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\\Nemesis\imi\IMI_Interno\IMI_Lab\Lab-WHO\Študije\Wuhan CoV\"/>
    </mc:Choice>
  </mc:AlternateContent>
  <bookViews>
    <workbookView xWindow="0" yWindow="0" windowWidth="14376" windowHeight="7752"/>
  </bookViews>
  <sheets>
    <sheet name="podatki" sheetId="1" r:id="rId1"/>
    <sheet name="grafični prikaz testiranja" sheetId="2" r:id="rId2"/>
    <sheet name="kumulativni grafi" sheetId="3" r:id="rId3"/>
  </sheets>
  <externalReferences>
    <externalReference r:id="rId4"/>
  </externalReferences>
  <definedNames>
    <definedName name="_xlnm._FilterDatabase" localSheetId="0" hidden="1">podatki!$A$5:$AD$314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9" i="1" l="1"/>
  <c r="AB279" i="1"/>
  <c r="AA277" i="1" l="1"/>
  <c r="AA276" i="1" l="1"/>
  <c r="AB276" i="1"/>
  <c r="AA275" i="1" l="1"/>
  <c r="AB275" i="1"/>
  <c r="AA274" i="1" l="1"/>
  <c r="AB274" i="1"/>
  <c r="X322" i="1" l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Z282" i="1"/>
  <c r="Y282" i="1"/>
  <c r="Z281" i="1"/>
  <c r="Y281" i="1"/>
  <c r="Z280" i="1"/>
  <c r="Y280" i="1"/>
  <c r="Z279" i="1"/>
  <c r="Y279" i="1"/>
  <c r="Z278" i="1"/>
  <c r="AB278" i="1" s="1"/>
  <c r="Y278" i="1"/>
  <c r="AA278" i="1" s="1"/>
  <c r="Z277" i="1"/>
  <c r="AB277" i="1" s="1"/>
  <c r="Y277" i="1"/>
  <c r="Z276" i="1"/>
  <c r="Y276" i="1"/>
  <c r="Z275" i="1"/>
  <c r="Y275" i="1"/>
  <c r="Z274" i="1"/>
  <c r="Y274" i="1"/>
  <c r="Z273" i="1"/>
  <c r="AB273" i="1" s="1"/>
  <c r="Y273" i="1"/>
  <c r="AA273" i="1" s="1"/>
  <c r="Z272" i="1"/>
  <c r="AB272" i="1" s="1"/>
  <c r="Y272" i="1"/>
  <c r="AA272" i="1" s="1"/>
  <c r="Z271" i="1"/>
  <c r="AB271" i="1" s="1"/>
  <c r="Y271" i="1"/>
  <c r="AA271" i="1" s="1"/>
  <c r="Z270" i="1"/>
  <c r="AB270" i="1" s="1"/>
  <c r="Y270" i="1"/>
  <c r="AA270" i="1" s="1"/>
  <c r="Z269" i="1"/>
  <c r="Y269" i="1"/>
  <c r="C2" i="1" l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AB264" i="1" l="1"/>
  <c r="AB266" i="1"/>
  <c r="D2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AB268" i="1" s="1"/>
  <c r="Y235" i="1"/>
  <c r="AA262" i="1" s="1"/>
  <c r="Z235" i="1"/>
  <c r="Y236" i="1"/>
  <c r="Z236" i="1"/>
  <c r="Y237" i="1"/>
  <c r="Z237" i="1"/>
  <c r="Y238" i="1"/>
  <c r="Z238" i="1"/>
  <c r="AB265" i="1" s="1"/>
  <c r="Y239" i="1"/>
  <c r="Z239" i="1"/>
  <c r="Y240" i="1"/>
  <c r="Z240" i="1"/>
  <c r="Y241" i="1"/>
  <c r="Z241" i="1"/>
  <c r="Y242" i="1"/>
  <c r="Z242" i="1"/>
  <c r="Y243" i="1"/>
  <c r="Z243" i="1"/>
  <c r="Y244" i="1"/>
  <c r="Z244" i="1"/>
  <c r="AB267" i="1" l="1"/>
  <c r="AB269" i="1"/>
  <c r="AA267" i="1"/>
  <c r="AA264" i="1"/>
  <c r="AA263" i="1"/>
  <c r="AA269" i="1"/>
  <c r="AB262" i="1"/>
  <c r="AA266" i="1"/>
  <c r="AB263" i="1"/>
  <c r="AA268" i="1"/>
  <c r="AA265" i="1"/>
  <c r="Z224" i="1"/>
  <c r="Y224" i="1"/>
  <c r="Z223" i="1" l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Y176" i="1" l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 l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Y149" i="1" l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Z176" i="1"/>
  <c r="Y177" i="1"/>
  <c r="Z177" i="1"/>
  <c r="Y145" i="1" l="1"/>
  <c r="Z145" i="1"/>
  <c r="Y146" i="1"/>
  <c r="Z146" i="1"/>
  <c r="Y147" i="1"/>
  <c r="Z147" i="1"/>
  <c r="Y148" i="1"/>
  <c r="Z148" i="1"/>
  <c r="Z144" i="1"/>
  <c r="Y144" i="1"/>
  <c r="Y140" i="1" l="1"/>
  <c r="Z140" i="1"/>
  <c r="Y141" i="1"/>
  <c r="Z141" i="1"/>
  <c r="Y142" i="1"/>
  <c r="Z142" i="1"/>
  <c r="Y143" i="1"/>
  <c r="Z143" i="1"/>
  <c r="Z139" i="1" l="1"/>
  <c r="Y139" i="1"/>
  <c r="Z138" i="1" l="1"/>
  <c r="Y138" i="1"/>
  <c r="J354" i="2" l="1"/>
  <c r="I354" i="2"/>
  <c r="J323" i="2"/>
  <c r="I323" i="2"/>
  <c r="J293" i="2"/>
  <c r="I293" i="2"/>
  <c r="J262" i="2"/>
  <c r="I262" i="2"/>
  <c r="J232" i="2"/>
  <c r="I232" i="2"/>
  <c r="J201" i="2"/>
  <c r="I201" i="2"/>
  <c r="J170" i="2"/>
  <c r="I170" i="2"/>
  <c r="J350" i="2"/>
  <c r="G344" i="2" s="1"/>
  <c r="I350" i="2"/>
  <c r="F345" i="2" s="1"/>
  <c r="J343" i="2"/>
  <c r="G338" i="2" s="1"/>
  <c r="I343" i="2"/>
  <c r="F337" i="2" s="1"/>
  <c r="J336" i="2"/>
  <c r="G330" i="2" s="1"/>
  <c r="I336" i="2"/>
  <c r="F331" i="2" s="1"/>
  <c r="J329" i="2"/>
  <c r="G325" i="2" s="1"/>
  <c r="I329" i="2"/>
  <c r="F326" i="2" s="1"/>
  <c r="J322" i="2"/>
  <c r="G316" i="2" s="1"/>
  <c r="I322" i="2"/>
  <c r="F317" i="2" s="1"/>
  <c r="J315" i="2"/>
  <c r="G311" i="2" s="1"/>
  <c r="I315" i="2"/>
  <c r="F312" i="2" s="1"/>
  <c r="J308" i="2"/>
  <c r="G303" i="2" s="1"/>
  <c r="I308" i="2"/>
  <c r="F304" i="2" s="1"/>
  <c r="J301" i="2"/>
  <c r="G297" i="2" s="1"/>
  <c r="I301" i="2"/>
  <c r="F298" i="2" s="1"/>
  <c r="J294" i="2"/>
  <c r="G291" i="2" s="1"/>
  <c r="I294" i="2"/>
  <c r="F288" i="2" s="1"/>
  <c r="J287" i="2"/>
  <c r="G281" i="2" s="1"/>
  <c r="I287" i="2"/>
  <c r="F282" i="2" s="1"/>
  <c r="J280" i="2"/>
  <c r="G275" i="2" s="1"/>
  <c r="I280" i="2"/>
  <c r="F276" i="2" s="1"/>
  <c r="J266" i="2"/>
  <c r="G260" i="2" s="1"/>
  <c r="J273" i="2"/>
  <c r="G270" i="2" s="1"/>
  <c r="I273" i="2"/>
  <c r="F270" i="2" s="1"/>
  <c r="I266" i="2"/>
  <c r="F260" i="2" s="1"/>
  <c r="J259" i="2"/>
  <c r="G253" i="2" s="1"/>
  <c r="I259" i="2"/>
  <c r="F254" i="2" s="1"/>
  <c r="J252" i="2"/>
  <c r="G247" i="2" s="1"/>
  <c r="I252" i="2"/>
  <c r="F248" i="2" s="1"/>
  <c r="J245" i="2"/>
  <c r="G241" i="2" s="1"/>
  <c r="I245" i="2"/>
  <c r="F242" i="2" s="1"/>
  <c r="J238" i="2"/>
  <c r="G235" i="2" s="1"/>
  <c r="I238" i="2"/>
  <c r="F232" i="2" s="1"/>
  <c r="J231" i="2"/>
  <c r="G225" i="2" s="1"/>
  <c r="I231" i="2"/>
  <c r="F226" i="2" s="1"/>
  <c r="J224" i="2"/>
  <c r="G219" i="2" s="1"/>
  <c r="I224" i="2"/>
  <c r="F220" i="2" s="1"/>
  <c r="J217" i="2"/>
  <c r="G211" i="2" s="1"/>
  <c r="I217" i="2"/>
  <c r="F212" i="2" s="1"/>
  <c r="J210" i="2"/>
  <c r="G206" i="2" s="1"/>
  <c r="I210" i="2"/>
  <c r="F207" i="2" s="1"/>
  <c r="J203" i="2"/>
  <c r="G200" i="2" s="1"/>
  <c r="I203" i="2"/>
  <c r="F197" i="2" s="1"/>
  <c r="J196" i="2"/>
  <c r="G191" i="2" s="1"/>
  <c r="I196" i="2"/>
  <c r="F191" i="2" s="1"/>
  <c r="J189" i="2"/>
  <c r="G186" i="2" s="1"/>
  <c r="I189" i="2"/>
  <c r="F184" i="2" s="1"/>
  <c r="J182" i="2"/>
  <c r="G179" i="2" s="1"/>
  <c r="I182" i="2"/>
  <c r="F178" i="2" s="1"/>
  <c r="I175" i="2"/>
  <c r="F172" i="2" s="1"/>
  <c r="J175" i="2"/>
  <c r="G169" i="2" s="1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K322" i="2" s="1"/>
  <c r="E317" i="2"/>
  <c r="E318" i="2"/>
  <c r="E319" i="2"/>
  <c r="E320" i="2"/>
  <c r="E321" i="2"/>
  <c r="E322" i="2"/>
  <c r="E323" i="2"/>
  <c r="K329" i="2" s="1"/>
  <c r="E324" i="2"/>
  <c r="K354" i="2" s="1"/>
  <c r="E325" i="2"/>
  <c r="E326" i="2"/>
  <c r="E327" i="2"/>
  <c r="E328" i="2"/>
  <c r="E329" i="2"/>
  <c r="E330" i="2"/>
  <c r="K336" i="2" s="1"/>
  <c r="E331" i="2"/>
  <c r="E332" i="2"/>
  <c r="E333" i="2"/>
  <c r="E334" i="2"/>
  <c r="E335" i="2"/>
  <c r="E336" i="2"/>
  <c r="E337" i="2"/>
  <c r="K343" i="2" s="1"/>
  <c r="E338" i="2"/>
  <c r="E339" i="2"/>
  <c r="E340" i="2"/>
  <c r="E341" i="2"/>
  <c r="E342" i="2"/>
  <c r="E343" i="2"/>
  <c r="E344" i="2"/>
  <c r="K350" i="2" s="1"/>
  <c r="E345" i="2"/>
  <c r="E346" i="2"/>
  <c r="E347" i="2"/>
  <c r="E348" i="2"/>
  <c r="E349" i="2"/>
  <c r="E350" i="2"/>
  <c r="E351" i="2"/>
  <c r="E352" i="2"/>
  <c r="E353" i="2"/>
  <c r="E354" i="2"/>
  <c r="K315" i="2" l="1"/>
  <c r="K308" i="2"/>
  <c r="K301" i="2"/>
  <c r="K323" i="2"/>
  <c r="K294" i="2"/>
  <c r="K287" i="2"/>
  <c r="K280" i="2"/>
  <c r="K273" i="2"/>
  <c r="K293" i="2"/>
  <c r="K266" i="2"/>
  <c r="K259" i="2"/>
  <c r="K252" i="2"/>
  <c r="K245" i="2"/>
  <c r="K238" i="2"/>
  <c r="K262" i="2"/>
  <c r="K231" i="2"/>
  <c r="K224" i="2"/>
  <c r="K217" i="2"/>
  <c r="K210" i="2"/>
  <c r="K232" i="2"/>
  <c r="K203" i="2"/>
  <c r="G203" i="2"/>
  <c r="G199" i="2"/>
  <c r="G209" i="2"/>
  <c r="G205" i="2"/>
  <c r="G222" i="2"/>
  <c r="G218" i="2"/>
  <c r="G228" i="2"/>
  <c r="G238" i="2"/>
  <c r="G234" i="2"/>
  <c r="G244" i="2"/>
  <c r="G240" i="2"/>
  <c r="G250" i="2"/>
  <c r="G246" i="2"/>
  <c r="G256" i="2"/>
  <c r="G263" i="2"/>
  <c r="G273" i="2"/>
  <c r="G269" i="2"/>
  <c r="G278" i="2"/>
  <c r="G274" i="2"/>
  <c r="G284" i="2"/>
  <c r="G294" i="2"/>
  <c r="G290" i="2"/>
  <c r="G300" i="2"/>
  <c r="G296" i="2"/>
  <c r="G306" i="2"/>
  <c r="G302" i="2"/>
  <c r="F200" i="2"/>
  <c r="F210" i="2"/>
  <c r="F206" i="2"/>
  <c r="F223" i="2"/>
  <c r="F219" i="2"/>
  <c r="F229" i="2"/>
  <c r="F225" i="2"/>
  <c r="F235" i="2"/>
  <c r="F245" i="2"/>
  <c r="F241" i="2"/>
  <c r="F251" i="2"/>
  <c r="F247" i="2"/>
  <c r="F257" i="2"/>
  <c r="F253" i="2"/>
  <c r="F263" i="2"/>
  <c r="F273" i="2"/>
  <c r="F269" i="2"/>
  <c r="F279" i="2"/>
  <c r="F275" i="2"/>
  <c r="F285" i="2"/>
  <c r="F281" i="2"/>
  <c r="F291" i="2"/>
  <c r="F301" i="2"/>
  <c r="F297" i="2"/>
  <c r="F307" i="2"/>
  <c r="F303" i="2"/>
  <c r="F315" i="2"/>
  <c r="F311" i="2"/>
  <c r="G314" i="2"/>
  <c r="G310" i="2"/>
  <c r="F320" i="2"/>
  <c r="F316" i="2"/>
  <c r="G319" i="2"/>
  <c r="F329" i="2"/>
  <c r="F325" i="2"/>
  <c r="G328" i="2"/>
  <c r="G324" i="2"/>
  <c r="F334" i="2"/>
  <c r="F330" i="2"/>
  <c r="G333" i="2"/>
  <c r="F343" i="2"/>
  <c r="F348" i="2"/>
  <c r="F344" i="2"/>
  <c r="G347" i="2"/>
  <c r="G202" i="2"/>
  <c r="G198" i="2"/>
  <c r="G208" i="2"/>
  <c r="G204" i="2"/>
  <c r="G221" i="2"/>
  <c r="G231" i="2"/>
  <c r="G227" i="2"/>
  <c r="G237" i="2"/>
  <c r="G233" i="2"/>
  <c r="G243" i="2"/>
  <c r="G239" i="2"/>
  <c r="G249" i="2"/>
  <c r="G259" i="2"/>
  <c r="G255" i="2"/>
  <c r="G266" i="2"/>
  <c r="G262" i="2"/>
  <c r="G272" i="2"/>
  <c r="G268" i="2"/>
  <c r="G277" i="2"/>
  <c r="G287" i="2"/>
  <c r="G283" i="2"/>
  <c r="G293" i="2"/>
  <c r="G289" i="2"/>
  <c r="G299" i="2"/>
  <c r="G295" i="2"/>
  <c r="G305" i="2"/>
  <c r="F203" i="2"/>
  <c r="F199" i="2"/>
  <c r="F209" i="2"/>
  <c r="F205" i="2"/>
  <c r="F222" i="2"/>
  <c r="F218" i="2"/>
  <c r="F228" i="2"/>
  <c r="F238" i="2"/>
  <c r="F234" i="2"/>
  <c r="F244" i="2"/>
  <c r="F240" i="2"/>
  <c r="F250" i="2"/>
  <c r="F246" i="2"/>
  <c r="F256" i="2"/>
  <c r="F266" i="2"/>
  <c r="F262" i="2"/>
  <c r="F272" i="2"/>
  <c r="F268" i="2"/>
  <c r="F278" i="2"/>
  <c r="F274" i="2"/>
  <c r="F284" i="2"/>
  <c r="F294" i="2"/>
  <c r="F290" i="2"/>
  <c r="F300" i="2"/>
  <c r="F296" i="2"/>
  <c r="F306" i="2"/>
  <c r="F302" i="2"/>
  <c r="F314" i="2"/>
  <c r="F310" i="2"/>
  <c r="G313" i="2"/>
  <c r="G309" i="2"/>
  <c r="F319" i="2"/>
  <c r="G322" i="2"/>
  <c r="G318" i="2"/>
  <c r="F328" i="2"/>
  <c r="F324" i="2"/>
  <c r="G327" i="2"/>
  <c r="G323" i="2"/>
  <c r="F333" i="2"/>
  <c r="G336" i="2"/>
  <c r="G332" i="2"/>
  <c r="F340" i="2"/>
  <c r="F347" i="2"/>
  <c r="G350" i="2"/>
  <c r="G346" i="2"/>
  <c r="G201" i="2"/>
  <c r="G197" i="2"/>
  <c r="G207" i="2"/>
  <c r="G224" i="2"/>
  <c r="G220" i="2"/>
  <c r="G230" i="2"/>
  <c r="G226" i="2"/>
  <c r="G236" i="2"/>
  <c r="G232" i="2"/>
  <c r="G242" i="2"/>
  <c r="G252" i="2"/>
  <c r="G248" i="2"/>
  <c r="G258" i="2"/>
  <c r="G254" i="2"/>
  <c r="G265" i="2"/>
  <c r="G261" i="2"/>
  <c r="G271" i="2"/>
  <c r="G267" i="2"/>
  <c r="G280" i="2"/>
  <c r="G276" i="2"/>
  <c r="G286" i="2"/>
  <c r="G282" i="2"/>
  <c r="G292" i="2"/>
  <c r="G288" i="2"/>
  <c r="G298" i="2"/>
  <c r="G308" i="2"/>
  <c r="G304" i="2"/>
  <c r="F202" i="2"/>
  <c r="F198" i="2"/>
  <c r="F208" i="2"/>
  <c r="F204" i="2"/>
  <c r="F221" i="2"/>
  <c r="F231" i="2"/>
  <c r="F227" i="2"/>
  <c r="F237" i="2"/>
  <c r="F233" i="2"/>
  <c r="F243" i="2"/>
  <c r="F239" i="2"/>
  <c r="F249" i="2"/>
  <c r="F259" i="2"/>
  <c r="F255" i="2"/>
  <c r="F265" i="2"/>
  <c r="F261" i="2"/>
  <c r="F271" i="2"/>
  <c r="F267" i="2"/>
  <c r="F277" i="2"/>
  <c r="F287" i="2"/>
  <c r="F283" i="2"/>
  <c r="F293" i="2"/>
  <c r="F289" i="2"/>
  <c r="F299" i="2"/>
  <c r="F295" i="2"/>
  <c r="F305" i="2"/>
  <c r="F313" i="2"/>
  <c r="F309" i="2"/>
  <c r="G312" i="2"/>
  <c r="F322" i="2"/>
  <c r="F318" i="2"/>
  <c r="G321" i="2"/>
  <c r="G317" i="2"/>
  <c r="F327" i="2"/>
  <c r="F323" i="2"/>
  <c r="G326" i="2"/>
  <c r="F336" i="2"/>
  <c r="F332" i="2"/>
  <c r="G335" i="2"/>
  <c r="G331" i="2"/>
  <c r="F350" i="2"/>
  <c r="F346" i="2"/>
  <c r="G349" i="2"/>
  <c r="G345" i="2"/>
  <c r="G210" i="2"/>
  <c r="G223" i="2"/>
  <c r="G229" i="2"/>
  <c r="G245" i="2"/>
  <c r="G251" i="2"/>
  <c r="G257" i="2"/>
  <c r="G264" i="2"/>
  <c r="G279" i="2"/>
  <c r="G285" i="2"/>
  <c r="G301" i="2"/>
  <c r="G307" i="2"/>
  <c r="F201" i="2"/>
  <c r="F224" i="2"/>
  <c r="F230" i="2"/>
  <c r="F236" i="2"/>
  <c r="F252" i="2"/>
  <c r="F258" i="2"/>
  <c r="F264" i="2"/>
  <c r="F280" i="2"/>
  <c r="F286" i="2"/>
  <c r="F292" i="2"/>
  <c r="F308" i="2"/>
  <c r="G315" i="2"/>
  <c r="F321" i="2"/>
  <c r="G320" i="2"/>
  <c r="G329" i="2"/>
  <c r="F335" i="2"/>
  <c r="G334" i="2"/>
  <c r="F349" i="2"/>
  <c r="G348" i="2"/>
  <c r="K196" i="2"/>
  <c r="G194" i="2"/>
  <c r="G190" i="2"/>
  <c r="F190" i="2"/>
  <c r="F194" i="2"/>
  <c r="G193" i="2"/>
  <c r="G196" i="2"/>
  <c r="G192" i="2"/>
  <c r="G195" i="2"/>
  <c r="F193" i="2"/>
  <c r="F196" i="2"/>
  <c r="F192" i="2"/>
  <c r="F195" i="2"/>
  <c r="F183" i="2"/>
  <c r="K189" i="2"/>
  <c r="F187" i="2"/>
  <c r="G189" i="2"/>
  <c r="G185" i="2"/>
  <c r="G188" i="2"/>
  <c r="G184" i="2"/>
  <c r="G187" i="2"/>
  <c r="G183" i="2"/>
  <c r="F186" i="2"/>
  <c r="F189" i="2"/>
  <c r="F185" i="2"/>
  <c r="F188" i="2"/>
  <c r="K182" i="2"/>
  <c r="F181" i="2"/>
  <c r="F177" i="2"/>
  <c r="F180" i="2"/>
  <c r="F176" i="2"/>
  <c r="F179" i="2"/>
  <c r="F182" i="2"/>
  <c r="G182" i="2"/>
  <c r="G178" i="2"/>
  <c r="G181" i="2"/>
  <c r="G177" i="2"/>
  <c r="G180" i="2"/>
  <c r="G176" i="2"/>
  <c r="G172" i="2"/>
  <c r="F175" i="2"/>
  <c r="F171" i="2"/>
  <c r="G175" i="2"/>
  <c r="G171" i="2"/>
  <c r="K201" i="2"/>
  <c r="G174" i="2"/>
  <c r="G170" i="2"/>
  <c r="G173" i="2"/>
  <c r="F174" i="2"/>
  <c r="F170" i="2"/>
  <c r="F173" i="2"/>
  <c r="F169" i="2"/>
  <c r="G337" i="2"/>
  <c r="G341" i="2"/>
  <c r="G340" i="2"/>
  <c r="G343" i="2"/>
  <c r="G339" i="2"/>
  <c r="G342" i="2"/>
  <c r="F339" i="2"/>
  <c r="F342" i="2"/>
  <c r="F338" i="2"/>
  <c r="F341" i="2"/>
  <c r="G217" i="2"/>
  <c r="G214" i="2"/>
  <c r="G213" i="2"/>
  <c r="G216" i="2"/>
  <c r="G212" i="2"/>
  <c r="G215" i="2"/>
  <c r="F215" i="2"/>
  <c r="F211" i="2"/>
  <c r="F214" i="2"/>
  <c r="F217" i="2"/>
  <c r="F213" i="2"/>
  <c r="F216" i="2"/>
  <c r="Y122" i="1" l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01" i="1" l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97" i="1" l="1"/>
  <c r="J140" i="2" l="1"/>
  <c r="J168" i="2"/>
  <c r="I168" i="2"/>
  <c r="J161" i="2"/>
  <c r="G156" i="2" s="1"/>
  <c r="I161" i="2"/>
  <c r="F155" i="2" s="1"/>
  <c r="J154" i="2"/>
  <c r="G149" i="2" s="1"/>
  <c r="I154" i="2"/>
  <c r="F148" i="2" s="1"/>
  <c r="J147" i="2"/>
  <c r="G146" i="2" s="1"/>
  <c r="I147" i="2"/>
  <c r="F143" i="2" s="1"/>
  <c r="I133" i="2"/>
  <c r="F128" i="2" s="1"/>
  <c r="I139" i="2"/>
  <c r="F137" i="2" s="1"/>
  <c r="J139" i="2"/>
  <c r="G137" i="2" s="1"/>
  <c r="J133" i="2"/>
  <c r="G128" i="2" s="1"/>
  <c r="J126" i="2"/>
  <c r="G123" i="2" s="1"/>
  <c r="J119" i="2"/>
  <c r="G116" i="2" s="1"/>
  <c r="I140" i="2"/>
  <c r="I126" i="2"/>
  <c r="F124" i="2" s="1"/>
  <c r="I119" i="2"/>
  <c r="F116" i="2" s="1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K168" i="2" l="1"/>
  <c r="K175" i="2"/>
  <c r="K170" i="2"/>
  <c r="F164" i="2"/>
  <c r="F168" i="2"/>
  <c r="G164" i="2"/>
  <c r="G168" i="2"/>
  <c r="G166" i="2"/>
  <c r="K161" i="2"/>
  <c r="G160" i="2"/>
  <c r="G158" i="2"/>
  <c r="K154" i="2"/>
  <c r="K147" i="2"/>
  <c r="K139" i="2"/>
  <c r="K133" i="2"/>
  <c r="K126" i="2"/>
  <c r="G161" i="2"/>
  <c r="F160" i="2"/>
  <c r="F158" i="2"/>
  <c r="F156" i="2"/>
  <c r="G153" i="2"/>
  <c r="F153" i="2"/>
  <c r="F144" i="2"/>
  <c r="F142" i="2"/>
  <c r="F141" i="2"/>
  <c r="F146" i="2"/>
  <c r="F139" i="2"/>
  <c r="K119" i="2"/>
  <c r="F151" i="2"/>
  <c r="F149" i="2"/>
  <c r="G165" i="2"/>
  <c r="G162" i="2"/>
  <c r="G163" i="2"/>
  <c r="F167" i="2"/>
  <c r="F162" i="2"/>
  <c r="F163" i="2"/>
  <c r="G151" i="2"/>
  <c r="G154" i="2"/>
  <c r="G157" i="2"/>
  <c r="G155" i="2"/>
  <c r="G159" i="2"/>
  <c r="F161" i="2"/>
  <c r="F159" i="2"/>
  <c r="F157" i="2"/>
  <c r="G150" i="2"/>
  <c r="G148" i="2"/>
  <c r="G152" i="2"/>
  <c r="F154" i="2"/>
  <c r="F152" i="2"/>
  <c r="F150" i="2"/>
  <c r="G141" i="2"/>
  <c r="G143" i="2"/>
  <c r="G145" i="2"/>
  <c r="G142" i="2"/>
  <c r="G147" i="2"/>
  <c r="G144" i="2"/>
  <c r="F147" i="2"/>
  <c r="F145" i="2"/>
  <c r="F130" i="2"/>
  <c r="F165" i="2"/>
  <c r="G167" i="2"/>
  <c r="F166" i="2"/>
  <c r="G140" i="2"/>
  <c r="G136" i="2"/>
  <c r="G139" i="2"/>
  <c r="G135" i="2"/>
  <c r="G138" i="2"/>
  <c r="G134" i="2"/>
  <c r="F138" i="2"/>
  <c r="F136" i="2"/>
  <c r="F140" i="2"/>
  <c r="F135" i="2"/>
  <c r="F129" i="2"/>
  <c r="F133" i="2"/>
  <c r="F131" i="2"/>
  <c r="G131" i="2"/>
  <c r="G127" i="2"/>
  <c r="G130" i="2"/>
  <c r="G133" i="2"/>
  <c r="G129" i="2"/>
  <c r="G132" i="2"/>
  <c r="G126" i="2"/>
  <c r="G122" i="2"/>
  <c r="G120" i="2"/>
  <c r="G125" i="2"/>
  <c r="G121" i="2"/>
  <c r="G124" i="2"/>
  <c r="F120" i="2"/>
  <c r="F123" i="2"/>
  <c r="F126" i="2"/>
  <c r="F122" i="2"/>
  <c r="F125" i="2"/>
  <c r="F121" i="2"/>
  <c r="F127" i="2"/>
  <c r="F132" i="2"/>
  <c r="F134" i="2"/>
  <c r="F115" i="2"/>
  <c r="F117" i="2"/>
  <c r="G115" i="2"/>
  <c r="F118" i="2"/>
  <c r="F119" i="2"/>
  <c r="F114" i="2"/>
  <c r="F113" i="2"/>
  <c r="G119" i="2"/>
  <c r="G118" i="2"/>
  <c r="G114" i="2"/>
  <c r="G117" i="2"/>
  <c r="G113" i="2"/>
  <c r="Y79" i="1"/>
  <c r="AD314" i="1"/>
  <c r="AC314" i="1"/>
  <c r="Y71" i="1" l="1"/>
  <c r="Z71" i="1"/>
  <c r="Z100" i="1" l="1"/>
  <c r="Y100" i="1"/>
  <c r="Z99" i="1"/>
  <c r="Y99" i="1"/>
  <c r="Z98" i="1"/>
  <c r="Y98" i="1"/>
  <c r="Z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Z78" i="1"/>
  <c r="Y78" i="1"/>
  <c r="Z77" i="1"/>
  <c r="Y77" i="1"/>
  <c r="Z76" i="1"/>
  <c r="Y76" i="1"/>
  <c r="Z75" i="1"/>
  <c r="Y75" i="1"/>
  <c r="Z74" i="1"/>
  <c r="Y74" i="1"/>
  <c r="Z73" i="1"/>
  <c r="Y73" i="1"/>
  <c r="Y68" i="1" l="1"/>
  <c r="Z68" i="1"/>
  <c r="Y63" i="1" l="1"/>
  <c r="Z63" i="1"/>
  <c r="Y59" i="1" l="1"/>
  <c r="E107" i="2" l="1"/>
  <c r="E108" i="2"/>
  <c r="E109" i="2"/>
  <c r="E110" i="2"/>
  <c r="E111" i="2"/>
  <c r="E11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92" i="2"/>
  <c r="J112" i="2"/>
  <c r="G109" i="2" s="1"/>
  <c r="I112" i="2"/>
  <c r="F108" i="2" s="1"/>
  <c r="I98" i="2"/>
  <c r="F96" i="2" s="1"/>
  <c r="J42" i="2"/>
  <c r="I42" i="2"/>
  <c r="J105" i="2"/>
  <c r="G103" i="2" s="1"/>
  <c r="I105" i="2"/>
  <c r="F100" i="2" s="1"/>
  <c r="J98" i="2"/>
  <c r="G96" i="2" s="1"/>
  <c r="J91" i="2"/>
  <c r="G88" i="2" s="1"/>
  <c r="I91" i="2"/>
  <c r="F89" i="2" s="1"/>
  <c r="J84" i="2"/>
  <c r="G79" i="2" s="1"/>
  <c r="I84" i="2"/>
  <c r="F80" i="2" s="1"/>
  <c r="J77" i="2"/>
  <c r="G74" i="2" s="1"/>
  <c r="I77" i="2"/>
  <c r="F75" i="2" s="1"/>
  <c r="J70" i="2"/>
  <c r="G65" i="2" s="1"/>
  <c r="I70" i="2"/>
  <c r="F66" i="2" s="1"/>
  <c r="J63" i="2"/>
  <c r="G60" i="2" s="1"/>
  <c r="I63" i="2"/>
  <c r="F61" i="2" s="1"/>
  <c r="J49" i="2"/>
  <c r="G46" i="2" s="1"/>
  <c r="I49" i="2"/>
  <c r="F47" i="2" s="1"/>
  <c r="J56" i="2"/>
  <c r="G51" i="2" s="1"/>
  <c r="I56" i="2"/>
  <c r="F52" i="2" s="1"/>
  <c r="K140" i="2" l="1"/>
  <c r="F55" i="2"/>
  <c r="F59" i="2"/>
  <c r="K112" i="2"/>
  <c r="G53" i="2"/>
  <c r="G77" i="2"/>
  <c r="G54" i="2"/>
  <c r="F74" i="2"/>
  <c r="G44" i="2"/>
  <c r="F60" i="2"/>
  <c r="G72" i="2"/>
  <c r="F68" i="2"/>
  <c r="G78" i="2"/>
  <c r="G48" i="2"/>
  <c r="F51" i="2"/>
  <c r="F57" i="2"/>
  <c r="G63" i="2"/>
  <c r="F65" i="2"/>
  <c r="G76" i="2"/>
  <c r="G82" i="2"/>
  <c r="F69" i="2"/>
  <c r="G49" i="2"/>
  <c r="G45" i="2"/>
  <c r="G50" i="2"/>
  <c r="F63" i="2"/>
  <c r="G59" i="2"/>
  <c r="F71" i="2"/>
  <c r="G73" i="2"/>
  <c r="G81" i="2"/>
  <c r="K105" i="2"/>
  <c r="F87" i="2"/>
  <c r="F85" i="2"/>
  <c r="F91" i="2"/>
  <c r="G91" i="2"/>
  <c r="G87" i="2"/>
  <c r="F88" i="2"/>
  <c r="F43" i="2"/>
  <c r="G68" i="2"/>
  <c r="F83" i="2"/>
  <c r="F49" i="2"/>
  <c r="F45" i="2"/>
  <c r="G62" i="2"/>
  <c r="G67" i="2"/>
  <c r="F73" i="2"/>
  <c r="G86" i="2"/>
  <c r="F48" i="2"/>
  <c r="F44" i="2"/>
  <c r="G47" i="2"/>
  <c r="F50" i="2"/>
  <c r="F53" i="2"/>
  <c r="G56" i="2"/>
  <c r="G52" i="2"/>
  <c r="F62" i="2"/>
  <c r="F58" i="2"/>
  <c r="G61" i="2"/>
  <c r="F64" i="2"/>
  <c r="F67" i="2"/>
  <c r="G70" i="2"/>
  <c r="G66" i="2"/>
  <c r="F76" i="2"/>
  <c r="F72" i="2"/>
  <c r="G75" i="2"/>
  <c r="F78" i="2"/>
  <c r="F81" i="2"/>
  <c r="G84" i="2"/>
  <c r="G80" i="2"/>
  <c r="F90" i="2"/>
  <c r="F86" i="2"/>
  <c r="G89" i="2"/>
  <c r="G108" i="2"/>
  <c r="F46" i="2"/>
  <c r="F79" i="2"/>
  <c r="F54" i="2"/>
  <c r="G58" i="2"/>
  <c r="G64" i="2"/>
  <c r="F77" i="2"/>
  <c r="F82" i="2"/>
  <c r="G90" i="2"/>
  <c r="G43" i="2"/>
  <c r="F56" i="2"/>
  <c r="G55" i="2"/>
  <c r="G57" i="2"/>
  <c r="F70" i="2"/>
  <c r="G69" i="2"/>
  <c r="G71" i="2"/>
  <c r="F84" i="2"/>
  <c r="G83" i="2"/>
  <c r="G85" i="2"/>
  <c r="F99" i="2"/>
  <c r="G93" i="2"/>
  <c r="K98" i="2"/>
  <c r="F106" i="2"/>
  <c r="G112" i="2"/>
  <c r="G111" i="2"/>
  <c r="G107" i="2"/>
  <c r="G110" i="2"/>
  <c r="G106" i="2"/>
  <c r="F109" i="2"/>
  <c r="F111" i="2"/>
  <c r="F107" i="2"/>
  <c r="F110" i="2"/>
  <c r="F112" i="2"/>
  <c r="F103" i="2"/>
  <c r="F102" i="2"/>
  <c r="G99" i="2"/>
  <c r="G102" i="2"/>
  <c r="G105" i="2"/>
  <c r="G101" i="2"/>
  <c r="G104" i="2"/>
  <c r="G100" i="2"/>
  <c r="F105" i="2"/>
  <c r="F101" i="2"/>
  <c r="F104" i="2"/>
  <c r="F95" i="2"/>
  <c r="F98" i="2"/>
  <c r="F93" i="2"/>
  <c r="F92" i="2"/>
  <c r="F94" i="2"/>
  <c r="F97" i="2"/>
  <c r="G97" i="2"/>
  <c r="G92" i="2"/>
  <c r="G95" i="2"/>
  <c r="G98" i="2"/>
  <c r="G94" i="2"/>
  <c r="J79" i="2"/>
  <c r="I79" i="2"/>
  <c r="J48" i="2"/>
  <c r="G40" i="2" s="1"/>
  <c r="I48" i="2"/>
  <c r="F40" i="2" s="1"/>
  <c r="J109" i="2"/>
  <c r="I109" i="2"/>
  <c r="F39" i="2" l="1"/>
  <c r="G39" i="2"/>
  <c r="G42" i="2"/>
  <c r="F42" i="2"/>
  <c r="G41" i="2"/>
  <c r="F41" i="2"/>
  <c r="E91" i="2"/>
  <c r="E90" i="2" l="1"/>
  <c r="E89" i="2" l="1"/>
  <c r="E88" i="2" l="1"/>
  <c r="E87" i="2" l="1"/>
  <c r="E86" i="2" l="1"/>
  <c r="E85" i="2" l="1"/>
  <c r="K91" i="2" s="1"/>
  <c r="Y51" i="1" l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Z59" i="1"/>
  <c r="Y60" i="1"/>
  <c r="Z60" i="1"/>
  <c r="Y61" i="1"/>
  <c r="Z61" i="1"/>
  <c r="Y62" i="1"/>
  <c r="Z62" i="1"/>
  <c r="Y64" i="1"/>
  <c r="Z64" i="1"/>
  <c r="Y65" i="1"/>
  <c r="Z65" i="1"/>
  <c r="Y66" i="1"/>
  <c r="Z66" i="1"/>
  <c r="Y67" i="1"/>
  <c r="Z67" i="1"/>
  <c r="Y69" i="1"/>
  <c r="Z69" i="1"/>
  <c r="Y70" i="1"/>
  <c r="Z70" i="1"/>
  <c r="Y72" i="1"/>
  <c r="Z72" i="1"/>
  <c r="E84" i="2" l="1"/>
  <c r="E83" i="2" l="1"/>
  <c r="E82" i="2" l="1"/>
  <c r="E81" i="2" l="1"/>
  <c r="E80" i="2" l="1"/>
  <c r="K109" i="2" s="1"/>
  <c r="B38" i="3" l="1"/>
  <c r="C38" i="3"/>
  <c r="Z50" i="1" l="1"/>
  <c r="Y50" i="1"/>
  <c r="Z49" i="1"/>
  <c r="Y49" i="1"/>
  <c r="Z48" i="1"/>
  <c r="Y48" i="1"/>
  <c r="Z47" i="1"/>
  <c r="Y47" i="1"/>
  <c r="Z46" i="1"/>
  <c r="Y46" i="1"/>
  <c r="Z45" i="1"/>
  <c r="Y45" i="1"/>
  <c r="E78" i="2" l="1"/>
  <c r="E79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Y6" i="1"/>
  <c r="K49" i="2" l="1"/>
  <c r="K42" i="2"/>
  <c r="K48" i="2"/>
  <c r="K56" i="2"/>
  <c r="K63" i="2"/>
  <c r="K84" i="2"/>
  <c r="K70" i="2"/>
  <c r="E77" i="2"/>
  <c r="E76" i="2"/>
  <c r="E75" i="2"/>
  <c r="E74" i="2"/>
  <c r="K79" i="2" l="1"/>
  <c r="K77" i="2"/>
  <c r="AA6" i="1"/>
  <c r="B39" i="3" s="1"/>
  <c r="Y40" i="1" l="1"/>
  <c r="Z40" i="1"/>
  <c r="Y41" i="1"/>
  <c r="Z41" i="1"/>
  <c r="Y42" i="1"/>
  <c r="Z42" i="1"/>
  <c r="Y43" i="1"/>
  <c r="Z43" i="1"/>
  <c r="Y44" i="1"/>
  <c r="Z44" i="1"/>
  <c r="Y37" i="1"/>
  <c r="Z37" i="1"/>
  <c r="Y38" i="1"/>
  <c r="Z38" i="1"/>
  <c r="Y39" i="1"/>
  <c r="Z39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Y34" i="1"/>
  <c r="AB261" i="1" l="1"/>
  <c r="AB260" i="1"/>
  <c r="AB258" i="1"/>
  <c r="AB255" i="1"/>
  <c r="AB247" i="1"/>
  <c r="AB254" i="1"/>
  <c r="AB251" i="1"/>
  <c r="AB257" i="1"/>
  <c r="AB246" i="1"/>
  <c r="AB252" i="1"/>
  <c r="AB253" i="1"/>
  <c r="AB245" i="1"/>
  <c r="AB256" i="1"/>
  <c r="AB248" i="1"/>
  <c r="AB259" i="1"/>
  <c r="AB250" i="1"/>
  <c r="AB249" i="1"/>
  <c r="AB239" i="1"/>
  <c r="AB235" i="1"/>
  <c r="AB242" i="1"/>
  <c r="AB238" i="1"/>
  <c r="AB244" i="1"/>
  <c r="AB241" i="1"/>
  <c r="AB237" i="1"/>
  <c r="AB240" i="1"/>
  <c r="AB236" i="1"/>
  <c r="AB243" i="1"/>
  <c r="AB231" i="1"/>
  <c r="AB230" i="1"/>
  <c r="AB219" i="1"/>
  <c r="AB222" i="1"/>
  <c r="AB223" i="1"/>
  <c r="AB217" i="1"/>
  <c r="AB229" i="1"/>
  <c r="AB215" i="1"/>
  <c r="AB233" i="1"/>
  <c r="AB234" i="1"/>
  <c r="AB227" i="1"/>
  <c r="AB221" i="1"/>
  <c r="AB220" i="1"/>
  <c r="AB225" i="1"/>
  <c r="AB232" i="1"/>
  <c r="AB224" i="1"/>
  <c r="AB228" i="1"/>
  <c r="AB216" i="1"/>
  <c r="AB218" i="1"/>
  <c r="AB226" i="1"/>
  <c r="AB211" i="1"/>
  <c r="AB204" i="1"/>
  <c r="AB199" i="1"/>
  <c r="AB212" i="1"/>
  <c r="AB210" i="1"/>
  <c r="AB213" i="1"/>
  <c r="AB206" i="1"/>
  <c r="AB214" i="1"/>
  <c r="AB207" i="1"/>
  <c r="AB208" i="1"/>
  <c r="AB209" i="1"/>
  <c r="AB200" i="1"/>
  <c r="AB203" i="1"/>
  <c r="AB202" i="1"/>
  <c r="AB201" i="1"/>
  <c r="AB205" i="1"/>
  <c r="AB198" i="1"/>
  <c r="AB196" i="1"/>
  <c r="AB197" i="1"/>
  <c r="AB191" i="1"/>
  <c r="AB190" i="1"/>
  <c r="AB186" i="1"/>
  <c r="AB188" i="1"/>
  <c r="AB195" i="1"/>
  <c r="AB192" i="1"/>
  <c r="AB189" i="1"/>
  <c r="AB185" i="1"/>
  <c r="AB194" i="1"/>
  <c r="AB193" i="1"/>
  <c r="AB187" i="1"/>
  <c r="AB179" i="1"/>
  <c r="AB182" i="1"/>
  <c r="AB183" i="1"/>
  <c r="AB184" i="1"/>
  <c r="AB181" i="1"/>
  <c r="AB178" i="1"/>
  <c r="AB180" i="1"/>
  <c r="AB177" i="1"/>
  <c r="AB176" i="1"/>
  <c r="AB175" i="1"/>
  <c r="AB174" i="1"/>
  <c r="AB173" i="1"/>
  <c r="AB172" i="1"/>
  <c r="AB171" i="1"/>
  <c r="AB170" i="1"/>
  <c r="AB163" i="1"/>
  <c r="AB168" i="1"/>
  <c r="AB165" i="1"/>
  <c r="AB166" i="1"/>
  <c r="AB164" i="1"/>
  <c r="AB169" i="1"/>
  <c r="AB167" i="1"/>
  <c r="AB162" i="1"/>
  <c r="AB161" i="1"/>
  <c r="AB159" i="1"/>
  <c r="AB157" i="1"/>
  <c r="AB155" i="1"/>
  <c r="AB156" i="1"/>
  <c r="AB158" i="1"/>
  <c r="AB160" i="1"/>
  <c r="AB150" i="1"/>
  <c r="AB151" i="1"/>
  <c r="AB153" i="1"/>
  <c r="AB154" i="1"/>
  <c r="AB149" i="1"/>
  <c r="AB152" i="1"/>
  <c r="AB148" i="1"/>
  <c r="AB145" i="1"/>
  <c r="AB144" i="1"/>
  <c r="AB143" i="1"/>
  <c r="AB146" i="1"/>
  <c r="AB147" i="1"/>
  <c r="AB142" i="1"/>
  <c r="AB141" i="1"/>
  <c r="AB140" i="1"/>
  <c r="AB139" i="1"/>
  <c r="AB138" i="1"/>
  <c r="AB136" i="1"/>
  <c r="AB135" i="1"/>
  <c r="AB133" i="1"/>
  <c r="AB134" i="1"/>
  <c r="AB137" i="1"/>
  <c r="AB132" i="1"/>
  <c r="AB131" i="1"/>
  <c r="AB130" i="1"/>
  <c r="AB129" i="1"/>
  <c r="AB128" i="1"/>
  <c r="AB127" i="1"/>
  <c r="AB125" i="1"/>
  <c r="AB123" i="1"/>
  <c r="AB124" i="1"/>
  <c r="AB126" i="1"/>
  <c r="AB122" i="1"/>
  <c r="AB121" i="1"/>
  <c r="AB119" i="1"/>
  <c r="AB115" i="1"/>
  <c r="AB101" i="1"/>
  <c r="AB105" i="1"/>
  <c r="AB111" i="1"/>
  <c r="AB114" i="1"/>
  <c r="AB102" i="1"/>
  <c r="AB110" i="1"/>
  <c r="AB113" i="1"/>
  <c r="AB107" i="1"/>
  <c r="AB109" i="1"/>
  <c r="AB108" i="1"/>
  <c r="AB118" i="1"/>
  <c r="AB106" i="1"/>
  <c r="AB117" i="1"/>
  <c r="AB103" i="1"/>
  <c r="AB120" i="1"/>
  <c r="AB116" i="1"/>
  <c r="AB104" i="1"/>
  <c r="AB112" i="1"/>
  <c r="AB100" i="1"/>
  <c r="AB95" i="1"/>
  <c r="AB88" i="1"/>
  <c r="AB90" i="1"/>
  <c r="AB99" i="1"/>
  <c r="AB94" i="1"/>
  <c r="AB96" i="1"/>
  <c r="AB93" i="1"/>
  <c r="AB97" i="1"/>
  <c r="AB91" i="1"/>
  <c r="AB98" i="1"/>
  <c r="AB87" i="1"/>
  <c r="AB92" i="1"/>
  <c r="AB89" i="1"/>
  <c r="AB86" i="1"/>
  <c r="AB77" i="1"/>
  <c r="AB73" i="1"/>
  <c r="C106" i="3" s="1"/>
  <c r="AB78" i="1"/>
  <c r="AB76" i="1"/>
  <c r="AB80" i="1"/>
  <c r="AB79" i="1"/>
  <c r="AB74" i="1"/>
  <c r="AB83" i="1"/>
  <c r="AB84" i="1"/>
  <c r="AB81" i="1"/>
  <c r="AB85" i="1"/>
  <c r="AB82" i="1"/>
  <c r="AB75" i="1"/>
  <c r="C108" i="3" s="1"/>
  <c r="AB72" i="1"/>
  <c r="C105" i="3" s="1"/>
  <c r="AB71" i="1"/>
  <c r="C104" i="3" s="1"/>
  <c r="AB70" i="1"/>
  <c r="C103" i="3" s="1"/>
  <c r="AB68" i="1"/>
  <c r="C101" i="3" s="1"/>
  <c r="AB66" i="1"/>
  <c r="C99" i="3" s="1"/>
  <c r="AB65" i="1"/>
  <c r="C98" i="3" s="1"/>
  <c r="AB67" i="1"/>
  <c r="C100" i="3" s="1"/>
  <c r="AB69" i="1"/>
  <c r="C102" i="3" s="1"/>
  <c r="AB64" i="1"/>
  <c r="C97" i="3" s="1"/>
  <c r="AB62" i="1"/>
  <c r="C95" i="3" s="1"/>
  <c r="AB63" i="1"/>
  <c r="C96" i="3" s="1"/>
  <c r="AB61" i="1"/>
  <c r="C94" i="3" s="1"/>
  <c r="AB58" i="1"/>
  <c r="C91" i="3" s="1"/>
  <c r="AB57" i="1"/>
  <c r="C90" i="3" s="1"/>
  <c r="AB59" i="1"/>
  <c r="C92" i="3" s="1"/>
  <c r="AB60" i="1"/>
  <c r="C93" i="3" s="1"/>
  <c r="AB55" i="1"/>
  <c r="C88" i="3" s="1"/>
  <c r="AB56" i="1"/>
  <c r="C89" i="3" s="1"/>
  <c r="AB54" i="1"/>
  <c r="C87" i="3" s="1"/>
  <c r="AB53" i="1"/>
  <c r="C86" i="3" s="1"/>
  <c r="AB51" i="1"/>
  <c r="C84" i="3" s="1"/>
  <c r="AB52" i="1"/>
  <c r="C85" i="3" s="1"/>
  <c r="AB50" i="1"/>
  <c r="C83" i="3" s="1"/>
  <c r="AB45" i="1"/>
  <c r="C78" i="3" s="1"/>
  <c r="AB44" i="1"/>
  <c r="C77" i="3" s="1"/>
  <c r="AB43" i="1"/>
  <c r="C76" i="3" s="1"/>
  <c r="AB48" i="1"/>
  <c r="C81" i="3" s="1"/>
  <c r="AB49" i="1"/>
  <c r="C82" i="3" s="1"/>
  <c r="AB46" i="1"/>
  <c r="C79" i="3" s="1"/>
  <c r="AB47" i="1"/>
  <c r="C80" i="3" s="1"/>
  <c r="AB39" i="1"/>
  <c r="C72" i="3" s="1"/>
  <c r="AB41" i="1"/>
  <c r="C74" i="3" s="1"/>
  <c r="AB42" i="1"/>
  <c r="C75" i="3" s="1"/>
  <c r="AB40" i="1"/>
  <c r="C73" i="3" s="1"/>
  <c r="AB38" i="1"/>
  <c r="C71" i="3" s="1"/>
  <c r="AB37" i="1"/>
  <c r="C70" i="3" s="1"/>
  <c r="AB7" i="1"/>
  <c r="C40" i="3" s="1"/>
  <c r="AB11" i="1"/>
  <c r="C44" i="3" s="1"/>
  <c r="AB15" i="1"/>
  <c r="C48" i="3" s="1"/>
  <c r="AB19" i="1"/>
  <c r="C52" i="3" s="1"/>
  <c r="AB23" i="1"/>
  <c r="C56" i="3" s="1"/>
  <c r="AB27" i="1"/>
  <c r="C60" i="3" s="1"/>
  <c r="AB31" i="1"/>
  <c r="C64" i="3" s="1"/>
  <c r="AB35" i="1"/>
  <c r="C68" i="3" s="1"/>
  <c r="AB8" i="1"/>
  <c r="C41" i="3" s="1"/>
  <c r="AB12" i="1"/>
  <c r="C45" i="3" s="1"/>
  <c r="AB16" i="1"/>
  <c r="C49" i="3" s="1"/>
  <c r="AB20" i="1"/>
  <c r="C53" i="3" s="1"/>
  <c r="AB24" i="1"/>
  <c r="C57" i="3" s="1"/>
  <c r="AB28" i="1"/>
  <c r="C61" i="3" s="1"/>
  <c r="AB32" i="1"/>
  <c r="C65" i="3" s="1"/>
  <c r="AB36" i="1"/>
  <c r="C69" i="3" s="1"/>
  <c r="AB9" i="1"/>
  <c r="C42" i="3" s="1"/>
  <c r="AB13" i="1"/>
  <c r="C46" i="3" s="1"/>
  <c r="AB17" i="1"/>
  <c r="C50" i="3" s="1"/>
  <c r="AB21" i="1"/>
  <c r="C54" i="3" s="1"/>
  <c r="AB25" i="1"/>
  <c r="C58" i="3" s="1"/>
  <c r="AB29" i="1"/>
  <c r="C62" i="3" s="1"/>
  <c r="AB33" i="1"/>
  <c r="C66" i="3" s="1"/>
  <c r="AB6" i="1"/>
  <c r="C39" i="3" s="1"/>
  <c r="AB10" i="1"/>
  <c r="C43" i="3" s="1"/>
  <c r="AB14" i="1"/>
  <c r="C47" i="3" s="1"/>
  <c r="AB18" i="1"/>
  <c r="C51" i="3" s="1"/>
  <c r="AB22" i="1"/>
  <c r="C55" i="3" s="1"/>
  <c r="AB26" i="1"/>
  <c r="C59" i="3" s="1"/>
  <c r="AB30" i="1"/>
  <c r="C63" i="3" s="1"/>
  <c r="AB34" i="1"/>
  <c r="C67" i="3" s="1"/>
  <c r="Y35" i="1"/>
  <c r="Y36" i="1"/>
  <c r="C109" i="3" l="1"/>
  <c r="C107" i="3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A261" i="1" l="1"/>
  <c r="AA255" i="1"/>
  <c r="AA249" i="1"/>
  <c r="AA259" i="1"/>
  <c r="AA256" i="1"/>
  <c r="AA260" i="1"/>
  <c r="AA245" i="1"/>
  <c r="AA246" i="1"/>
  <c r="AA251" i="1"/>
  <c r="AA248" i="1"/>
  <c r="AA254" i="1"/>
  <c r="AA253" i="1"/>
  <c r="AA258" i="1"/>
  <c r="AA247" i="1"/>
  <c r="AA257" i="1"/>
  <c r="AA252" i="1"/>
  <c r="AA250" i="1"/>
  <c r="AA239" i="1"/>
  <c r="AA241" i="1"/>
  <c r="AA240" i="1"/>
  <c r="AA224" i="1"/>
  <c r="AA233" i="1"/>
  <c r="AA215" i="1"/>
  <c r="AA232" i="1"/>
  <c r="AA230" i="1"/>
  <c r="AA238" i="1"/>
  <c r="AA237" i="1"/>
  <c r="AA243" i="1"/>
  <c r="AA218" i="1"/>
  <c r="AA225" i="1"/>
  <c r="AA231" i="1"/>
  <c r="AA234" i="1"/>
  <c r="AA219" i="1"/>
  <c r="AA244" i="1"/>
  <c r="AA227" i="1"/>
  <c r="AA217" i="1"/>
  <c r="AA223" i="1"/>
  <c r="AA236" i="1"/>
  <c r="AA242" i="1"/>
  <c r="AA221" i="1"/>
  <c r="AA216" i="1"/>
  <c r="AA228" i="1"/>
  <c r="AA226" i="1"/>
  <c r="AA229" i="1"/>
  <c r="AA235" i="1"/>
  <c r="AA220" i="1"/>
  <c r="AA222" i="1"/>
  <c r="AA211" i="1"/>
  <c r="AA214" i="1"/>
  <c r="AA207" i="1"/>
  <c r="AA202" i="1"/>
  <c r="AA204" i="1"/>
  <c r="AA213" i="1"/>
  <c r="AA210" i="1"/>
  <c r="AA205" i="1"/>
  <c r="AA199" i="1"/>
  <c r="AA208" i="1"/>
  <c r="AA209" i="1"/>
  <c r="AA201" i="1"/>
  <c r="AA212" i="1"/>
  <c r="AA206" i="1"/>
  <c r="AA200" i="1"/>
  <c r="AA203" i="1"/>
  <c r="AA198" i="1"/>
  <c r="AA192" i="1"/>
  <c r="AA186" i="1"/>
  <c r="AA190" i="1"/>
  <c r="AA180" i="1"/>
  <c r="AA184" i="1"/>
  <c r="AA196" i="1"/>
  <c r="AA193" i="1"/>
  <c r="AA194" i="1"/>
  <c r="AA189" i="1"/>
  <c r="AA183" i="1"/>
  <c r="AA178" i="1"/>
  <c r="AA176" i="1"/>
  <c r="AA185" i="1"/>
  <c r="AA197" i="1"/>
  <c r="AA187" i="1"/>
  <c r="AA181" i="1"/>
  <c r="AA177" i="1"/>
  <c r="AA191" i="1"/>
  <c r="AA195" i="1"/>
  <c r="AA188" i="1"/>
  <c r="AA179" i="1"/>
  <c r="AA182" i="1"/>
  <c r="AA174" i="1"/>
  <c r="AA175" i="1"/>
  <c r="AA173" i="1"/>
  <c r="AA172" i="1"/>
  <c r="AA170" i="1"/>
  <c r="AA171" i="1"/>
  <c r="AA163" i="1"/>
  <c r="AA167" i="1"/>
  <c r="AA165" i="1"/>
  <c r="AA169" i="1"/>
  <c r="AA166" i="1"/>
  <c r="AA168" i="1"/>
  <c r="AA164" i="1"/>
  <c r="AA161" i="1"/>
  <c r="AA156" i="1"/>
  <c r="AA149" i="1"/>
  <c r="AA152" i="1"/>
  <c r="AA159" i="1"/>
  <c r="AA162" i="1"/>
  <c r="AA154" i="1"/>
  <c r="AA153" i="1"/>
  <c r="AA157" i="1"/>
  <c r="AA160" i="1"/>
  <c r="AA151" i="1"/>
  <c r="AA155" i="1"/>
  <c r="AA158" i="1"/>
  <c r="AA150" i="1"/>
  <c r="AA148" i="1"/>
  <c r="AA143" i="1"/>
  <c r="AA145" i="1"/>
  <c r="AA144" i="1"/>
  <c r="AA146" i="1"/>
  <c r="AA147" i="1"/>
  <c r="AA141" i="1"/>
  <c r="AA142" i="1"/>
  <c r="AA139" i="1"/>
  <c r="AA140" i="1"/>
  <c r="AA138" i="1"/>
  <c r="AA136" i="1"/>
  <c r="AA134" i="1"/>
  <c r="AA135" i="1"/>
  <c r="AA133" i="1"/>
  <c r="AA137" i="1"/>
  <c r="AA132" i="1"/>
  <c r="AA128" i="1"/>
  <c r="AA125" i="1"/>
  <c r="AA129" i="1"/>
  <c r="AA121" i="1"/>
  <c r="AA131" i="1"/>
  <c r="AA127" i="1"/>
  <c r="AA123" i="1"/>
  <c r="AA130" i="1"/>
  <c r="AA126" i="1"/>
  <c r="AA122" i="1"/>
  <c r="AA124" i="1"/>
  <c r="AA119" i="1"/>
  <c r="AA115" i="1"/>
  <c r="AA101" i="1"/>
  <c r="AA102" i="1"/>
  <c r="AA112" i="1"/>
  <c r="AA110" i="1"/>
  <c r="AA117" i="1"/>
  <c r="AA105" i="1"/>
  <c r="AA120" i="1"/>
  <c r="AA116" i="1"/>
  <c r="AA107" i="1"/>
  <c r="AA108" i="1"/>
  <c r="AA118" i="1"/>
  <c r="AA114" i="1"/>
  <c r="AA103" i="1"/>
  <c r="AA104" i="1"/>
  <c r="AA113" i="1"/>
  <c r="AA106" i="1"/>
  <c r="AA109" i="1"/>
  <c r="AA111" i="1"/>
  <c r="AA93" i="1"/>
  <c r="AA92" i="1"/>
  <c r="AA97" i="1"/>
  <c r="AA98" i="1"/>
  <c r="AA99" i="1"/>
  <c r="AA89" i="1"/>
  <c r="AA90" i="1"/>
  <c r="AA91" i="1"/>
  <c r="AA87" i="1"/>
  <c r="AA96" i="1"/>
  <c r="AA94" i="1"/>
  <c r="AA100" i="1"/>
  <c r="AA88" i="1"/>
  <c r="AA95" i="1"/>
  <c r="AA76" i="1"/>
  <c r="AA78" i="1"/>
  <c r="AA77" i="1"/>
  <c r="AA81" i="1"/>
  <c r="AA82" i="1"/>
  <c r="AA86" i="1"/>
  <c r="AA73" i="1"/>
  <c r="B106" i="3" s="1"/>
  <c r="AA85" i="1"/>
  <c r="AA72" i="1"/>
  <c r="B105" i="3" s="1"/>
  <c r="AA74" i="1"/>
  <c r="AA79" i="1"/>
  <c r="AA83" i="1"/>
  <c r="AA80" i="1"/>
  <c r="AA75" i="1"/>
  <c r="B108" i="3" s="1"/>
  <c r="AA84" i="1"/>
  <c r="AA71" i="1"/>
  <c r="B104" i="3" s="1"/>
  <c r="AA70" i="1"/>
  <c r="B103" i="3" s="1"/>
  <c r="AA68" i="1"/>
  <c r="B101" i="3" s="1"/>
  <c r="AA67" i="1"/>
  <c r="B100" i="3" s="1"/>
  <c r="AA65" i="1"/>
  <c r="B98" i="3" s="1"/>
  <c r="AA69" i="1"/>
  <c r="B102" i="3" s="1"/>
  <c r="AA66" i="1"/>
  <c r="B99" i="3" s="1"/>
  <c r="AA64" i="1"/>
  <c r="B97" i="3" s="1"/>
  <c r="AA60" i="1"/>
  <c r="B93" i="3" s="1"/>
  <c r="AA56" i="1"/>
  <c r="B89" i="3" s="1"/>
  <c r="AA58" i="1"/>
  <c r="B91" i="3" s="1"/>
  <c r="AA55" i="1"/>
  <c r="B88" i="3" s="1"/>
  <c r="AA63" i="1"/>
  <c r="B96" i="3" s="1"/>
  <c r="AA57" i="1"/>
  <c r="B90" i="3" s="1"/>
  <c r="AA61" i="1"/>
  <c r="B94" i="3" s="1"/>
  <c r="AA62" i="1"/>
  <c r="B95" i="3" s="1"/>
  <c r="AA59" i="1"/>
  <c r="B92" i="3" s="1"/>
  <c r="AA54" i="1"/>
  <c r="B87" i="3" s="1"/>
  <c r="AA52" i="1"/>
  <c r="B85" i="3" s="1"/>
  <c r="AA51" i="1"/>
  <c r="B84" i="3" s="1"/>
  <c r="AA53" i="1"/>
  <c r="B86" i="3" s="1"/>
  <c r="AA47" i="1"/>
  <c r="B80" i="3" s="1"/>
  <c r="AA43" i="1"/>
  <c r="B76" i="3" s="1"/>
  <c r="AA46" i="1"/>
  <c r="B79" i="3" s="1"/>
  <c r="AA44" i="1"/>
  <c r="B77" i="3" s="1"/>
  <c r="AA50" i="1"/>
  <c r="B83" i="3" s="1"/>
  <c r="AA45" i="1"/>
  <c r="B78" i="3" s="1"/>
  <c r="AA48" i="1"/>
  <c r="B81" i="3" s="1"/>
  <c r="AA49" i="1"/>
  <c r="B82" i="3" s="1"/>
  <c r="AA41" i="1"/>
  <c r="B74" i="3" s="1"/>
  <c r="AA42" i="1"/>
  <c r="B75" i="3" s="1"/>
  <c r="AA39" i="1"/>
  <c r="B72" i="3" s="1"/>
  <c r="AA40" i="1"/>
  <c r="B73" i="3" s="1"/>
  <c r="AA38" i="1"/>
  <c r="B71" i="3" s="1"/>
  <c r="AA7" i="1"/>
  <c r="B40" i="3" s="1"/>
  <c r="AA11" i="1"/>
  <c r="B44" i="3" s="1"/>
  <c r="AA19" i="1"/>
  <c r="B52" i="3" s="1"/>
  <c r="AA27" i="1"/>
  <c r="B60" i="3" s="1"/>
  <c r="AA35" i="1"/>
  <c r="B68" i="3" s="1"/>
  <c r="AA8" i="1"/>
  <c r="B41" i="3" s="1"/>
  <c r="AA12" i="1"/>
  <c r="B45" i="3" s="1"/>
  <c r="AA16" i="1"/>
  <c r="B49" i="3" s="1"/>
  <c r="AA20" i="1"/>
  <c r="B53" i="3" s="1"/>
  <c r="AA24" i="1"/>
  <c r="B57" i="3" s="1"/>
  <c r="AA28" i="1"/>
  <c r="B61" i="3" s="1"/>
  <c r="AA32" i="1"/>
  <c r="B65" i="3" s="1"/>
  <c r="AA36" i="1"/>
  <c r="B69" i="3" s="1"/>
  <c r="AA9" i="1"/>
  <c r="B42" i="3" s="1"/>
  <c r="AA13" i="1"/>
  <c r="B46" i="3" s="1"/>
  <c r="AA17" i="1"/>
  <c r="B50" i="3" s="1"/>
  <c r="AA21" i="1"/>
  <c r="B54" i="3" s="1"/>
  <c r="AA25" i="1"/>
  <c r="B58" i="3" s="1"/>
  <c r="AA29" i="1"/>
  <c r="B62" i="3" s="1"/>
  <c r="AA33" i="1"/>
  <c r="B66" i="3" s="1"/>
  <c r="AA37" i="1"/>
  <c r="B70" i="3" s="1"/>
  <c r="AA10" i="1"/>
  <c r="B43" i="3" s="1"/>
  <c r="AA14" i="1"/>
  <c r="B47" i="3" s="1"/>
  <c r="AA18" i="1"/>
  <c r="B51" i="3" s="1"/>
  <c r="AA22" i="1"/>
  <c r="B55" i="3" s="1"/>
  <c r="AA26" i="1"/>
  <c r="B59" i="3" s="1"/>
  <c r="AA30" i="1"/>
  <c r="B63" i="3" s="1"/>
  <c r="AA34" i="1"/>
  <c r="B67" i="3" s="1"/>
  <c r="AA15" i="1"/>
  <c r="B48" i="3" s="1"/>
  <c r="AA23" i="1"/>
  <c r="B56" i="3" s="1"/>
  <c r="AA31" i="1"/>
  <c r="B64" i="3" s="1"/>
  <c r="B107" i="3" l="1"/>
  <c r="B109" i="3"/>
  <c r="G2" i="1"/>
  <c r="H2" i="1"/>
  <c r="L2" i="1" s="1"/>
  <c r="K2" i="1" l="1"/>
</calcChain>
</file>

<file path=xl/sharedStrings.xml><?xml version="1.0" encoding="utf-8"?>
<sst xmlns="http://schemas.openxmlformats.org/spreadsheetml/2006/main" count="177" uniqueCount="144">
  <si>
    <t>DATUM</t>
  </si>
  <si>
    <t>27.1.-2.2.2020</t>
  </si>
  <si>
    <t>IMI</t>
  </si>
  <si>
    <t>3.2.-9.2.2020</t>
  </si>
  <si>
    <t>10.2.-16.2.2020</t>
  </si>
  <si>
    <t>17.2.-23.2.2020</t>
  </si>
  <si>
    <t>SKUPAJ</t>
  </si>
  <si>
    <t>5.</t>
  </si>
  <si>
    <t>6.</t>
  </si>
  <si>
    <t>7.</t>
  </si>
  <si>
    <t>8.</t>
  </si>
  <si>
    <t>9.</t>
  </si>
  <si>
    <t>10.</t>
  </si>
  <si>
    <t>11.</t>
  </si>
  <si>
    <t>TEDEN</t>
  </si>
  <si>
    <t>ŠT. PREGLEDANIH BOLNIKOV NA SARS CoV-2</t>
  </si>
  <si>
    <t>ŠT. POZITIVNIH BOLNIKOV NA OKUŽBO S SARS CoV-2</t>
  </si>
  <si>
    <t>NLZOH MB</t>
  </si>
  <si>
    <t>NLZOH LJ</t>
  </si>
  <si>
    <t>SKUPAJ                            vsi laboratoriji</t>
  </si>
  <si>
    <t xml:space="preserve">ŠT. PREGLEDANIH </t>
  </si>
  <si>
    <t>ŠT. POZITIVNIH</t>
  </si>
  <si>
    <t>GOLNIK</t>
  </si>
  <si>
    <t>NLZOH KOPER</t>
  </si>
  <si>
    <t>NLZOH NOVO MESTO</t>
  </si>
  <si>
    <t>12.</t>
  </si>
  <si>
    <t>13.</t>
  </si>
  <si>
    <t>ŠT. PREGLEDANIH PO DNEVIH</t>
  </si>
  <si>
    <t>NLZOH KRANJ</t>
  </si>
  <si>
    <t>NLZOH CELJE</t>
  </si>
  <si>
    <t>ŠT. POZITIVNIH PO DNEVIH</t>
  </si>
  <si>
    <t>POZITIVNI</t>
  </si>
  <si>
    <t xml:space="preserve">TESTIRANI </t>
  </si>
  <si>
    <t>datum</t>
  </si>
  <si>
    <t>delež</t>
  </si>
  <si>
    <t>POVPREČJE MAREC</t>
  </si>
  <si>
    <t>14.</t>
  </si>
  <si>
    <t>15.</t>
  </si>
  <si>
    <t>16.</t>
  </si>
  <si>
    <t>POVPREČJE APRIL</t>
  </si>
  <si>
    <t>POVPREČJE DO MARCA</t>
  </si>
  <si>
    <t>povprečje teden 16</t>
  </si>
  <si>
    <t>povprečje teden 15</t>
  </si>
  <si>
    <t>povprečje teden 14</t>
  </si>
  <si>
    <t>povprečje teden 13</t>
  </si>
  <si>
    <t>povprečje teden 12</t>
  </si>
  <si>
    <t>povprečje teden 11</t>
  </si>
  <si>
    <t>povprečje teden 10</t>
  </si>
  <si>
    <t>povprečje teden 9</t>
  </si>
  <si>
    <t>povprečje teden 17</t>
  </si>
  <si>
    <t>povprečje</t>
  </si>
  <si>
    <t>povprečno število opravljenih testov na teden</t>
  </si>
  <si>
    <t>povprečno število pozitivnih bolnikov na teden</t>
  </si>
  <si>
    <t>število opravljenih testov</t>
  </si>
  <si>
    <t>število pozitivnih bolnikov</t>
  </si>
  <si>
    <t>povprečje teden 18</t>
  </si>
  <si>
    <t>17.</t>
  </si>
  <si>
    <t>18.</t>
  </si>
  <si>
    <t>19.</t>
  </si>
  <si>
    <t>20.</t>
  </si>
  <si>
    <t>21.</t>
  </si>
  <si>
    <t>22.</t>
  </si>
  <si>
    <t>NACIONALNA RAZISKAVA COVID-19</t>
  </si>
  <si>
    <t>ŠT. NOVIH POZITIVNIH</t>
  </si>
  <si>
    <t>ŠT. PREGLEDANIH OSEB</t>
  </si>
  <si>
    <t>ŠT. POZITIVNIH OSEB</t>
  </si>
  <si>
    <t>PODATKI O RUTINSKEM TESTIRANJU</t>
  </si>
  <si>
    <t>SKUPAJ (redno lab. testiranje in nacionalna raziskava)</t>
  </si>
  <si>
    <t>povprečje teden 19</t>
  </si>
  <si>
    <t>povprečje teden 20</t>
  </si>
  <si>
    <t>povprečje teden 21</t>
  </si>
  <si>
    <t>povprečje teden 22</t>
  </si>
  <si>
    <t>povprečje teden 23</t>
  </si>
  <si>
    <t>povprečje teden 24</t>
  </si>
  <si>
    <t>povprečje teden 25</t>
  </si>
  <si>
    <t>povprečje teden 26</t>
  </si>
  <si>
    <t>23.</t>
  </si>
  <si>
    <t>24.</t>
  </si>
  <si>
    <t>25.</t>
  </si>
  <si>
    <t>POVPREČJE MAJ</t>
  </si>
  <si>
    <t>26.</t>
  </si>
  <si>
    <t>27.</t>
  </si>
  <si>
    <t>28.</t>
  </si>
  <si>
    <t>povprečje teden 27</t>
  </si>
  <si>
    <t>povprečje teden 28</t>
  </si>
  <si>
    <t>povprečje teden 29</t>
  </si>
  <si>
    <t>povprečje teden 30</t>
  </si>
  <si>
    <t>povprečje teden 31</t>
  </si>
  <si>
    <t>povprečje teden 32</t>
  </si>
  <si>
    <t>povprečje teden 33</t>
  </si>
  <si>
    <t>povprečje teden 34</t>
  </si>
  <si>
    <t>povprečje teden 35</t>
  </si>
  <si>
    <t>povprečje teden 36</t>
  </si>
  <si>
    <t>povprečje teden 37</t>
  </si>
  <si>
    <t>povprečje teden 38</t>
  </si>
  <si>
    <t>povprečje teden 39</t>
  </si>
  <si>
    <t>povprečje teden 40</t>
  </si>
  <si>
    <t>povprečje teden 41</t>
  </si>
  <si>
    <t>povprečje teden 42</t>
  </si>
  <si>
    <t>povprečje teden 43</t>
  </si>
  <si>
    <t>povprečje teden 44</t>
  </si>
  <si>
    <t>povprečje teden 45</t>
  </si>
  <si>
    <t>povprečje teden 46</t>
  </si>
  <si>
    <t>povprečje teden 47</t>
  </si>
  <si>
    <t>povprečje teden 48</t>
  </si>
  <si>
    <t>povprečje teden 49</t>
  </si>
  <si>
    <t>povprečje teden 50</t>
  </si>
  <si>
    <t>povprečje teden 51</t>
  </si>
  <si>
    <t>POVPREČJE JUNIJ</t>
  </si>
  <si>
    <t>POVPREČJE JULIJ</t>
  </si>
  <si>
    <t>POVPREČJE SEPTEMBER</t>
  </si>
  <si>
    <t>POVPREČJE AVGUST</t>
  </si>
  <si>
    <t>POVPREČJE OKTOBER</t>
  </si>
  <si>
    <t>POVPREČJE NOVEMBER</t>
  </si>
  <si>
    <t>POVPREČJE DECEMBER</t>
  </si>
  <si>
    <t>SB NG</t>
  </si>
  <si>
    <t>23.06.2020*</t>
  </si>
  <si>
    <t>SB SG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</si>
  <si>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</si>
  <si>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</si>
  <si>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</si>
  <si>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</si>
  <si>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</si>
  <si>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</si>
  <si>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</si>
  <si>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</si>
  <si>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</si>
  <si>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</si>
  <si>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</si>
  <si>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41.</t>
  </si>
  <si>
    <t>40.</t>
  </si>
  <si>
    <t>42.</t>
  </si>
  <si>
    <t>NLZOH MS</t>
  </si>
  <si>
    <t>43.</t>
  </si>
  <si>
    <t>44.</t>
  </si>
  <si>
    <t>46.</t>
  </si>
  <si>
    <t>47.</t>
  </si>
  <si>
    <t>48.</t>
  </si>
  <si>
    <t>45.</t>
  </si>
  <si>
    <t>49.</t>
  </si>
  <si>
    <t>50.</t>
  </si>
  <si>
    <t>51.</t>
  </si>
  <si>
    <t>52.</t>
  </si>
  <si>
    <t>53.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</si>
</sst>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5">
    <xf numFmtId="0" fontId="0" fillId="0" borderId="0" xfId="0"/>
    <xf numFmtId="0" fontId="0" fillId="0" borderId="0" xfId="0" applyFont="1"/>
    <xf numFmtId="0" fontId="0" fillId="0" borderId="10" xfId="0" applyFont="1" applyBorder="1" applyAlignment="1">
      <alignment horizontal="center" vertical="center"/>
    </xf>
    <xf numFmtId="0" fontId="2" fillId="0" borderId="0" xfId="0" applyFont="1"/>
    <xf numFmtId="14" fontId="0" fillId="0" borderId="1" xfId="0" applyNumberFormat="1" applyBorder="1" applyAlignment="1">
      <alignment horizontal="left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1" fillId="3" borderId="7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wrapText="1"/>
    </xf>
    <xf numFmtId="0" fontId="0" fillId="0" borderId="2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wrapText="1"/>
    </xf>
    <xf numFmtId="0" fontId="0" fillId="0" borderId="21" xfId="0" applyFont="1" applyFill="1" applyBorder="1" applyAlignment="1">
      <alignment horizont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wrapText="1"/>
    </xf>
    <xf numFmtId="0" fontId="0" fillId="0" borderId="18" xfId="0" applyFont="1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left"/>
    </xf>
    <xf numFmtId="0" fontId="0" fillId="0" borderId="16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27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2" xfId="0" applyFont="1" applyFill="1" applyBorder="1" applyAlignment="1">
      <alignment horizontal="center" wrapText="1"/>
    </xf>
    <xf numFmtId="0" fontId="0" fillId="0" borderId="16" xfId="0" applyFont="1" applyFill="1" applyBorder="1" applyAlignment="1">
      <alignment horizontal="center" wrapText="1"/>
    </xf>
    <xf numFmtId="0" fontId="0" fillId="0" borderId="27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 wrapText="1"/>
    </xf>
    <xf numFmtId="0" fontId="0" fillId="0" borderId="19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 vertical="center"/>
    </xf>
    <xf numFmtId="14" fontId="0" fillId="0" borderId="24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26" xfId="0" applyNumberFormat="1" applyFont="1" applyBorder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Font="1" applyBorder="1" applyAlignment="1">
      <alignment horizontal="left"/>
    </xf>
    <xf numFmtId="14" fontId="0" fillId="0" borderId="23" xfId="0" applyNumberFormat="1" applyFont="1" applyBorder="1" applyAlignment="1">
      <alignment horizontal="left"/>
    </xf>
    <xf numFmtId="14" fontId="0" fillId="0" borderId="28" xfId="0" applyNumberFormat="1" applyBorder="1" applyAlignment="1">
      <alignment horizontal="left"/>
    </xf>
    <xf numFmtId="0" fontId="0" fillId="0" borderId="28" xfId="0" applyBorder="1"/>
    <xf numFmtId="164" fontId="0" fillId="0" borderId="28" xfId="0" applyNumberFormat="1" applyBorder="1"/>
    <xf numFmtId="1" fontId="0" fillId="0" borderId="28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/>
    <xf numFmtId="0" fontId="0" fillId="0" borderId="10" xfId="0" applyFont="1" applyBorder="1" applyAlignment="1">
      <alignment horizontal="center"/>
    </xf>
    <xf numFmtId="0" fontId="0" fillId="0" borderId="30" xfId="0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31" xfId="0" applyFont="1" applyBorder="1" applyAlignment="1">
      <alignment horizontal="center" wrapText="1"/>
    </xf>
    <xf numFmtId="0" fontId="0" fillId="0" borderId="26" xfId="0" applyFont="1" applyBorder="1" applyAlignment="1">
      <alignment horizontal="center" wrapText="1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9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0" fontId="0" fillId="0" borderId="16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5" fillId="0" borderId="0" xfId="0" applyFont="1"/>
    <xf numFmtId="14" fontId="0" fillId="0" borderId="33" xfId="0" applyNumberFormat="1" applyBorder="1" applyAlignment="1">
      <alignment horizontal="left"/>
    </xf>
    <xf numFmtId="0" fontId="0" fillId="0" borderId="33" xfId="0" applyBorder="1"/>
    <xf numFmtId="164" fontId="0" fillId="0" borderId="33" xfId="0" applyNumberFormat="1" applyBorder="1"/>
    <xf numFmtId="1" fontId="0" fillId="0" borderId="33" xfId="0" applyNumberFormat="1" applyBorder="1"/>
    <xf numFmtId="14" fontId="0" fillId="0" borderId="34" xfId="0" applyNumberFormat="1" applyBorder="1" applyAlignment="1">
      <alignment horizontal="left"/>
    </xf>
    <xf numFmtId="0" fontId="0" fillId="0" borderId="34" xfId="0" applyBorder="1"/>
    <xf numFmtId="164" fontId="0" fillId="0" borderId="34" xfId="0" applyNumberFormat="1" applyBorder="1"/>
    <xf numFmtId="1" fontId="0" fillId="0" borderId="34" xfId="0" applyNumberFormat="1" applyBorder="1"/>
    <xf numFmtId="0" fontId="0" fillId="0" borderId="28" xfId="0" applyFill="1" applyBorder="1"/>
    <xf numFmtId="164" fontId="0" fillId="0" borderId="28" xfId="0" applyNumberFormat="1" applyFill="1" applyBorder="1"/>
    <xf numFmtId="0" fontId="0" fillId="0" borderId="28" xfId="0" applyFill="1" applyBorder="1" applyAlignment="1">
      <alignment horizontal="left"/>
    </xf>
    <xf numFmtId="0" fontId="6" fillId="0" borderId="28" xfId="0" applyFont="1" applyBorder="1"/>
    <xf numFmtId="1" fontId="6" fillId="0" borderId="34" xfId="0" applyNumberFormat="1" applyFont="1" applyBorder="1"/>
    <xf numFmtId="1" fontId="6" fillId="0" borderId="28" xfId="0" applyNumberFormat="1" applyFont="1" applyBorder="1"/>
    <xf numFmtId="164" fontId="6" fillId="0" borderId="28" xfId="0" applyNumberFormat="1" applyFont="1" applyBorder="1"/>
    <xf numFmtId="0" fontId="1" fillId="0" borderId="33" xfId="0" applyFont="1" applyBorder="1"/>
    <xf numFmtId="1" fontId="1" fillId="0" borderId="33" xfId="0" applyNumberFormat="1" applyFont="1" applyBorder="1"/>
    <xf numFmtId="164" fontId="1" fillId="0" borderId="33" xfId="0" applyNumberFormat="1" applyFont="1" applyBorder="1"/>
    <xf numFmtId="14" fontId="0" fillId="0" borderId="0" xfId="0" applyNumberFormat="1" applyAlignment="1">
      <alignment horizontal="left"/>
    </xf>
    <xf numFmtId="164" fontId="0" fillId="0" borderId="33" xfId="0" applyNumberFormat="1" applyFill="1" applyBorder="1"/>
    <xf numFmtId="14" fontId="4" fillId="0" borderId="25" xfId="0" applyNumberFormat="1" applyFont="1" applyBorder="1" applyAlignment="1">
      <alignment horizontal="left"/>
    </xf>
    <xf numFmtId="0" fontId="7" fillId="0" borderId="0" xfId="0" applyFont="1"/>
    <xf numFmtId="0" fontId="7" fillId="0" borderId="7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23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39" xfId="0" applyFont="1" applyFill="1" applyBorder="1" applyAlignment="1">
      <alignment horizontal="center" vertical="center"/>
    </xf>
    <xf numFmtId="0" fontId="0" fillId="5" borderId="40" xfId="0" applyFont="1" applyFill="1" applyBorder="1" applyAlignment="1">
      <alignment horizontal="center" vertical="center"/>
    </xf>
    <xf numFmtId="0" fontId="0" fillId="5" borderId="41" xfId="0" applyFont="1" applyFill="1" applyBorder="1" applyAlignment="1">
      <alignment horizontal="center" vertical="center"/>
    </xf>
    <xf numFmtId="0" fontId="0" fillId="5" borderId="42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6" borderId="0" xfId="0" applyFont="1" applyFill="1"/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4" fontId="0" fillId="0" borderId="25" xfId="0" applyNumberFormat="1" applyFont="1" applyBorder="1" applyAlignment="1">
      <alignment horizontal="left"/>
    </xf>
    <xf numFmtId="0" fontId="0" fillId="0" borderId="14" xfId="0" applyFont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7" borderId="0" xfId="0" applyFont="1" applyFill="1"/>
    <xf numFmtId="0" fontId="0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8" fillId="0" borderId="0" xfId="0" applyFont="1"/>
    <xf numFmtId="0" fontId="6" fillId="0" borderId="0" xfId="0" applyFont="1"/>
    <xf numFmtId="1" fontId="0" fillId="0" borderId="0" xfId="0" applyNumberFormat="1" applyAlignment="1">
      <alignment horizontal="right"/>
    </xf>
    <xf numFmtId="1" fontId="0" fillId="0" borderId="28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28" xfId="0" applyNumberFormat="1" applyBorder="1" applyAlignment="1">
      <alignment horizontal="right"/>
    </xf>
    <xf numFmtId="164" fontId="6" fillId="0" borderId="28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1" fillId="0" borderId="33" xfId="0" applyNumberFormat="1" applyFont="1" applyBorder="1" applyAlignment="1">
      <alignment horizontal="right"/>
    </xf>
    <xf numFmtId="0" fontId="9" fillId="0" borderId="22" xfId="0" applyFont="1" applyBorder="1" applyAlignment="1">
      <alignment vertical="center"/>
    </xf>
    <xf numFmtId="49" fontId="7" fillId="0" borderId="15" xfId="0" applyNumberFormat="1" applyFont="1" applyBorder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7" fillId="5" borderId="3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0" fillId="0" borderId="16" xfId="0" applyNumberFormat="1" applyFont="1" applyBorder="1" applyAlignment="1">
      <alignment horizontal="center"/>
    </xf>
    <xf numFmtId="0" fontId="0" fillId="0" borderId="17" xfId="0" applyFont="1" applyBorder="1" applyAlignment="1">
      <alignment horizontal="left"/>
    </xf>
    <xf numFmtId="49" fontId="0" fillId="0" borderId="12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49" fontId="0" fillId="0" borderId="19" xfId="0" applyNumberFormat="1" applyFont="1" applyBorder="1" applyAlignment="1">
      <alignment horizontal="center"/>
    </xf>
    <xf numFmtId="0" fontId="0" fillId="0" borderId="20" xfId="0" applyFont="1" applyFill="1" applyBorder="1" applyAlignment="1">
      <alignment horizontal="left"/>
    </xf>
    <xf numFmtId="14" fontId="0" fillId="0" borderId="17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0" fillId="0" borderId="20" xfId="0" applyNumberFormat="1" applyFont="1" applyBorder="1" applyAlignment="1">
      <alignment horizontal="left"/>
    </xf>
    <xf numFmtId="0" fontId="4" fillId="0" borderId="2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1" fillId="7" borderId="0" xfId="0" applyFont="1" applyFill="1" applyBorder="1" applyAlignment="1">
      <alignment horizontal="center"/>
    </xf>
    <xf numFmtId="0" fontId="1" fillId="0" borderId="0" xfId="0" applyFont="1"/>
    <xf numFmtId="0" fontId="7" fillId="0" borderId="22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4" fontId="0" fillId="0" borderId="33" xfId="0" applyNumberFormat="1" applyBorder="1" applyAlignment="1">
      <alignment horizontal="right"/>
    </xf>
    <xf numFmtId="1" fontId="0" fillId="0" borderId="33" xfId="0" applyNumberFormat="1" applyBorder="1" applyAlignment="1">
      <alignment horizontal="right"/>
    </xf>
    <xf numFmtId="0" fontId="1" fillId="0" borderId="19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0" fontId="1" fillId="0" borderId="21" xfId="0" applyFont="1" applyBorder="1" applyAlignment="1">
      <alignment horizontal="center" wrapText="1"/>
    </xf>
    <xf numFmtId="14" fontId="10" fillId="0" borderId="24" xfId="0" applyNumberFormat="1" applyFont="1" applyBorder="1" applyAlignment="1">
      <alignment horizontal="left"/>
    </xf>
    <xf numFmtId="0" fontId="10" fillId="0" borderId="12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12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0" fillId="0" borderId="33" xfId="0" applyFill="1" applyBorder="1"/>
    <xf numFmtId="14" fontId="0" fillId="0" borderId="50" xfId="0" applyNumberFormat="1" applyBorder="1" applyAlignment="1">
      <alignment horizontal="left"/>
    </xf>
    <xf numFmtId="0" fontId="0" fillId="0" borderId="50" xfId="0" applyBorder="1"/>
    <xf numFmtId="164" fontId="0" fillId="0" borderId="50" xfId="0" applyNumberFormat="1" applyFill="1" applyBorder="1"/>
    <xf numFmtId="1" fontId="0" fillId="0" borderId="50" xfId="0" applyNumberFormat="1" applyBorder="1"/>
    <xf numFmtId="164" fontId="0" fillId="0" borderId="50" xfId="0" applyNumberFormat="1" applyBorder="1"/>
    <xf numFmtId="0" fontId="1" fillId="0" borderId="50" xfId="0" applyFont="1" applyBorder="1"/>
    <xf numFmtId="1" fontId="1" fillId="0" borderId="50" xfId="0" applyNumberFormat="1" applyFont="1" applyBorder="1"/>
    <xf numFmtId="164" fontId="1" fillId="0" borderId="50" xfId="0" applyNumberFormat="1" applyFont="1" applyBorder="1"/>
    <xf numFmtId="164" fontId="1" fillId="0" borderId="50" xfId="0" applyNumberFormat="1" applyFont="1" applyBorder="1" applyAlignment="1">
      <alignment horizontal="right"/>
    </xf>
    <xf numFmtId="0" fontId="0" fillId="0" borderId="0" xfId="0" applyBorder="1"/>
    <xf numFmtId="0" fontId="7" fillId="0" borderId="12" xfId="0" applyFont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3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4" fontId="0" fillId="0" borderId="54" xfId="0" applyNumberFormat="1" applyFont="1" applyBorder="1" applyAlignment="1">
      <alignment horizontal="left"/>
    </xf>
    <xf numFmtId="14" fontId="0" fillId="0" borderId="55" xfId="0" applyNumberFormat="1" applyFont="1" applyBorder="1" applyAlignment="1">
      <alignment horizontal="left"/>
    </xf>
    <xf numFmtId="14" fontId="0" fillId="0" borderId="56" xfId="0" applyNumberFormat="1" applyFont="1" applyBorder="1" applyAlignment="1">
      <alignment horizontal="left"/>
    </xf>
    <xf numFmtId="14" fontId="0" fillId="0" borderId="57" xfId="0" applyNumberFormat="1" applyFont="1" applyBorder="1" applyAlignment="1">
      <alignment horizontal="left"/>
    </xf>
    <xf numFmtId="14" fontId="10" fillId="0" borderId="55" xfId="0" applyNumberFormat="1" applyFont="1" applyBorder="1" applyAlignment="1">
      <alignment horizontal="left"/>
    </xf>
    <xf numFmtId="0" fontId="10" fillId="0" borderId="24" xfId="0" applyFont="1" applyBorder="1" applyAlignment="1">
      <alignment horizontal="center"/>
    </xf>
    <xf numFmtId="14" fontId="10" fillId="0" borderId="56" xfId="0" applyNumberFormat="1" applyFont="1" applyBorder="1" applyAlignment="1">
      <alignment horizontal="left"/>
    </xf>
    <xf numFmtId="0" fontId="10" fillId="0" borderId="19" xfId="0" applyFont="1" applyBorder="1" applyAlignment="1">
      <alignment horizontal="center" wrapText="1"/>
    </xf>
    <xf numFmtId="0" fontId="10" fillId="0" borderId="21" xfId="0" applyFont="1" applyBorder="1" applyAlignment="1">
      <alignment horizontal="center"/>
    </xf>
    <xf numFmtId="0" fontId="10" fillId="0" borderId="21" xfId="0" applyFont="1" applyBorder="1" applyAlignment="1">
      <alignment horizontal="center" wrapText="1"/>
    </xf>
    <xf numFmtId="0" fontId="10" fillId="0" borderId="31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4" fontId="10" fillId="0" borderId="54" xfId="0" applyNumberFormat="1" applyFont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0" fontId="10" fillId="0" borderId="18" xfId="0" applyFont="1" applyBorder="1" applyAlignment="1">
      <alignment horizontal="center"/>
    </xf>
    <xf numFmtId="0" fontId="10" fillId="0" borderId="18" xfId="0" applyFont="1" applyBorder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/>
    <xf numFmtId="0" fontId="0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4" fontId="0" fillId="0" borderId="56" xfId="0" applyNumberFormat="1" applyFont="1" applyBorder="1" applyAlignment="1">
      <alignment horizontal="left" vertical="center"/>
    </xf>
    <xf numFmtId="0" fontId="0" fillId="6" borderId="0" xfId="0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14" fontId="0" fillId="0" borderId="55" xfId="0" applyNumberFormat="1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7" fillId="6" borderId="0" xfId="0" applyFont="1" applyFill="1" applyAlignment="1">
      <alignment horizontal="right" vertical="center"/>
    </xf>
    <xf numFmtId="14" fontId="7" fillId="0" borderId="55" xfId="0" applyNumberFormat="1" applyFont="1" applyBorder="1" applyAlignment="1">
      <alignment horizontal="left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38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49" fontId="0" fillId="0" borderId="2" xfId="0" applyNumberFormat="1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600" b="1"/>
              <a:t>DNEVNO LABORATORIJSKO POROČILO O</a:t>
            </a:r>
            <a:r>
              <a:rPr lang="sl-SI" sz="1600" b="1" baseline="0"/>
              <a:t> TESTIRANJU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areaChart>
        <c:grouping val="stacked"/>
        <c:varyColors val="0"/>
        <c:ser>
          <c:idx val="2"/>
          <c:order val="1"/>
          <c:tx>
            <c:strRef>
              <c:f>'grafični prikaz testiranja'!$F$38</c:f>
              <c:strCache>
                <c:ptCount val="1"/>
                <c:pt idx="0">
                  <c:v>povprečno število opravljenih testov na teden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15875">
              <a:solidFill>
                <a:schemeClr val="bg1">
                  <a:lumMod val="50000"/>
                </a:schemeClr>
              </a:solidFill>
              <a:prstDash val="sysDot"/>
            </a:ln>
            <a:effectLst/>
          </c:spPr>
          <c:val>
            <c:numRef>
              <c:f>'grafični prikaz testiranja'!$F$39:$F$354</c:f>
              <c:numCache>
                <c:formatCode>0</c:formatCode>
                <c:ptCount val="316"/>
                <c:pt idx="0">
                  <c:v>19.399999999999999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19.399999999999999</c:v>
                </c:pt>
                <c:pt idx="4">
                  <c:v>27.285714285714285</c:v>
                </c:pt>
                <c:pt idx="5">
                  <c:v>27.285714285714285</c:v>
                </c:pt>
                <c:pt idx="6">
                  <c:v>27.285714285714285</c:v>
                </c:pt>
                <c:pt idx="7">
                  <c:v>27.285714285714285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27.285714285714285</c:v>
                </c:pt>
                <c:pt idx="11">
                  <c:v>135.57142857142858</c:v>
                </c:pt>
                <c:pt idx="12">
                  <c:v>135.57142857142858</c:v>
                </c:pt>
                <c:pt idx="13">
                  <c:v>135.57142857142858</c:v>
                </c:pt>
                <c:pt idx="14">
                  <c:v>135.57142857142858</c:v>
                </c:pt>
                <c:pt idx="15">
                  <c:v>135.57142857142858</c:v>
                </c:pt>
                <c:pt idx="16">
                  <c:v>135.57142857142858</c:v>
                </c:pt>
                <c:pt idx="17">
                  <c:v>135.57142857142858</c:v>
                </c:pt>
                <c:pt idx="18">
                  <c:v>772.28571428571433</c:v>
                </c:pt>
                <c:pt idx="19">
                  <c:v>772.28571428571433</c:v>
                </c:pt>
                <c:pt idx="20">
                  <c:v>772.28571428571433</c:v>
                </c:pt>
                <c:pt idx="21">
                  <c:v>772.28571428571433</c:v>
                </c:pt>
                <c:pt idx="22">
                  <c:v>772.28571428571433</c:v>
                </c:pt>
                <c:pt idx="23">
                  <c:v>772.28571428571433</c:v>
                </c:pt>
                <c:pt idx="24">
                  <c:v>772.28571428571433</c:v>
                </c:pt>
                <c:pt idx="25">
                  <c:v>1006.7142857142857</c:v>
                </c:pt>
                <c:pt idx="26">
                  <c:v>1006.7142857142857</c:v>
                </c:pt>
                <c:pt idx="27">
                  <c:v>1006.7142857142857</c:v>
                </c:pt>
                <c:pt idx="28">
                  <c:v>1006.7142857142857</c:v>
                </c:pt>
                <c:pt idx="29">
                  <c:v>1006.7142857142857</c:v>
                </c:pt>
                <c:pt idx="30">
                  <c:v>1006.7142857142857</c:v>
                </c:pt>
                <c:pt idx="31">
                  <c:v>1006.7142857142857</c:v>
                </c:pt>
                <c:pt idx="32">
                  <c:v>1105.2857142857142</c:v>
                </c:pt>
                <c:pt idx="33">
                  <c:v>1105.2857142857142</c:v>
                </c:pt>
                <c:pt idx="34">
                  <c:v>1105.2857142857142</c:v>
                </c:pt>
                <c:pt idx="35">
                  <c:v>1105.2857142857142</c:v>
                </c:pt>
                <c:pt idx="36">
                  <c:v>1105.2857142857142</c:v>
                </c:pt>
                <c:pt idx="37">
                  <c:v>1105.2857142857142</c:v>
                </c:pt>
                <c:pt idx="38">
                  <c:v>1105.2857142857142</c:v>
                </c:pt>
                <c:pt idx="39">
                  <c:v>986.28571428571433</c:v>
                </c:pt>
                <c:pt idx="40">
                  <c:v>986.28571428571433</c:v>
                </c:pt>
                <c:pt idx="41">
                  <c:v>986.28571428571433</c:v>
                </c:pt>
                <c:pt idx="42">
                  <c:v>986.28571428571433</c:v>
                </c:pt>
                <c:pt idx="43">
                  <c:v>986.28571428571433</c:v>
                </c:pt>
                <c:pt idx="44">
                  <c:v>986.28571428571433</c:v>
                </c:pt>
                <c:pt idx="45">
                  <c:v>986.28571428571433</c:v>
                </c:pt>
                <c:pt idx="46">
                  <c:v>1021.7142857142857</c:v>
                </c:pt>
                <c:pt idx="47">
                  <c:v>1021.7142857142857</c:v>
                </c:pt>
                <c:pt idx="48">
                  <c:v>1021.7142857142857</c:v>
                </c:pt>
                <c:pt idx="49">
                  <c:v>1021.7142857142857</c:v>
                </c:pt>
                <c:pt idx="50">
                  <c:v>1021.7142857142857</c:v>
                </c:pt>
                <c:pt idx="51">
                  <c:v>1021.7142857142857</c:v>
                </c:pt>
                <c:pt idx="52">
                  <c:v>1021.7142857142857</c:v>
                </c:pt>
                <c:pt idx="53">
                  <c:v>913.85714285714289</c:v>
                </c:pt>
                <c:pt idx="54">
                  <c:v>913.85714285714289</c:v>
                </c:pt>
                <c:pt idx="55">
                  <c:v>913.85714285714289</c:v>
                </c:pt>
                <c:pt idx="56">
                  <c:v>913.85714285714289</c:v>
                </c:pt>
                <c:pt idx="57">
                  <c:v>913.85714285714289</c:v>
                </c:pt>
                <c:pt idx="58">
                  <c:v>913.85714285714289</c:v>
                </c:pt>
                <c:pt idx="59">
                  <c:v>913.85714285714289</c:v>
                </c:pt>
                <c:pt idx="60">
                  <c:v>1115</c:v>
                </c:pt>
                <c:pt idx="61">
                  <c:v>1115</c:v>
                </c:pt>
                <c:pt idx="62">
                  <c:v>1115</c:v>
                </c:pt>
                <c:pt idx="63">
                  <c:v>1115</c:v>
                </c:pt>
                <c:pt idx="64">
                  <c:v>1115</c:v>
                </c:pt>
                <c:pt idx="65">
                  <c:v>1115</c:v>
                </c:pt>
                <c:pt idx="66">
                  <c:v>1115</c:v>
                </c:pt>
                <c:pt idx="67">
                  <c:v>932.71428571428567</c:v>
                </c:pt>
                <c:pt idx="68">
                  <c:v>932.71428571428567</c:v>
                </c:pt>
                <c:pt idx="69">
                  <c:v>932.71428571428567</c:v>
                </c:pt>
                <c:pt idx="70">
                  <c:v>932.71428571428567</c:v>
                </c:pt>
                <c:pt idx="71">
                  <c:v>932.71428571428567</c:v>
                </c:pt>
                <c:pt idx="72">
                  <c:v>932.71428571428567</c:v>
                </c:pt>
                <c:pt idx="73">
                  <c:v>932.71428571428567</c:v>
                </c:pt>
                <c:pt idx="74">
                  <c:v>1032.7142857142858</c:v>
                </c:pt>
                <c:pt idx="75">
                  <c:v>1032.7142857142858</c:v>
                </c:pt>
                <c:pt idx="76">
                  <c:v>1032.7142857142858</c:v>
                </c:pt>
                <c:pt idx="77">
                  <c:v>1032.7142857142858</c:v>
                </c:pt>
                <c:pt idx="78">
                  <c:v>1032.7142857142858</c:v>
                </c:pt>
                <c:pt idx="79">
                  <c:v>1032.7142857142858</c:v>
                </c:pt>
                <c:pt idx="80">
                  <c:v>1032.7142857142858</c:v>
                </c:pt>
                <c:pt idx="81">
                  <c:v>925.28571428571433</c:v>
                </c:pt>
                <c:pt idx="82">
                  <c:v>925.28571428571433</c:v>
                </c:pt>
                <c:pt idx="83">
                  <c:v>925.28571428571433</c:v>
                </c:pt>
                <c:pt idx="84">
                  <c:v>925.28571428571433</c:v>
                </c:pt>
                <c:pt idx="85">
                  <c:v>925.28571428571433</c:v>
                </c:pt>
                <c:pt idx="86">
                  <c:v>925.28571428571433</c:v>
                </c:pt>
                <c:pt idx="87">
                  <c:v>925.28571428571433</c:v>
                </c:pt>
                <c:pt idx="88">
                  <c:v>739.14285714285711</c:v>
                </c:pt>
                <c:pt idx="89">
                  <c:v>739.14285714285711</c:v>
                </c:pt>
                <c:pt idx="90">
                  <c:v>739.14285714285711</c:v>
                </c:pt>
                <c:pt idx="91">
                  <c:v>739.14285714285711</c:v>
                </c:pt>
                <c:pt idx="92">
                  <c:v>739.14285714285711</c:v>
                </c:pt>
                <c:pt idx="93">
                  <c:v>739.14285714285711</c:v>
                </c:pt>
                <c:pt idx="94">
                  <c:v>739.14285714285711</c:v>
                </c:pt>
                <c:pt idx="95">
                  <c:v>574.71428571428567</c:v>
                </c:pt>
                <c:pt idx="96">
                  <c:v>574.71428571428567</c:v>
                </c:pt>
                <c:pt idx="97">
                  <c:v>574.71428571428567</c:v>
                </c:pt>
                <c:pt idx="98">
                  <c:v>574.71428571428567</c:v>
                </c:pt>
                <c:pt idx="99">
                  <c:v>574.71428571428567</c:v>
                </c:pt>
                <c:pt idx="100">
                  <c:v>574.71428571428567</c:v>
                </c:pt>
                <c:pt idx="101">
                  <c:v>574.71428571428567</c:v>
                </c:pt>
                <c:pt idx="102">
                  <c:v>611</c:v>
                </c:pt>
                <c:pt idx="103">
                  <c:v>611</c:v>
                </c:pt>
                <c:pt idx="104">
                  <c:v>611</c:v>
                </c:pt>
                <c:pt idx="105">
                  <c:v>611</c:v>
                </c:pt>
                <c:pt idx="106">
                  <c:v>611</c:v>
                </c:pt>
                <c:pt idx="107">
                  <c:v>611</c:v>
                </c:pt>
                <c:pt idx="108">
                  <c:v>611</c:v>
                </c:pt>
                <c:pt idx="109">
                  <c:v>611.71428571428567</c:v>
                </c:pt>
                <c:pt idx="110">
                  <c:v>611.71428571428567</c:v>
                </c:pt>
                <c:pt idx="111">
                  <c:v>611.71428571428567</c:v>
                </c:pt>
                <c:pt idx="112">
                  <c:v>611.71428571428567</c:v>
                </c:pt>
                <c:pt idx="113">
                  <c:v>611.71428571428567</c:v>
                </c:pt>
                <c:pt idx="114">
                  <c:v>611.71428571428567</c:v>
                </c:pt>
                <c:pt idx="115">
                  <c:v>611.71428571428567</c:v>
                </c:pt>
                <c:pt idx="116">
                  <c:v>797.57142857142856</c:v>
                </c:pt>
                <c:pt idx="117">
                  <c:v>797.57142857142856</c:v>
                </c:pt>
                <c:pt idx="118">
                  <c:v>797.57142857142856</c:v>
                </c:pt>
                <c:pt idx="119">
                  <c:v>797.57142857142856</c:v>
                </c:pt>
                <c:pt idx="120">
                  <c:v>797.57142857142856</c:v>
                </c:pt>
                <c:pt idx="121">
                  <c:v>797.57142857142856</c:v>
                </c:pt>
                <c:pt idx="122">
                  <c:v>797.57142857142856</c:v>
                </c:pt>
                <c:pt idx="123">
                  <c:v>866.28571428571433</c:v>
                </c:pt>
                <c:pt idx="124">
                  <c:v>866.28571428571433</c:v>
                </c:pt>
                <c:pt idx="125">
                  <c:v>866.28571428571433</c:v>
                </c:pt>
                <c:pt idx="126">
                  <c:v>866.28571428571433</c:v>
                </c:pt>
                <c:pt idx="127">
                  <c:v>866.28571428571433</c:v>
                </c:pt>
                <c:pt idx="128">
                  <c:v>866.28571428571433</c:v>
                </c:pt>
                <c:pt idx="129">
                  <c:v>866.28571428571433</c:v>
                </c:pt>
                <c:pt idx="130">
                  <c:v>1094</c:v>
                </c:pt>
                <c:pt idx="131">
                  <c:v>1094</c:v>
                </c:pt>
                <c:pt idx="132">
                  <c:v>1094</c:v>
                </c:pt>
                <c:pt idx="133">
                  <c:v>1094</c:v>
                </c:pt>
                <c:pt idx="134">
                  <c:v>1094</c:v>
                </c:pt>
                <c:pt idx="135">
                  <c:v>1094</c:v>
                </c:pt>
                <c:pt idx="136">
                  <c:v>1094</c:v>
                </c:pt>
                <c:pt idx="137">
                  <c:v>1107.4285714285713</c:v>
                </c:pt>
                <c:pt idx="138">
                  <c:v>1107.4285714285713</c:v>
                </c:pt>
                <c:pt idx="139">
                  <c:v>1107.4285714285713</c:v>
                </c:pt>
                <c:pt idx="140">
                  <c:v>1107.4285714285713</c:v>
                </c:pt>
                <c:pt idx="141">
                  <c:v>1107.4285714285713</c:v>
                </c:pt>
                <c:pt idx="142">
                  <c:v>1107.4285714285713</c:v>
                </c:pt>
                <c:pt idx="143">
                  <c:v>1107.4285714285713</c:v>
                </c:pt>
                <c:pt idx="144">
                  <c:v>893.14285714285711</c:v>
                </c:pt>
                <c:pt idx="145">
                  <c:v>893.14285714285711</c:v>
                </c:pt>
                <c:pt idx="146">
                  <c:v>893.14285714285711</c:v>
                </c:pt>
                <c:pt idx="147">
                  <c:v>893.14285714285711</c:v>
                </c:pt>
                <c:pt idx="148">
                  <c:v>893.14285714285711</c:v>
                </c:pt>
                <c:pt idx="149">
                  <c:v>893.14285714285711</c:v>
                </c:pt>
                <c:pt idx="150">
                  <c:v>893.14285714285711</c:v>
                </c:pt>
                <c:pt idx="151">
                  <c:v>809.28571428571433</c:v>
                </c:pt>
                <c:pt idx="152">
                  <c:v>809.28571428571433</c:v>
                </c:pt>
                <c:pt idx="153">
                  <c:v>809.28571428571433</c:v>
                </c:pt>
                <c:pt idx="154">
                  <c:v>809.28571428571433</c:v>
                </c:pt>
                <c:pt idx="155">
                  <c:v>809.28571428571433</c:v>
                </c:pt>
                <c:pt idx="156">
                  <c:v>809.28571428571433</c:v>
                </c:pt>
                <c:pt idx="157">
                  <c:v>809.28571428571433</c:v>
                </c:pt>
                <c:pt idx="158">
                  <c:v>732.42857142857144</c:v>
                </c:pt>
                <c:pt idx="159">
                  <c:v>732.42857142857144</c:v>
                </c:pt>
                <c:pt idx="160">
                  <c:v>732.42857142857144</c:v>
                </c:pt>
                <c:pt idx="161">
                  <c:v>732.42857142857144</c:v>
                </c:pt>
                <c:pt idx="162">
                  <c:v>732.42857142857144</c:v>
                </c:pt>
                <c:pt idx="163">
                  <c:v>732.42857142857144</c:v>
                </c:pt>
                <c:pt idx="164">
                  <c:v>732.42857142857144</c:v>
                </c:pt>
                <c:pt idx="165">
                  <c:v>691.85714285714289</c:v>
                </c:pt>
                <c:pt idx="166">
                  <c:v>691.85714285714289</c:v>
                </c:pt>
                <c:pt idx="167">
                  <c:v>691.85714285714289</c:v>
                </c:pt>
                <c:pt idx="168">
                  <c:v>691.85714285714289</c:v>
                </c:pt>
                <c:pt idx="169">
                  <c:v>691.85714285714289</c:v>
                </c:pt>
                <c:pt idx="170">
                  <c:v>691.85714285714289</c:v>
                </c:pt>
                <c:pt idx="171">
                  <c:v>691.85714285714289</c:v>
                </c:pt>
                <c:pt idx="172">
                  <c:v>825.42857142857144</c:v>
                </c:pt>
                <c:pt idx="173">
                  <c:v>825.42857142857144</c:v>
                </c:pt>
                <c:pt idx="174">
                  <c:v>825.42857142857144</c:v>
                </c:pt>
                <c:pt idx="175">
                  <c:v>825.42857142857144</c:v>
                </c:pt>
                <c:pt idx="176">
                  <c:v>825.42857142857144</c:v>
                </c:pt>
                <c:pt idx="177">
                  <c:v>825.42857142857144</c:v>
                </c:pt>
                <c:pt idx="178">
                  <c:v>825.42857142857144</c:v>
                </c:pt>
                <c:pt idx="179">
                  <c:v>1000.7142857142857</c:v>
                </c:pt>
                <c:pt idx="180">
                  <c:v>1000.7142857142857</c:v>
                </c:pt>
                <c:pt idx="181">
                  <c:v>1000.7142857142857</c:v>
                </c:pt>
                <c:pt idx="182">
                  <c:v>1000.7142857142857</c:v>
                </c:pt>
                <c:pt idx="183">
                  <c:v>1000.7142857142857</c:v>
                </c:pt>
                <c:pt idx="184">
                  <c:v>1000.7142857142857</c:v>
                </c:pt>
                <c:pt idx="185">
                  <c:v>1000.7142857142857</c:v>
                </c:pt>
                <c:pt idx="186">
                  <c:v>1161.5714285714287</c:v>
                </c:pt>
                <c:pt idx="187">
                  <c:v>1161.5714285714287</c:v>
                </c:pt>
                <c:pt idx="188">
                  <c:v>1161.5714285714287</c:v>
                </c:pt>
                <c:pt idx="189">
                  <c:v>1161.5714285714287</c:v>
                </c:pt>
                <c:pt idx="190">
                  <c:v>1161.5714285714287</c:v>
                </c:pt>
                <c:pt idx="191">
                  <c:v>1161.5714285714287</c:v>
                </c:pt>
                <c:pt idx="192">
                  <c:v>1161.5714285714287</c:v>
                </c:pt>
                <c:pt idx="193">
                  <c:v>1433.5714285714287</c:v>
                </c:pt>
                <c:pt idx="194">
                  <c:v>1433.5714285714287</c:v>
                </c:pt>
                <c:pt idx="195">
                  <c:v>1433.5714285714287</c:v>
                </c:pt>
                <c:pt idx="196">
                  <c:v>1433.5714285714287</c:v>
                </c:pt>
                <c:pt idx="197">
                  <c:v>1433.5714285714287</c:v>
                </c:pt>
                <c:pt idx="198">
                  <c:v>1433.5714285714287</c:v>
                </c:pt>
                <c:pt idx="199">
                  <c:v>1433.5714285714287</c:v>
                </c:pt>
                <c:pt idx="200">
                  <c:v>2211.7142857142858</c:v>
                </c:pt>
                <c:pt idx="201">
                  <c:v>2211.7142857142858</c:v>
                </c:pt>
                <c:pt idx="202">
                  <c:v>2211.7142857142858</c:v>
                </c:pt>
                <c:pt idx="203">
                  <c:v>2211.7142857142858</c:v>
                </c:pt>
                <c:pt idx="204">
                  <c:v>2211.7142857142858</c:v>
                </c:pt>
                <c:pt idx="205">
                  <c:v>2211.7142857142858</c:v>
                </c:pt>
                <c:pt idx="206">
                  <c:v>2211.7142857142858</c:v>
                </c:pt>
                <c:pt idx="207">
                  <c:v>2619.8571428571427</c:v>
                </c:pt>
                <c:pt idx="208">
                  <c:v>2619.8571428571427</c:v>
                </c:pt>
                <c:pt idx="209">
                  <c:v>2619.8571428571427</c:v>
                </c:pt>
                <c:pt idx="210">
                  <c:v>2619.8571428571427</c:v>
                </c:pt>
                <c:pt idx="211">
                  <c:v>2619.8571428571427</c:v>
                </c:pt>
                <c:pt idx="212">
                  <c:v>2619.8571428571427</c:v>
                </c:pt>
                <c:pt idx="213">
                  <c:v>2619.8571428571427</c:v>
                </c:pt>
                <c:pt idx="214">
                  <c:v>2435</c:v>
                </c:pt>
                <c:pt idx="215">
                  <c:v>2435</c:v>
                </c:pt>
                <c:pt idx="216">
                  <c:v>2435</c:v>
                </c:pt>
                <c:pt idx="217">
                  <c:v>2435</c:v>
                </c:pt>
                <c:pt idx="218">
                  <c:v>2435</c:v>
                </c:pt>
                <c:pt idx="219">
                  <c:v>2435</c:v>
                </c:pt>
                <c:pt idx="220">
                  <c:v>2435</c:v>
                </c:pt>
                <c:pt idx="221">
                  <c:v>2545.7142857142858</c:v>
                </c:pt>
                <c:pt idx="222">
                  <c:v>2545.7142857142858</c:v>
                </c:pt>
                <c:pt idx="223">
                  <c:v>2545.7142857142858</c:v>
                </c:pt>
                <c:pt idx="224">
                  <c:v>2545.7142857142858</c:v>
                </c:pt>
                <c:pt idx="225">
                  <c:v>2545.7142857142858</c:v>
                </c:pt>
                <c:pt idx="226">
                  <c:v>2545.7142857142858</c:v>
                </c:pt>
                <c:pt idx="227">
                  <c:v>2545.7142857142858</c:v>
                </c:pt>
                <c:pt idx="228">
                  <c:v>3223.4285714285716</c:v>
                </c:pt>
                <c:pt idx="229">
                  <c:v>3223.4285714285716</c:v>
                </c:pt>
                <c:pt idx="230">
                  <c:v>3223.4285714285716</c:v>
                </c:pt>
                <c:pt idx="231">
                  <c:v>3223.4285714285716</c:v>
                </c:pt>
                <c:pt idx="232">
                  <c:v>3223.4285714285716</c:v>
                </c:pt>
                <c:pt idx="233">
                  <c:v>3223.4285714285716</c:v>
                </c:pt>
                <c:pt idx="234">
                  <c:v>3223.4285714285716</c:v>
                </c:pt>
                <c:pt idx="235">
                  <c:v>4385.7142857142853</c:v>
                </c:pt>
                <c:pt idx="236">
                  <c:v>4385.7142857142853</c:v>
                </c:pt>
                <c:pt idx="237">
                  <c:v>4385.7142857142853</c:v>
                </c:pt>
                <c:pt idx="238">
                  <c:v>4385.7142857142853</c:v>
                </c:pt>
                <c:pt idx="239">
                  <c:v>4385.7142857142853</c:v>
                </c:pt>
                <c:pt idx="240">
                  <c:v>4385.7142857142853</c:v>
                </c:pt>
                <c:pt idx="241">
                  <c:v>4385.7142857142853</c:v>
                </c:pt>
                <c:pt idx="242">
                  <c:v>5665.7142857142853</c:v>
                </c:pt>
                <c:pt idx="243">
                  <c:v>5665.7142857142853</c:v>
                </c:pt>
                <c:pt idx="244">
                  <c:v>5665.7142857142853</c:v>
                </c:pt>
                <c:pt idx="245">
                  <c:v>5665.7142857142853</c:v>
                </c:pt>
                <c:pt idx="246">
                  <c:v>5665.7142857142853</c:v>
                </c:pt>
                <c:pt idx="247">
                  <c:v>5665.7142857142853</c:v>
                </c:pt>
                <c:pt idx="248">
                  <c:v>5665.7142857142853</c:v>
                </c:pt>
                <c:pt idx="249">
                  <c:v>5794</c:v>
                </c:pt>
                <c:pt idx="250">
                  <c:v>5794</c:v>
                </c:pt>
                <c:pt idx="251">
                  <c:v>5794</c:v>
                </c:pt>
                <c:pt idx="252">
                  <c:v>5794</c:v>
                </c:pt>
                <c:pt idx="253">
                  <c:v>5794</c:v>
                </c:pt>
                <c:pt idx="254">
                  <c:v>5794</c:v>
                </c:pt>
                <c:pt idx="255">
                  <c:v>5794</c:v>
                </c:pt>
                <c:pt idx="256">
                  <c:v>5015</c:v>
                </c:pt>
                <c:pt idx="257">
                  <c:v>5015</c:v>
                </c:pt>
                <c:pt idx="258">
                  <c:v>5015</c:v>
                </c:pt>
                <c:pt idx="259">
                  <c:v>5015</c:v>
                </c:pt>
                <c:pt idx="260">
                  <c:v>5015</c:v>
                </c:pt>
                <c:pt idx="261">
                  <c:v>5015</c:v>
                </c:pt>
                <c:pt idx="262">
                  <c:v>5015</c:v>
                </c:pt>
                <c:pt idx="263">
                  <c:v>5216.1428571428569</c:v>
                </c:pt>
                <c:pt idx="264">
                  <c:v>5216.1428571428569</c:v>
                </c:pt>
                <c:pt idx="265">
                  <c:v>5216.1428571428569</c:v>
                </c:pt>
                <c:pt idx="266">
                  <c:v>5216.1428571428569</c:v>
                </c:pt>
                <c:pt idx="267">
                  <c:v>5216.1428571428569</c:v>
                </c:pt>
                <c:pt idx="268">
                  <c:v>5216.1428571428569</c:v>
                </c:pt>
                <c:pt idx="269">
                  <c:v>5216.1428571428569</c:v>
                </c:pt>
                <c:pt idx="270">
                  <c:v>6154.5</c:v>
                </c:pt>
                <c:pt idx="271">
                  <c:v>6154.5</c:v>
                </c:pt>
                <c:pt idx="272">
                  <c:v>6154.5</c:v>
                </c:pt>
                <c:pt idx="273">
                  <c:v>6154.5</c:v>
                </c:pt>
                <c:pt idx="274">
                  <c:v>6154.5</c:v>
                </c:pt>
                <c:pt idx="275">
                  <c:v>6154.5</c:v>
                </c:pt>
                <c:pt idx="276">
                  <c:v>6154.5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A-472C-831C-3FD3367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9147744"/>
        <c:axId val="-1679155904"/>
      </c:areaChart>
      <c:barChart>
        <c:barDir val="col"/>
        <c:grouping val="clustered"/>
        <c:varyColors val="0"/>
        <c:ser>
          <c:idx val="1"/>
          <c:order val="2"/>
          <c:tx>
            <c:strRef>
              <c:f>'grafični prikaz testiranja'!$D$38</c:f>
              <c:strCache>
                <c:ptCount val="1"/>
                <c:pt idx="0">
                  <c:v>število pozitivnih bolnikov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33-4389-84D9-FF8BBC3713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33-4389-84D9-FF8BBC3713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33-4389-84D9-FF8BBC3713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33-4389-84D9-FF8BBC3713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33-4389-84D9-FF8BBC3713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33-4389-84D9-FF8BBC3713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33-4389-84D9-FF8BBC3713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33-4389-84D9-FF8BBC3713A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33-4389-84D9-FF8BBC3713A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33-4389-84D9-FF8BBC3713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33-4389-84D9-FF8BBC3713A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33-4389-84D9-FF8BBC371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'grafični prikaz testiranja'!$B$39:$B$354</c:f>
              <c:strCache>
                <c:ptCount val="316"/>
                <c:pt idx="0">
                  <c:v>27.1.-2.2.2020</c:v>
                </c:pt>
                <c:pt idx="1">
                  <c:v>3.2.-9.2.2020</c:v>
                </c:pt>
                <c:pt idx="2">
                  <c:v>10.2.-16.2.2020</c:v>
                </c:pt>
                <c:pt idx="3">
                  <c:v>17.2.-23.2.2020</c:v>
                </c:pt>
                <c:pt idx="4">
                  <c:v>24.02.2020</c:v>
                </c:pt>
                <c:pt idx="5">
                  <c:v>25.02.2020</c:v>
                </c:pt>
                <c:pt idx="6">
                  <c:v>26.02.2020</c:v>
                </c:pt>
                <c:pt idx="7">
                  <c:v>27.02.2020</c:v>
                </c:pt>
                <c:pt idx="8">
                  <c:v>28.02.2020</c:v>
                </c:pt>
                <c:pt idx="9">
                  <c:v>29.02.2020</c:v>
                </c:pt>
                <c:pt idx="10">
                  <c:v>01.03.2020</c:v>
                </c:pt>
                <c:pt idx="11">
                  <c:v>02.03.2020</c:v>
                </c:pt>
                <c:pt idx="12">
                  <c:v>03.03.2020</c:v>
                </c:pt>
                <c:pt idx="13">
                  <c:v>04.03.2020</c:v>
                </c:pt>
                <c:pt idx="14">
                  <c:v>05.03.2020</c:v>
                </c:pt>
                <c:pt idx="15">
                  <c:v>06.03.2020</c:v>
                </c:pt>
                <c:pt idx="16">
                  <c:v>07.03.2020</c:v>
                </c:pt>
                <c:pt idx="17">
                  <c:v>08.03.2020</c:v>
                </c:pt>
                <c:pt idx="18">
                  <c:v>09.03.2020</c:v>
                </c:pt>
                <c:pt idx="19">
                  <c:v>10.03.2020</c:v>
                </c:pt>
                <c:pt idx="20">
                  <c:v>11.03.2020</c:v>
                </c:pt>
                <c:pt idx="21">
                  <c:v>12.03.2020</c:v>
                </c:pt>
                <c:pt idx="22">
                  <c:v>13.03.2020</c:v>
                </c:pt>
                <c:pt idx="23">
                  <c:v>14.03.2020</c:v>
                </c:pt>
                <c:pt idx="24">
                  <c:v>15.03.2020</c:v>
                </c:pt>
                <c:pt idx="25">
                  <c:v>16.03.2020</c:v>
                </c:pt>
                <c:pt idx="26">
                  <c:v>17.03.2020</c:v>
                </c:pt>
                <c:pt idx="27">
                  <c:v>18.03.2020</c:v>
                </c:pt>
                <c:pt idx="28">
                  <c:v>19.03.2020</c:v>
                </c:pt>
                <c:pt idx="29">
                  <c:v>20.03.2020</c:v>
                </c:pt>
                <c:pt idx="30">
                  <c:v>21.03.2020</c:v>
                </c:pt>
                <c:pt idx="31">
                  <c:v>22.03.2020</c:v>
                </c:pt>
                <c:pt idx="32">
                  <c:v>23.03.2020</c:v>
                </c:pt>
                <c:pt idx="33">
                  <c:v>24.03.2020</c:v>
                </c:pt>
                <c:pt idx="34">
                  <c:v>25.03.2020</c:v>
                </c:pt>
                <c:pt idx="35">
                  <c:v>26.03.2020</c:v>
                </c:pt>
                <c:pt idx="36">
                  <c:v>27.03.2020</c:v>
                </c:pt>
                <c:pt idx="37">
                  <c:v>28.03.2020</c:v>
                </c:pt>
                <c:pt idx="38">
                  <c:v>29.03.2020</c:v>
                </c:pt>
                <c:pt idx="39">
                  <c:v>30.03.2020</c:v>
                </c:pt>
                <c:pt idx="40">
                  <c:v>31.03.2020</c:v>
                </c:pt>
                <c:pt idx="41">
                  <c:v>01.04.2020</c:v>
                </c:pt>
                <c:pt idx="42">
                  <c:v>02.04.2020</c:v>
                </c:pt>
                <c:pt idx="43">
                  <c:v>03.04.2020</c:v>
                </c:pt>
                <c:pt idx="44">
                  <c:v>04.04.2020</c:v>
                </c:pt>
                <c:pt idx="45">
                  <c:v>05.04.2020</c:v>
                </c:pt>
                <c:pt idx="46">
                  <c:v>06.04.2020</c:v>
                </c:pt>
                <c:pt idx="47">
                  <c:v>07.04.2020</c:v>
                </c:pt>
                <c:pt idx="48">
                  <c:v>08.04.2020</c:v>
                </c:pt>
                <c:pt idx="49">
                  <c:v>09.04.2020</c:v>
                </c:pt>
                <c:pt idx="50">
                  <c:v>10.04.2020</c:v>
                </c:pt>
                <c:pt idx="51">
                  <c:v>11.04.2020</c:v>
                </c:pt>
                <c:pt idx="52">
                  <c:v>12.04.2020</c:v>
                </c:pt>
                <c:pt idx="53">
                  <c:v>13.04.2020</c:v>
                </c:pt>
                <c:pt idx="54">
                  <c:v>14.04.2020</c:v>
                </c:pt>
                <c:pt idx="55">
                  <c:v>15.04.2020</c:v>
                </c:pt>
                <c:pt idx="56">
                  <c:v>16.04.2020</c:v>
                </c:pt>
                <c:pt idx="57">
                  <c:v>17.04.2020</c:v>
                </c:pt>
                <c:pt idx="58">
                  <c:v>18.04.2020</c:v>
                </c:pt>
                <c:pt idx="59">
                  <c:v>19.04.2020</c:v>
                </c:pt>
                <c:pt idx="60">
                  <c:v>20.04.2020</c:v>
                </c:pt>
                <c:pt idx="61">
                  <c:v>21.04.2020</c:v>
                </c:pt>
                <c:pt idx="62">
                  <c:v>22.04.2020</c:v>
                </c:pt>
                <c:pt idx="63">
                  <c:v>23.04.2020</c:v>
                </c:pt>
                <c:pt idx="64">
                  <c:v>24.04.2020</c:v>
                </c:pt>
                <c:pt idx="65">
                  <c:v>25.04.2020</c:v>
                </c:pt>
                <c:pt idx="66">
                  <c:v>26.04.2020</c:v>
                </c:pt>
                <c:pt idx="67">
                  <c:v>27.04.2020</c:v>
                </c:pt>
                <c:pt idx="68">
                  <c:v>28.04.2020</c:v>
                </c:pt>
                <c:pt idx="69">
                  <c:v>29.04.2020</c:v>
                </c:pt>
                <c:pt idx="70">
                  <c:v>30.04.2020</c:v>
                </c:pt>
                <c:pt idx="71">
                  <c:v>01.05.2020</c:v>
                </c:pt>
                <c:pt idx="72">
                  <c:v>02.05.2020</c:v>
                </c:pt>
                <c:pt idx="73">
                  <c:v>03.05.2020</c:v>
                </c:pt>
                <c:pt idx="74">
                  <c:v>04.05.2020</c:v>
                </c:pt>
                <c:pt idx="75">
                  <c:v>05.05.2020</c:v>
                </c:pt>
                <c:pt idx="76">
                  <c:v>06.05.2020</c:v>
                </c:pt>
                <c:pt idx="77">
                  <c:v>07.05.2020</c:v>
                </c:pt>
                <c:pt idx="78">
                  <c:v>08.05.2020</c:v>
                </c:pt>
                <c:pt idx="79">
                  <c:v>09.05.2020</c:v>
                </c:pt>
                <c:pt idx="80">
                  <c:v>10.05.2020</c:v>
                </c:pt>
                <c:pt idx="81">
                  <c:v>11.05.2020</c:v>
                </c:pt>
                <c:pt idx="82">
                  <c:v>12.05.2020</c:v>
                </c:pt>
                <c:pt idx="83">
                  <c:v>13.05.2020</c:v>
                </c:pt>
                <c:pt idx="84">
                  <c:v>14.05.2020</c:v>
                </c:pt>
                <c:pt idx="85">
                  <c:v>15.05.2020</c:v>
                </c:pt>
                <c:pt idx="86">
                  <c:v>16.05.2020</c:v>
                </c:pt>
                <c:pt idx="87">
                  <c:v>17.05.2020</c:v>
                </c:pt>
                <c:pt idx="88">
                  <c:v>18.05.2020</c:v>
                </c:pt>
                <c:pt idx="89">
                  <c:v>19.05.2020</c:v>
                </c:pt>
                <c:pt idx="90">
                  <c:v>20.05.2020</c:v>
                </c:pt>
                <c:pt idx="91">
                  <c:v>21.05.2020</c:v>
                </c:pt>
                <c:pt idx="92">
                  <c:v>22.05.2020</c:v>
                </c:pt>
                <c:pt idx="93">
                  <c:v>23.05.2020</c:v>
                </c:pt>
                <c:pt idx="94">
                  <c:v>24.05.2020</c:v>
                </c:pt>
                <c:pt idx="95">
                  <c:v>25.05.2020</c:v>
                </c:pt>
                <c:pt idx="96">
                  <c:v>26.05.2020</c:v>
                </c:pt>
                <c:pt idx="97">
                  <c:v>27.05.2020</c:v>
                </c:pt>
                <c:pt idx="98">
                  <c:v>28.05.2020</c:v>
                </c:pt>
                <c:pt idx="99">
                  <c:v>29.05.2020</c:v>
                </c:pt>
                <c:pt idx="100">
                  <c:v>30.05.2020</c:v>
                </c:pt>
                <c:pt idx="101">
                  <c:v>31.05.2020</c:v>
                </c:pt>
                <c:pt idx="102">
                  <c:v>01.06.2020</c:v>
                </c:pt>
                <c:pt idx="103">
                  <c:v>02.06.2020</c:v>
                </c:pt>
                <c:pt idx="104">
                  <c:v>03.06.2020</c:v>
                </c:pt>
                <c:pt idx="105">
                  <c:v>04.06.2020</c:v>
                </c:pt>
                <c:pt idx="106">
                  <c:v>05.06.2020</c:v>
                </c:pt>
                <c:pt idx="107">
                  <c:v>06.06.2020</c:v>
                </c:pt>
                <c:pt idx="108">
                  <c:v>07.06.2020</c:v>
                </c:pt>
                <c:pt idx="109">
                  <c:v>08.06.2020</c:v>
                </c:pt>
                <c:pt idx="110">
                  <c:v>09.06.2020</c:v>
                </c:pt>
                <c:pt idx="111">
                  <c:v>10.06.2020</c:v>
                </c:pt>
                <c:pt idx="112">
                  <c:v>11.06.2020</c:v>
                </c:pt>
                <c:pt idx="113">
                  <c:v>12.06.2020</c:v>
                </c:pt>
                <c:pt idx="114">
                  <c:v>13.06.2020</c:v>
                </c:pt>
                <c:pt idx="115">
                  <c:v>14.06.2020</c:v>
                </c:pt>
                <c:pt idx="116">
                  <c:v>15.06.2020</c:v>
                </c:pt>
                <c:pt idx="117">
                  <c:v>16.06.2020</c:v>
                </c:pt>
                <c:pt idx="118">
                  <c:v>17.06.2020</c:v>
                </c:pt>
                <c:pt idx="119">
                  <c:v>18.06.2020</c:v>
                </c:pt>
                <c:pt idx="120">
                  <c:v>19.06.2020</c:v>
                </c:pt>
                <c:pt idx="121">
                  <c:v>20.06.2020</c:v>
                </c:pt>
                <c:pt idx="122">
                  <c:v>21.06.2020</c:v>
                </c:pt>
                <c:pt idx="123">
                  <c:v>22.06.2020</c:v>
                </c:pt>
                <c:pt idx="124">
                  <c:v>23.06.2020</c:v>
                </c:pt>
                <c:pt idx="125">
                  <c:v>24.06.2020</c:v>
                </c:pt>
                <c:pt idx="126">
                  <c:v>25.06.2020</c:v>
                </c:pt>
                <c:pt idx="127">
                  <c:v>26.06.2020</c:v>
                </c:pt>
                <c:pt idx="128">
                  <c:v>27.06.2020</c:v>
                </c:pt>
                <c:pt idx="129">
                  <c:v>28.06.2020</c:v>
                </c:pt>
                <c:pt idx="130">
                  <c:v>29.06.2020</c:v>
                </c:pt>
                <c:pt idx="131">
                  <c:v>30.06.2020</c:v>
                </c:pt>
                <c:pt idx="132">
                  <c:v>01.07.2020</c:v>
                </c:pt>
                <c:pt idx="133">
                  <c:v>02.07.2020</c:v>
                </c:pt>
                <c:pt idx="134">
                  <c:v>03.07.2020</c:v>
                </c:pt>
                <c:pt idx="135">
                  <c:v>04.07.2020</c:v>
                </c:pt>
                <c:pt idx="136">
                  <c:v>05.07.2020</c:v>
                </c:pt>
                <c:pt idx="137">
                  <c:v>06.07.2020</c:v>
                </c:pt>
                <c:pt idx="138">
                  <c:v>07.07.2020</c:v>
                </c:pt>
                <c:pt idx="139">
                  <c:v>08.07.2020</c:v>
                </c:pt>
                <c:pt idx="140">
                  <c:v>09.07.2020</c:v>
                </c:pt>
                <c:pt idx="141">
                  <c:v>10.07.2020</c:v>
                </c:pt>
                <c:pt idx="142">
                  <c:v>11.07.2020</c:v>
                </c:pt>
                <c:pt idx="143">
                  <c:v>12.07.2020</c:v>
                </c:pt>
                <c:pt idx="144">
                  <c:v>13.07.2020</c:v>
                </c:pt>
                <c:pt idx="145">
                  <c:v>14.07.2020</c:v>
                </c:pt>
                <c:pt idx="146">
                  <c:v>15.07.2020</c:v>
                </c:pt>
                <c:pt idx="147">
                  <c:v>16.07.2020</c:v>
                </c:pt>
                <c:pt idx="148">
                  <c:v>17.07.2020</c:v>
                </c:pt>
                <c:pt idx="149">
                  <c:v>18.07.2020</c:v>
                </c:pt>
                <c:pt idx="150">
                  <c:v>19.07.2020</c:v>
                </c:pt>
                <c:pt idx="151">
                  <c:v>20.07.2020</c:v>
                </c:pt>
                <c:pt idx="152">
                  <c:v>21.07.2020</c:v>
                </c:pt>
                <c:pt idx="153">
                  <c:v>22.07.2020</c:v>
                </c:pt>
                <c:pt idx="154">
                  <c:v>23.07.2020</c:v>
                </c:pt>
                <c:pt idx="155">
                  <c:v>24.07.2020</c:v>
                </c:pt>
                <c:pt idx="156">
                  <c:v>25.07.2020</c:v>
                </c:pt>
                <c:pt idx="157">
                  <c:v>26.07.2020</c:v>
                </c:pt>
                <c:pt idx="158">
                  <c:v>27.07.2020</c:v>
                </c:pt>
                <c:pt idx="159">
                  <c:v>28.07.2020</c:v>
                </c:pt>
                <c:pt idx="160">
                  <c:v>29.07.2020</c:v>
                </c:pt>
                <c:pt idx="161">
                  <c:v>30.07.2020</c:v>
                </c:pt>
                <c:pt idx="162">
                  <c:v>31.07.2020</c:v>
                </c:pt>
                <c:pt idx="163">
                  <c:v>01.08.2020</c:v>
                </c:pt>
                <c:pt idx="164">
                  <c:v>02.08.2020</c:v>
                </c:pt>
                <c:pt idx="165">
                  <c:v>03.08.2020</c:v>
                </c:pt>
                <c:pt idx="166">
                  <c:v>04.08.2020</c:v>
                </c:pt>
                <c:pt idx="167">
                  <c:v>05.08.2020</c:v>
                </c:pt>
                <c:pt idx="168">
                  <c:v>06.08.2020</c:v>
                </c:pt>
                <c:pt idx="169">
                  <c:v>07.08.2020</c:v>
                </c:pt>
                <c:pt idx="170">
                  <c:v>08.08.2020</c:v>
                </c:pt>
                <c:pt idx="171">
                  <c:v>09.08.2020</c:v>
                </c:pt>
                <c:pt idx="172">
                  <c:v>10.08.2020</c:v>
                </c:pt>
                <c:pt idx="173">
                  <c:v>11.08.2020</c:v>
                </c:pt>
                <c:pt idx="174">
                  <c:v>12.08.2020</c:v>
                </c:pt>
                <c:pt idx="175">
                  <c:v>13.08.2020</c:v>
                </c:pt>
                <c:pt idx="176">
                  <c:v>14.08.2020</c:v>
                </c:pt>
                <c:pt idx="177">
                  <c:v>15.08.2020</c:v>
                </c:pt>
                <c:pt idx="178">
                  <c:v>16.08.2020</c:v>
                </c:pt>
                <c:pt idx="179">
                  <c:v>17.08.2020</c:v>
                </c:pt>
                <c:pt idx="180">
                  <c:v>18.08.2020</c:v>
                </c:pt>
                <c:pt idx="181">
                  <c:v>19.08.2020</c:v>
                </c:pt>
                <c:pt idx="182">
                  <c:v>20.08.2020</c:v>
                </c:pt>
                <c:pt idx="183">
                  <c:v>21.08.2020</c:v>
                </c:pt>
                <c:pt idx="184">
                  <c:v>22.08.2020</c:v>
                </c:pt>
                <c:pt idx="185">
                  <c:v>23.08.2020</c:v>
                </c:pt>
                <c:pt idx="186">
                  <c:v>24.08.2020</c:v>
                </c:pt>
                <c:pt idx="187">
                  <c:v>25.08.2020</c:v>
                </c:pt>
                <c:pt idx="188">
                  <c:v>26.08.2020</c:v>
                </c:pt>
                <c:pt idx="189">
                  <c:v>27.08.2020</c:v>
                </c:pt>
                <c:pt idx="190">
                  <c:v>28.08.2020</c:v>
                </c:pt>
                <c:pt idx="191">
                  <c:v>29.08.2020</c:v>
                </c:pt>
                <c:pt idx="192">
                  <c:v>30.08.2020</c:v>
                </c:pt>
                <c:pt idx="193">
                  <c:v>31.08.2020</c:v>
                </c:pt>
                <c:pt idx="194">
                  <c:v>01.09.2020</c:v>
                </c:pt>
                <c:pt idx="195">
                  <c:v>02.09.2020</c:v>
                </c:pt>
                <c:pt idx="196">
                  <c:v>03.09.2020</c:v>
                </c:pt>
                <c:pt idx="197">
                  <c:v>04.09.2020</c:v>
                </c:pt>
                <c:pt idx="198">
                  <c:v>05.09.2020</c:v>
                </c:pt>
                <c:pt idx="199">
                  <c:v>06.09.2020</c:v>
                </c:pt>
                <c:pt idx="200">
                  <c:v>07.09.2020</c:v>
                </c:pt>
                <c:pt idx="201">
                  <c:v>08.09.2020</c:v>
                </c:pt>
                <c:pt idx="202">
                  <c:v>09.09.2020</c:v>
                </c:pt>
                <c:pt idx="203">
                  <c:v>10.09.2020</c:v>
                </c:pt>
                <c:pt idx="204">
                  <c:v>11.09.2020</c:v>
                </c:pt>
                <c:pt idx="205">
                  <c:v>12.09.2020</c:v>
                </c:pt>
                <c:pt idx="206">
                  <c:v>13.09.2020</c:v>
                </c:pt>
                <c:pt idx="207">
                  <c:v>14.09.2020</c:v>
                </c:pt>
                <c:pt idx="208">
                  <c:v>15.09.2020</c:v>
                </c:pt>
                <c:pt idx="209">
                  <c:v>16.09.2020</c:v>
                </c:pt>
                <c:pt idx="210">
                  <c:v>17.09.2020</c:v>
                </c:pt>
                <c:pt idx="211">
                  <c:v>18.09.2020</c:v>
                </c:pt>
                <c:pt idx="212">
                  <c:v>19.09.2020</c:v>
                </c:pt>
                <c:pt idx="213">
                  <c:v>20.09.2020</c:v>
                </c:pt>
                <c:pt idx="214">
                  <c:v>21.09.2020</c:v>
                </c:pt>
                <c:pt idx="215">
                  <c:v>22.09.2020</c:v>
                </c:pt>
                <c:pt idx="216">
                  <c:v>23.09.2020</c:v>
                </c:pt>
                <c:pt idx="217">
                  <c:v>24.09.2020</c:v>
                </c:pt>
                <c:pt idx="218">
                  <c:v>25.09.2020</c:v>
                </c:pt>
                <c:pt idx="219">
                  <c:v>26.09.2020</c:v>
                </c:pt>
                <c:pt idx="220">
                  <c:v>27.09.2020</c:v>
                </c:pt>
                <c:pt idx="221">
                  <c:v>28.09.2020</c:v>
                </c:pt>
                <c:pt idx="222">
                  <c:v>29.09.2020</c:v>
                </c:pt>
                <c:pt idx="223">
                  <c:v>30.09.2020</c:v>
                </c:pt>
                <c:pt idx="224">
                  <c:v>01.10.2020</c:v>
                </c:pt>
                <c:pt idx="225">
                  <c:v>02.10.2020</c:v>
                </c:pt>
                <c:pt idx="226">
                  <c:v>03.10.2020</c:v>
                </c:pt>
                <c:pt idx="227">
                  <c:v>04.10.2020</c:v>
                </c:pt>
                <c:pt idx="228">
                  <c:v>05.10.2020</c:v>
                </c:pt>
                <c:pt idx="229">
                  <c:v>06.10.2020</c:v>
                </c:pt>
                <c:pt idx="230">
                  <c:v>07.10.2020</c:v>
                </c:pt>
                <c:pt idx="231">
                  <c:v>08.10.2020</c:v>
                </c:pt>
                <c:pt idx="232">
                  <c:v>09.10.2020</c:v>
                </c:pt>
                <c:pt idx="233">
                  <c:v>10.10.2020</c:v>
                </c:pt>
                <c:pt idx="234">
                  <c:v>11.10.2020</c:v>
                </c:pt>
                <c:pt idx="235">
                  <c:v>12.10.2020</c:v>
                </c:pt>
                <c:pt idx="236">
                  <c:v>13.10.2020</c:v>
                </c:pt>
                <c:pt idx="237">
                  <c:v>14.10.2020</c:v>
                </c:pt>
                <c:pt idx="238">
                  <c:v>15.10.2020</c:v>
                </c:pt>
                <c:pt idx="239">
                  <c:v>16.10.2020</c:v>
                </c:pt>
                <c:pt idx="240">
                  <c:v>17.10.2020</c:v>
                </c:pt>
                <c:pt idx="241">
                  <c:v>18.10.2020</c:v>
                </c:pt>
                <c:pt idx="242">
                  <c:v>19.10.2020</c:v>
                </c:pt>
                <c:pt idx="243">
                  <c:v>20.10.2020</c:v>
                </c:pt>
                <c:pt idx="244">
                  <c:v>21.10.2020</c:v>
                </c:pt>
                <c:pt idx="245">
                  <c:v>22.10.2020</c:v>
                </c:pt>
                <c:pt idx="246">
                  <c:v>23.10.2020</c:v>
                </c:pt>
                <c:pt idx="247">
                  <c:v>24.10.2020</c:v>
                </c:pt>
                <c:pt idx="248">
                  <c:v>25.10.2020</c:v>
                </c:pt>
                <c:pt idx="249">
                  <c:v>26.10.2020</c:v>
                </c:pt>
                <c:pt idx="250">
                  <c:v>27.10.2020</c:v>
                </c:pt>
                <c:pt idx="251">
                  <c:v>28.10.2020</c:v>
                </c:pt>
                <c:pt idx="252">
                  <c:v>29.10.2020</c:v>
                </c:pt>
                <c:pt idx="253">
                  <c:v>30.10.2020</c:v>
                </c:pt>
                <c:pt idx="254">
                  <c:v>31.10.2020</c:v>
                </c:pt>
                <c:pt idx="255">
                  <c:v>01.11.2020</c:v>
                </c:pt>
                <c:pt idx="256">
                  <c:v>02.11.2020</c:v>
                </c:pt>
                <c:pt idx="257">
                  <c:v>03.11.2020</c:v>
                </c:pt>
                <c:pt idx="258">
                  <c:v>04.11.2020</c:v>
                </c:pt>
                <c:pt idx="259">
                  <c:v>05.11.2020</c:v>
                </c:pt>
                <c:pt idx="260">
                  <c:v>06.11.2020</c:v>
                </c:pt>
                <c:pt idx="261">
                  <c:v>07.11.2020</c:v>
                </c:pt>
                <c:pt idx="262">
                  <c:v>08.11.2020</c:v>
                </c:pt>
                <c:pt idx="263">
                  <c:v>09.11.2020</c:v>
                </c:pt>
                <c:pt idx="264">
                  <c:v>10.11.2020</c:v>
                </c:pt>
                <c:pt idx="265">
                  <c:v>11.11.2020</c:v>
                </c:pt>
                <c:pt idx="266">
                  <c:v>12.11.2020</c:v>
                </c:pt>
                <c:pt idx="267">
                  <c:v>13.11.2020</c:v>
                </c:pt>
                <c:pt idx="268">
                  <c:v>14.11.2020</c:v>
                </c:pt>
                <c:pt idx="269">
                  <c:v>15.11.2020</c:v>
                </c:pt>
                <c:pt idx="270">
                  <c:v>16.11.2020</c:v>
                </c:pt>
                <c:pt idx="271">
                  <c:v>17.11.2020</c:v>
                </c:pt>
                <c:pt idx="272">
                  <c:v>18.11.2020</c:v>
                </c:pt>
                <c:pt idx="273">
                  <c:v>19.11.2020</c:v>
                </c:pt>
                <c:pt idx="274">
                  <c:v>20.11.2020</c:v>
                </c:pt>
                <c:pt idx="275">
                  <c:v>21.11.2020</c:v>
                </c:pt>
                <c:pt idx="276">
                  <c:v>22.11.2020</c:v>
                </c:pt>
                <c:pt idx="277">
                  <c:v>23.11.2020</c:v>
                </c:pt>
                <c:pt idx="278">
                  <c:v>24.11.2020</c:v>
                </c:pt>
                <c:pt idx="279">
                  <c:v>25.11.2020</c:v>
                </c:pt>
                <c:pt idx="280">
                  <c:v>26.11.2020</c:v>
                </c:pt>
                <c:pt idx="281">
                  <c:v>27.11.2020</c:v>
                </c:pt>
                <c:pt idx="282">
                  <c:v>28.11.2020</c:v>
                </c:pt>
                <c:pt idx="283">
                  <c:v>29.11.2020</c:v>
                </c:pt>
                <c:pt idx="284">
                  <c:v>30.11.2020</c:v>
                </c:pt>
                <c:pt idx="285">
                  <c:v>01.12.2020</c:v>
                </c:pt>
                <c:pt idx="286">
                  <c:v>02.12.2020</c:v>
                </c:pt>
                <c:pt idx="287">
                  <c:v>03.12.2020</c:v>
                </c:pt>
                <c:pt idx="288">
                  <c:v>04.12.2020</c:v>
                </c:pt>
                <c:pt idx="289">
                  <c:v>05.12.2020</c:v>
                </c:pt>
                <c:pt idx="290">
                  <c:v>06.12.2020</c:v>
                </c:pt>
                <c:pt idx="291">
                  <c:v>07.12.2020</c:v>
                </c:pt>
                <c:pt idx="292">
                  <c:v>08.12.2020</c:v>
                </c:pt>
                <c:pt idx="293">
                  <c:v>09.12.2020</c:v>
                </c:pt>
                <c:pt idx="294">
                  <c:v>10.12.2020</c:v>
                </c:pt>
                <c:pt idx="295">
                  <c:v>11.12.2020</c:v>
                </c:pt>
                <c:pt idx="296">
                  <c:v>12.12.2020</c:v>
                </c:pt>
                <c:pt idx="297">
                  <c:v>13.12.2020</c:v>
                </c:pt>
                <c:pt idx="298">
                  <c:v>14.12.2020</c:v>
                </c:pt>
                <c:pt idx="299">
                  <c:v>15.12.2020</c:v>
                </c:pt>
                <c:pt idx="300">
                  <c:v>16.12.2020</c:v>
                </c:pt>
                <c:pt idx="301">
                  <c:v>17.12.2020</c:v>
                </c:pt>
                <c:pt idx="302">
                  <c:v>18.12.2020</c:v>
                </c:pt>
                <c:pt idx="303">
                  <c:v>19.12.2020</c:v>
                </c:pt>
                <c:pt idx="304">
                  <c:v>20.12.2020</c:v>
                </c:pt>
                <c:pt idx="305">
                  <c:v>21.12.2020</c:v>
                </c:pt>
                <c:pt idx="306">
                  <c:v>22.12.2020</c:v>
                </c:pt>
                <c:pt idx="307">
                  <c:v>23.12.2020</c:v>
                </c:pt>
                <c:pt idx="308">
                  <c:v>24.12.2020</c:v>
                </c:pt>
                <c:pt idx="309">
                  <c:v>25.12.2020</c:v>
                </c:pt>
                <c:pt idx="310">
                  <c:v>26.12.2020</c:v>
                </c:pt>
                <c:pt idx="311">
                  <c:v>27.12.2020</c:v>
                </c:pt>
                <c:pt idx="312">
                  <c:v>28.12.2020</c:v>
                </c:pt>
                <c:pt idx="313">
                  <c:v>29.12.2020</c:v>
                </c:pt>
                <c:pt idx="314">
                  <c:v>30.12.2020</c:v>
                </c:pt>
                <c:pt idx="315">
                  <c:v>31.12.2020</c:v>
                </c:pt>
              </c:strCache>
            </c:strRef>
          </c:cat>
          <c:val>
            <c:numRef>
              <c:f>'grafični prikaz testiranja'!$D$39:$D$354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10</c:v>
                </c:pt>
                <c:pt idx="19">
                  <c:v>18</c:v>
                </c:pt>
                <c:pt idx="20">
                  <c:v>30</c:v>
                </c:pt>
                <c:pt idx="21">
                  <c:v>50</c:v>
                </c:pt>
                <c:pt idx="22">
                  <c:v>47</c:v>
                </c:pt>
                <c:pt idx="23">
                  <c:v>41</c:v>
                </c:pt>
                <c:pt idx="24">
                  <c:v>32</c:v>
                </c:pt>
                <c:pt idx="25">
                  <c:v>25</c:v>
                </c:pt>
                <c:pt idx="26">
                  <c:v>11</c:v>
                </c:pt>
                <c:pt idx="27">
                  <c:v>32</c:v>
                </c:pt>
                <c:pt idx="28">
                  <c:v>24</c:v>
                </c:pt>
                <c:pt idx="29">
                  <c:v>29</c:v>
                </c:pt>
                <c:pt idx="30">
                  <c:v>34</c:v>
                </c:pt>
                <c:pt idx="31">
                  <c:v>37</c:v>
                </c:pt>
                <c:pt idx="32">
                  <c:v>39</c:v>
                </c:pt>
                <c:pt idx="33">
                  <c:v>50</c:v>
                </c:pt>
                <c:pt idx="34">
                  <c:v>49</c:v>
                </c:pt>
                <c:pt idx="35">
                  <c:v>61</c:v>
                </c:pt>
                <c:pt idx="36">
                  <c:v>53</c:v>
                </c:pt>
                <c:pt idx="37">
                  <c:v>46</c:v>
                </c:pt>
                <c:pt idx="38">
                  <c:v>26</c:v>
                </c:pt>
                <c:pt idx="39">
                  <c:v>51</c:v>
                </c:pt>
                <c:pt idx="40">
                  <c:v>41</c:v>
                </c:pt>
                <c:pt idx="41">
                  <c:v>56</c:v>
                </c:pt>
                <c:pt idx="42">
                  <c:v>37</c:v>
                </c:pt>
                <c:pt idx="43">
                  <c:v>41</c:v>
                </c:pt>
                <c:pt idx="44">
                  <c:v>20</c:v>
                </c:pt>
                <c:pt idx="45">
                  <c:v>24</c:v>
                </c:pt>
                <c:pt idx="46">
                  <c:v>35</c:v>
                </c:pt>
                <c:pt idx="47">
                  <c:v>36</c:v>
                </c:pt>
                <c:pt idx="48">
                  <c:v>33</c:v>
                </c:pt>
                <c:pt idx="49">
                  <c:v>35</c:v>
                </c:pt>
                <c:pt idx="50">
                  <c:v>28</c:v>
                </c:pt>
                <c:pt idx="51">
                  <c:v>17</c:v>
                </c:pt>
                <c:pt idx="52">
                  <c:v>7</c:v>
                </c:pt>
                <c:pt idx="53">
                  <c:v>8</c:v>
                </c:pt>
                <c:pt idx="54">
                  <c:v>27</c:v>
                </c:pt>
                <c:pt idx="55">
                  <c:v>21</c:v>
                </c:pt>
                <c:pt idx="56">
                  <c:v>36</c:v>
                </c:pt>
                <c:pt idx="57">
                  <c:v>13</c:v>
                </c:pt>
                <c:pt idx="58">
                  <c:v>13</c:v>
                </c:pt>
                <c:pt idx="59">
                  <c:v>5</c:v>
                </c:pt>
                <c:pt idx="60">
                  <c:v>9</c:v>
                </c:pt>
                <c:pt idx="61">
                  <c:v>9</c:v>
                </c:pt>
                <c:pt idx="62">
                  <c:v>13</c:v>
                </c:pt>
                <c:pt idx="63">
                  <c:v>7</c:v>
                </c:pt>
                <c:pt idx="64">
                  <c:v>15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9</c:v>
                </c:pt>
                <c:pt idx="69">
                  <c:v>11</c:v>
                </c:pt>
                <c:pt idx="70">
                  <c:v>5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5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4</c:v>
                </c:pt>
                <c:pt idx="118">
                  <c:v>8</c:v>
                </c:pt>
                <c:pt idx="119">
                  <c:v>2</c:v>
                </c:pt>
                <c:pt idx="120">
                  <c:v>6</c:v>
                </c:pt>
                <c:pt idx="121">
                  <c:v>1</c:v>
                </c:pt>
                <c:pt idx="122">
                  <c:v>1</c:v>
                </c:pt>
                <c:pt idx="123">
                  <c:v>13</c:v>
                </c:pt>
                <c:pt idx="124">
                  <c:v>7</c:v>
                </c:pt>
                <c:pt idx="125">
                  <c:v>6</c:v>
                </c:pt>
                <c:pt idx="126">
                  <c:v>11</c:v>
                </c:pt>
                <c:pt idx="127">
                  <c:v>14</c:v>
                </c:pt>
                <c:pt idx="128">
                  <c:v>9</c:v>
                </c:pt>
                <c:pt idx="129">
                  <c:v>4</c:v>
                </c:pt>
                <c:pt idx="130">
                  <c:v>15</c:v>
                </c:pt>
                <c:pt idx="131">
                  <c:v>13</c:v>
                </c:pt>
                <c:pt idx="132">
                  <c:v>21</c:v>
                </c:pt>
                <c:pt idx="133">
                  <c:v>16</c:v>
                </c:pt>
                <c:pt idx="134">
                  <c:v>30</c:v>
                </c:pt>
                <c:pt idx="135">
                  <c:v>21</c:v>
                </c:pt>
                <c:pt idx="136">
                  <c:v>16</c:v>
                </c:pt>
                <c:pt idx="137">
                  <c:v>23</c:v>
                </c:pt>
                <c:pt idx="138">
                  <c:v>24</c:v>
                </c:pt>
                <c:pt idx="139">
                  <c:v>13</c:v>
                </c:pt>
                <c:pt idx="140">
                  <c:v>17</c:v>
                </c:pt>
                <c:pt idx="141">
                  <c:v>34</c:v>
                </c:pt>
                <c:pt idx="142">
                  <c:v>14</c:v>
                </c:pt>
                <c:pt idx="143">
                  <c:v>8</c:v>
                </c:pt>
                <c:pt idx="144">
                  <c:v>10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24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29</c:v>
                </c:pt>
                <c:pt idx="153">
                  <c:v>27</c:v>
                </c:pt>
                <c:pt idx="154">
                  <c:v>19</c:v>
                </c:pt>
                <c:pt idx="155">
                  <c:v>14</c:v>
                </c:pt>
                <c:pt idx="156">
                  <c:v>16</c:v>
                </c:pt>
                <c:pt idx="157">
                  <c:v>5</c:v>
                </c:pt>
                <c:pt idx="158">
                  <c:v>14</c:v>
                </c:pt>
                <c:pt idx="159">
                  <c:v>14</c:v>
                </c:pt>
                <c:pt idx="160">
                  <c:v>24</c:v>
                </c:pt>
                <c:pt idx="161">
                  <c:v>17</c:v>
                </c:pt>
                <c:pt idx="162">
                  <c:v>15</c:v>
                </c:pt>
                <c:pt idx="163">
                  <c:v>9</c:v>
                </c:pt>
                <c:pt idx="164">
                  <c:v>1</c:v>
                </c:pt>
                <c:pt idx="165">
                  <c:v>9</c:v>
                </c:pt>
                <c:pt idx="166">
                  <c:v>18</c:v>
                </c:pt>
                <c:pt idx="167">
                  <c:v>15</c:v>
                </c:pt>
                <c:pt idx="168">
                  <c:v>10</c:v>
                </c:pt>
                <c:pt idx="169">
                  <c:v>14</c:v>
                </c:pt>
                <c:pt idx="170">
                  <c:v>2</c:v>
                </c:pt>
                <c:pt idx="171">
                  <c:v>6</c:v>
                </c:pt>
                <c:pt idx="172">
                  <c:v>17</c:v>
                </c:pt>
                <c:pt idx="173">
                  <c:v>31</c:v>
                </c:pt>
                <c:pt idx="174">
                  <c:v>29</c:v>
                </c:pt>
                <c:pt idx="175">
                  <c:v>37</c:v>
                </c:pt>
                <c:pt idx="176">
                  <c:v>32</c:v>
                </c:pt>
                <c:pt idx="177">
                  <c:v>15</c:v>
                </c:pt>
                <c:pt idx="178">
                  <c:v>13</c:v>
                </c:pt>
                <c:pt idx="179">
                  <c:v>27</c:v>
                </c:pt>
                <c:pt idx="180">
                  <c:v>37</c:v>
                </c:pt>
                <c:pt idx="181">
                  <c:v>43</c:v>
                </c:pt>
                <c:pt idx="182">
                  <c:v>38</c:v>
                </c:pt>
                <c:pt idx="183">
                  <c:v>43</c:v>
                </c:pt>
                <c:pt idx="184">
                  <c:v>34</c:v>
                </c:pt>
                <c:pt idx="185">
                  <c:v>14</c:v>
                </c:pt>
                <c:pt idx="186">
                  <c:v>21</c:v>
                </c:pt>
                <c:pt idx="187">
                  <c:v>36</c:v>
                </c:pt>
                <c:pt idx="188">
                  <c:v>33</c:v>
                </c:pt>
                <c:pt idx="189">
                  <c:v>42</c:v>
                </c:pt>
                <c:pt idx="190">
                  <c:v>37</c:v>
                </c:pt>
                <c:pt idx="191">
                  <c:v>31</c:v>
                </c:pt>
                <c:pt idx="192">
                  <c:v>18</c:v>
                </c:pt>
                <c:pt idx="193">
                  <c:v>41</c:v>
                </c:pt>
                <c:pt idx="194">
                  <c:v>55</c:v>
                </c:pt>
                <c:pt idx="195">
                  <c:v>53</c:v>
                </c:pt>
                <c:pt idx="196">
                  <c:v>47</c:v>
                </c:pt>
                <c:pt idx="197">
                  <c:v>43</c:v>
                </c:pt>
                <c:pt idx="198">
                  <c:v>43</c:v>
                </c:pt>
                <c:pt idx="199">
                  <c:v>25</c:v>
                </c:pt>
                <c:pt idx="200">
                  <c:v>42</c:v>
                </c:pt>
                <c:pt idx="201">
                  <c:v>78</c:v>
                </c:pt>
                <c:pt idx="202">
                  <c:v>77</c:v>
                </c:pt>
                <c:pt idx="203">
                  <c:v>108</c:v>
                </c:pt>
                <c:pt idx="204">
                  <c:v>105</c:v>
                </c:pt>
                <c:pt idx="205">
                  <c:v>99</c:v>
                </c:pt>
                <c:pt idx="206">
                  <c:v>47</c:v>
                </c:pt>
                <c:pt idx="207">
                  <c:v>82</c:v>
                </c:pt>
                <c:pt idx="208">
                  <c:v>123</c:v>
                </c:pt>
                <c:pt idx="209">
                  <c:v>104</c:v>
                </c:pt>
                <c:pt idx="210">
                  <c:v>137</c:v>
                </c:pt>
                <c:pt idx="211">
                  <c:v>113</c:v>
                </c:pt>
                <c:pt idx="212">
                  <c:v>111</c:v>
                </c:pt>
                <c:pt idx="213">
                  <c:v>50</c:v>
                </c:pt>
                <c:pt idx="214">
                  <c:v>88</c:v>
                </c:pt>
                <c:pt idx="215">
                  <c:v>136</c:v>
                </c:pt>
                <c:pt idx="216">
                  <c:v>122</c:v>
                </c:pt>
                <c:pt idx="217">
                  <c:v>192</c:v>
                </c:pt>
                <c:pt idx="218">
                  <c:v>184</c:v>
                </c:pt>
                <c:pt idx="219">
                  <c:v>159</c:v>
                </c:pt>
                <c:pt idx="220">
                  <c:v>39</c:v>
                </c:pt>
                <c:pt idx="221">
                  <c:v>99</c:v>
                </c:pt>
                <c:pt idx="222">
                  <c:v>203</c:v>
                </c:pt>
                <c:pt idx="223">
                  <c:v>175</c:v>
                </c:pt>
                <c:pt idx="224">
                  <c:v>238</c:v>
                </c:pt>
                <c:pt idx="225">
                  <c:v>227</c:v>
                </c:pt>
                <c:pt idx="226">
                  <c:v>168</c:v>
                </c:pt>
                <c:pt idx="227">
                  <c:v>75</c:v>
                </c:pt>
                <c:pt idx="228">
                  <c:v>189</c:v>
                </c:pt>
                <c:pt idx="229">
                  <c:v>356</c:v>
                </c:pt>
                <c:pt idx="230">
                  <c:v>387</c:v>
                </c:pt>
                <c:pt idx="231">
                  <c:v>363</c:v>
                </c:pt>
                <c:pt idx="232">
                  <c:v>380</c:v>
                </c:pt>
                <c:pt idx="233">
                  <c:v>411</c:v>
                </c:pt>
                <c:pt idx="234">
                  <c:v>168</c:v>
                </c:pt>
                <c:pt idx="235">
                  <c:v>397</c:v>
                </c:pt>
                <c:pt idx="236">
                  <c:v>708</c:v>
                </c:pt>
                <c:pt idx="237">
                  <c:v>745</c:v>
                </c:pt>
                <c:pt idx="238">
                  <c:v>834</c:v>
                </c:pt>
                <c:pt idx="239">
                  <c:v>897</c:v>
                </c:pt>
                <c:pt idx="240">
                  <c:v>726</c:v>
                </c:pt>
                <c:pt idx="241">
                  <c:v>537</c:v>
                </c:pt>
                <c:pt idx="242">
                  <c:v>794</c:v>
                </c:pt>
                <c:pt idx="243">
                  <c:v>1503</c:v>
                </c:pt>
                <c:pt idx="244">
                  <c:v>1663</c:v>
                </c:pt>
                <c:pt idx="245">
                  <c:v>1656</c:v>
                </c:pt>
                <c:pt idx="246">
                  <c:v>1961</c:v>
                </c:pt>
                <c:pt idx="247">
                  <c:v>1675</c:v>
                </c:pt>
                <c:pt idx="248">
                  <c:v>1115</c:v>
                </c:pt>
                <c:pt idx="249">
                  <c:v>1499</c:v>
                </c:pt>
                <c:pt idx="250">
                  <c:v>2605</c:v>
                </c:pt>
                <c:pt idx="251">
                  <c:v>2488</c:v>
                </c:pt>
                <c:pt idx="252">
                  <c:v>1798</c:v>
                </c:pt>
                <c:pt idx="253">
                  <c:v>1797</c:v>
                </c:pt>
                <c:pt idx="254">
                  <c:v>1342</c:v>
                </c:pt>
                <c:pt idx="255">
                  <c:v>557</c:v>
                </c:pt>
                <c:pt idx="256">
                  <c:v>1176</c:v>
                </c:pt>
                <c:pt idx="257">
                  <c:v>2027</c:v>
                </c:pt>
                <c:pt idx="258">
                  <c:v>1685</c:v>
                </c:pt>
                <c:pt idx="259">
                  <c:v>1564</c:v>
                </c:pt>
                <c:pt idx="260">
                  <c:v>1612</c:v>
                </c:pt>
                <c:pt idx="261">
                  <c:v>889</c:v>
                </c:pt>
                <c:pt idx="262">
                  <c:v>464</c:v>
                </c:pt>
                <c:pt idx="263">
                  <c:v>1084</c:v>
                </c:pt>
                <c:pt idx="264">
                  <c:v>2217</c:v>
                </c:pt>
                <c:pt idx="265">
                  <c:v>1925</c:v>
                </c:pt>
                <c:pt idx="266">
                  <c:v>1508</c:v>
                </c:pt>
                <c:pt idx="267">
                  <c:v>1731</c:v>
                </c:pt>
                <c:pt idx="268">
                  <c:v>920</c:v>
                </c:pt>
                <c:pt idx="269">
                  <c:v>501</c:v>
                </c:pt>
                <c:pt idx="270">
                  <c:v>1388</c:v>
                </c:pt>
                <c:pt idx="271">
                  <c:v>2013</c:v>
                </c:pt>
                <c:pt idx="272">
                  <c:v>2064</c:v>
                </c:pt>
                <c:pt idx="273">
                  <c:v>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33-4389-84D9-FF8BBC37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679154816"/>
        <c:axId val="-1679161888"/>
      </c:barChart>
      <c:lineChart>
        <c:grouping val="standard"/>
        <c:varyColors val="0"/>
        <c:ser>
          <c:idx val="3"/>
          <c:order val="3"/>
          <c:tx>
            <c:strRef>
              <c:f>'grafični prikaz testiranja'!$G$38</c:f>
              <c:strCache>
                <c:ptCount val="1"/>
                <c:pt idx="0">
                  <c:v>povprečno število pozitivnih bolnikov na teden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'grafični prikaz testiranja'!$G$39:$G$354</c:f>
              <c:numCache>
                <c:formatCode>0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32.571428571428569</c:v>
                </c:pt>
                <c:pt idx="19">
                  <c:v>32.571428571428569</c:v>
                </c:pt>
                <c:pt idx="20">
                  <c:v>32.571428571428569</c:v>
                </c:pt>
                <c:pt idx="21">
                  <c:v>32.571428571428569</c:v>
                </c:pt>
                <c:pt idx="22">
                  <c:v>32.571428571428569</c:v>
                </c:pt>
                <c:pt idx="23">
                  <c:v>32.571428571428569</c:v>
                </c:pt>
                <c:pt idx="24">
                  <c:v>32.571428571428569</c:v>
                </c:pt>
                <c:pt idx="25">
                  <c:v>27.428571428571427</c:v>
                </c:pt>
                <c:pt idx="26">
                  <c:v>27.428571428571427</c:v>
                </c:pt>
                <c:pt idx="27">
                  <c:v>27.428571428571427</c:v>
                </c:pt>
                <c:pt idx="28">
                  <c:v>27.428571428571427</c:v>
                </c:pt>
                <c:pt idx="29">
                  <c:v>27.428571428571427</c:v>
                </c:pt>
                <c:pt idx="30">
                  <c:v>27.428571428571427</c:v>
                </c:pt>
                <c:pt idx="31">
                  <c:v>27.428571428571427</c:v>
                </c:pt>
                <c:pt idx="32">
                  <c:v>46.285714285714285</c:v>
                </c:pt>
                <c:pt idx="33">
                  <c:v>46.285714285714285</c:v>
                </c:pt>
                <c:pt idx="34">
                  <c:v>46.285714285714285</c:v>
                </c:pt>
                <c:pt idx="35">
                  <c:v>46.285714285714285</c:v>
                </c:pt>
                <c:pt idx="36">
                  <c:v>46.285714285714285</c:v>
                </c:pt>
                <c:pt idx="37">
                  <c:v>46.285714285714285</c:v>
                </c:pt>
                <c:pt idx="38">
                  <c:v>46.285714285714285</c:v>
                </c:pt>
                <c:pt idx="39">
                  <c:v>38.571428571428569</c:v>
                </c:pt>
                <c:pt idx="40">
                  <c:v>38.571428571428569</c:v>
                </c:pt>
                <c:pt idx="41">
                  <c:v>38.571428571428569</c:v>
                </c:pt>
                <c:pt idx="42">
                  <c:v>38.571428571428569</c:v>
                </c:pt>
                <c:pt idx="43">
                  <c:v>38.571428571428569</c:v>
                </c:pt>
                <c:pt idx="44">
                  <c:v>38.571428571428569</c:v>
                </c:pt>
                <c:pt idx="45">
                  <c:v>38.571428571428569</c:v>
                </c:pt>
                <c:pt idx="46">
                  <c:v>27.285714285714285</c:v>
                </c:pt>
                <c:pt idx="47">
                  <c:v>27.285714285714285</c:v>
                </c:pt>
                <c:pt idx="48">
                  <c:v>27.285714285714285</c:v>
                </c:pt>
                <c:pt idx="49">
                  <c:v>27.285714285714285</c:v>
                </c:pt>
                <c:pt idx="50">
                  <c:v>27.285714285714285</c:v>
                </c:pt>
                <c:pt idx="51">
                  <c:v>27.285714285714285</c:v>
                </c:pt>
                <c:pt idx="52">
                  <c:v>27.285714285714285</c:v>
                </c:pt>
                <c:pt idx="53" formatCode="0.0">
                  <c:v>17.571428571428573</c:v>
                </c:pt>
                <c:pt idx="54" formatCode="0.0">
                  <c:v>17.571428571428573</c:v>
                </c:pt>
                <c:pt idx="55" formatCode="0.0">
                  <c:v>17.571428571428573</c:v>
                </c:pt>
                <c:pt idx="56" formatCode="0.0">
                  <c:v>17.571428571428573</c:v>
                </c:pt>
                <c:pt idx="57" formatCode="0.0">
                  <c:v>17.571428571428573</c:v>
                </c:pt>
                <c:pt idx="58" formatCode="0.0">
                  <c:v>17.571428571428573</c:v>
                </c:pt>
                <c:pt idx="59" formatCode="0.0">
                  <c:v>17.571428571428573</c:v>
                </c:pt>
                <c:pt idx="60" formatCode="0.0">
                  <c:v>9.4285714285714288</c:v>
                </c:pt>
                <c:pt idx="61" formatCode="0.0">
                  <c:v>9.4285714285714288</c:v>
                </c:pt>
                <c:pt idx="62" formatCode="0.0">
                  <c:v>9.4285714285714288</c:v>
                </c:pt>
                <c:pt idx="63" formatCode="0.0">
                  <c:v>9.4285714285714288</c:v>
                </c:pt>
                <c:pt idx="64" formatCode="0.0">
                  <c:v>9.4285714285714288</c:v>
                </c:pt>
                <c:pt idx="65" formatCode="0.0">
                  <c:v>9.4285714285714288</c:v>
                </c:pt>
                <c:pt idx="66" formatCode="0.0">
                  <c:v>9.4285714285714288</c:v>
                </c:pt>
                <c:pt idx="67" formatCode="0.0">
                  <c:v>5.1428571428571432</c:v>
                </c:pt>
                <c:pt idx="68" formatCode="0.0">
                  <c:v>5.1428571428571432</c:v>
                </c:pt>
                <c:pt idx="69" formatCode="0.0">
                  <c:v>5.1428571428571432</c:v>
                </c:pt>
                <c:pt idx="70" formatCode="0.0">
                  <c:v>5.1428571428571432</c:v>
                </c:pt>
                <c:pt idx="71" formatCode="0.0">
                  <c:v>5.1428571428571432</c:v>
                </c:pt>
                <c:pt idx="72" formatCode="0.0">
                  <c:v>5.1428571428571432</c:v>
                </c:pt>
                <c:pt idx="73" formatCode="0.0">
                  <c:v>5.1428571428571432</c:v>
                </c:pt>
                <c:pt idx="74" formatCode="0.0">
                  <c:v>3</c:v>
                </c:pt>
                <c:pt idx="75" formatCode="0.0">
                  <c:v>3</c:v>
                </c:pt>
                <c:pt idx="76" formatCode="0.0">
                  <c:v>3</c:v>
                </c:pt>
                <c:pt idx="77" formatCode="0.0">
                  <c:v>3</c:v>
                </c:pt>
                <c:pt idx="78" formatCode="0.0">
                  <c:v>3</c:v>
                </c:pt>
                <c:pt idx="79" formatCode="0.0">
                  <c:v>3</c:v>
                </c:pt>
                <c:pt idx="80" formatCode="0.0">
                  <c:v>3</c:v>
                </c:pt>
                <c:pt idx="81" formatCode="0.0">
                  <c:v>0.8571428571428571</c:v>
                </c:pt>
                <c:pt idx="82" formatCode="0.0">
                  <c:v>0.8571428571428571</c:v>
                </c:pt>
                <c:pt idx="83" formatCode="0.0">
                  <c:v>0.8571428571428571</c:v>
                </c:pt>
                <c:pt idx="84" formatCode="0.0">
                  <c:v>0.8571428571428571</c:v>
                </c:pt>
                <c:pt idx="85" formatCode="0.0">
                  <c:v>0.8571428571428571</c:v>
                </c:pt>
                <c:pt idx="86" formatCode="0.0">
                  <c:v>0.8571428571428571</c:v>
                </c:pt>
                <c:pt idx="87" formatCode="0.0">
                  <c:v>0.8571428571428571</c:v>
                </c:pt>
                <c:pt idx="88" formatCode="0.0">
                  <c:v>0.42857142857142855</c:v>
                </c:pt>
                <c:pt idx="89" formatCode="0.0">
                  <c:v>0.42857142857142855</c:v>
                </c:pt>
                <c:pt idx="90" formatCode="0.0">
                  <c:v>0.42857142857142855</c:v>
                </c:pt>
                <c:pt idx="91" formatCode="0.0">
                  <c:v>0.42857142857142855</c:v>
                </c:pt>
                <c:pt idx="92" formatCode="0.0">
                  <c:v>0.42857142857142855</c:v>
                </c:pt>
                <c:pt idx="93" formatCode="0.0">
                  <c:v>0.42857142857142855</c:v>
                </c:pt>
                <c:pt idx="94" formatCode="0.0">
                  <c:v>0.42857142857142855</c:v>
                </c:pt>
                <c:pt idx="95" formatCode="0.0">
                  <c:v>0.5714285714285714</c:v>
                </c:pt>
                <c:pt idx="96" formatCode="0.0">
                  <c:v>0.5714285714285714</c:v>
                </c:pt>
                <c:pt idx="97" formatCode="0.0">
                  <c:v>0.5714285714285714</c:v>
                </c:pt>
                <c:pt idx="98" formatCode="0.0">
                  <c:v>0.5714285714285714</c:v>
                </c:pt>
                <c:pt idx="99" formatCode="0.0">
                  <c:v>0.5714285714285714</c:v>
                </c:pt>
                <c:pt idx="100" formatCode="0.0">
                  <c:v>0.5714285714285714</c:v>
                </c:pt>
                <c:pt idx="101" formatCode="0.0">
                  <c:v>0.5714285714285714</c:v>
                </c:pt>
                <c:pt idx="102" formatCode="0.0">
                  <c:v>1.7142857142857142</c:v>
                </c:pt>
                <c:pt idx="103" formatCode="0.0">
                  <c:v>1.7142857142857142</c:v>
                </c:pt>
                <c:pt idx="104" formatCode="0.0">
                  <c:v>1.7142857142857142</c:v>
                </c:pt>
                <c:pt idx="105" formatCode="0.0">
                  <c:v>1.7142857142857142</c:v>
                </c:pt>
                <c:pt idx="106" formatCode="0.0">
                  <c:v>1.7142857142857142</c:v>
                </c:pt>
                <c:pt idx="107" formatCode="0.0">
                  <c:v>1.7142857142857142</c:v>
                </c:pt>
                <c:pt idx="108" formatCode="0.0">
                  <c:v>1.7142857142857142</c:v>
                </c:pt>
                <c:pt idx="109" formatCode="0.0">
                  <c:v>1.5714285714285714</c:v>
                </c:pt>
                <c:pt idx="110" formatCode="0.0">
                  <c:v>1.5714285714285714</c:v>
                </c:pt>
                <c:pt idx="111" formatCode="0.0">
                  <c:v>1.5714285714285714</c:v>
                </c:pt>
                <c:pt idx="112" formatCode="0.0">
                  <c:v>1.5714285714285714</c:v>
                </c:pt>
                <c:pt idx="113" formatCode="0.0">
                  <c:v>1.5714285714285714</c:v>
                </c:pt>
                <c:pt idx="114" formatCode="0.0">
                  <c:v>1.5714285714285714</c:v>
                </c:pt>
                <c:pt idx="115" formatCode="0.0">
                  <c:v>1.5714285714285714</c:v>
                </c:pt>
                <c:pt idx="116" formatCode="0.0">
                  <c:v>3.5714285714285716</c:v>
                </c:pt>
                <c:pt idx="117" formatCode="0.0">
                  <c:v>3.5714285714285716</c:v>
                </c:pt>
                <c:pt idx="118" formatCode="0.0">
                  <c:v>3.5714285714285716</c:v>
                </c:pt>
                <c:pt idx="119" formatCode="0.0">
                  <c:v>3.5714285714285716</c:v>
                </c:pt>
                <c:pt idx="120" formatCode="0.0">
                  <c:v>3.5714285714285716</c:v>
                </c:pt>
                <c:pt idx="121" formatCode="0.0">
                  <c:v>3.5714285714285716</c:v>
                </c:pt>
                <c:pt idx="122" formatCode="0.0">
                  <c:v>3.5714285714285716</c:v>
                </c:pt>
                <c:pt idx="123" formatCode="0.0">
                  <c:v>9.1428571428571423</c:v>
                </c:pt>
                <c:pt idx="124" formatCode="0.0">
                  <c:v>9.1428571428571423</c:v>
                </c:pt>
                <c:pt idx="125" formatCode="0.0">
                  <c:v>9.1428571428571423</c:v>
                </c:pt>
                <c:pt idx="126" formatCode="0.0">
                  <c:v>9.1428571428571423</c:v>
                </c:pt>
                <c:pt idx="127" formatCode="0.0">
                  <c:v>9.1428571428571423</c:v>
                </c:pt>
                <c:pt idx="128" formatCode="0.0">
                  <c:v>9.1428571428571423</c:v>
                </c:pt>
                <c:pt idx="129" formatCode="0.0">
                  <c:v>9.1428571428571423</c:v>
                </c:pt>
                <c:pt idx="130" formatCode="0.0">
                  <c:v>18.857142857142858</c:v>
                </c:pt>
                <c:pt idx="131" formatCode="0.0">
                  <c:v>18.857142857142858</c:v>
                </c:pt>
                <c:pt idx="132" formatCode="0.0">
                  <c:v>18.857142857142858</c:v>
                </c:pt>
                <c:pt idx="133" formatCode="0.0">
                  <c:v>18.857142857142858</c:v>
                </c:pt>
                <c:pt idx="134" formatCode="0.0">
                  <c:v>18.857142857142858</c:v>
                </c:pt>
                <c:pt idx="135" formatCode="0.0">
                  <c:v>18.857142857142858</c:v>
                </c:pt>
                <c:pt idx="136" formatCode="0.0">
                  <c:v>18.857142857142858</c:v>
                </c:pt>
                <c:pt idx="137" formatCode="0.0">
                  <c:v>19</c:v>
                </c:pt>
                <c:pt idx="138" formatCode="0.0">
                  <c:v>19</c:v>
                </c:pt>
                <c:pt idx="139" formatCode="0.0">
                  <c:v>19</c:v>
                </c:pt>
                <c:pt idx="140" formatCode="0.0">
                  <c:v>19</c:v>
                </c:pt>
                <c:pt idx="141" formatCode="0.0">
                  <c:v>19</c:v>
                </c:pt>
                <c:pt idx="142" formatCode="0.0">
                  <c:v>19</c:v>
                </c:pt>
                <c:pt idx="143" formatCode="0.0">
                  <c:v>19</c:v>
                </c:pt>
                <c:pt idx="144" formatCode="0.0">
                  <c:v>14.714285714285714</c:v>
                </c:pt>
                <c:pt idx="145" formatCode="0.0">
                  <c:v>14.714285714285714</c:v>
                </c:pt>
                <c:pt idx="146" formatCode="0.0">
                  <c:v>14.714285714285714</c:v>
                </c:pt>
                <c:pt idx="147" formatCode="0.0">
                  <c:v>14.714285714285714</c:v>
                </c:pt>
                <c:pt idx="148" formatCode="0.0">
                  <c:v>14.714285714285714</c:v>
                </c:pt>
                <c:pt idx="149" formatCode="0.0">
                  <c:v>14.714285714285714</c:v>
                </c:pt>
                <c:pt idx="150" formatCode="0.0">
                  <c:v>14.714285714285714</c:v>
                </c:pt>
                <c:pt idx="151" formatCode="0.0">
                  <c:v>19.142857142857142</c:v>
                </c:pt>
                <c:pt idx="152" formatCode="0.0">
                  <c:v>19.142857142857142</c:v>
                </c:pt>
                <c:pt idx="153" formatCode="0.0">
                  <c:v>19.142857142857142</c:v>
                </c:pt>
                <c:pt idx="154" formatCode="0.0">
                  <c:v>19.142857142857142</c:v>
                </c:pt>
                <c:pt idx="155" formatCode="0.0">
                  <c:v>19.142857142857142</c:v>
                </c:pt>
                <c:pt idx="156" formatCode="0.0">
                  <c:v>19.142857142857142</c:v>
                </c:pt>
                <c:pt idx="157" formatCode="0.0">
                  <c:v>19.142857142857142</c:v>
                </c:pt>
                <c:pt idx="158" formatCode="0.0">
                  <c:v>13.428571428571429</c:v>
                </c:pt>
                <c:pt idx="159" formatCode="0.0">
                  <c:v>13.428571428571429</c:v>
                </c:pt>
                <c:pt idx="160" formatCode="0.0">
                  <c:v>13.428571428571429</c:v>
                </c:pt>
                <c:pt idx="161" formatCode="0.0">
                  <c:v>13.428571428571429</c:v>
                </c:pt>
                <c:pt idx="162" formatCode="0.0">
                  <c:v>13.428571428571429</c:v>
                </c:pt>
                <c:pt idx="163" formatCode="0.0">
                  <c:v>13.428571428571429</c:v>
                </c:pt>
                <c:pt idx="164" formatCode="0.0">
                  <c:v>13.428571428571429</c:v>
                </c:pt>
                <c:pt idx="165" formatCode="0.0">
                  <c:v>10.571428571428571</c:v>
                </c:pt>
                <c:pt idx="166" formatCode="0.0">
                  <c:v>10.571428571428571</c:v>
                </c:pt>
                <c:pt idx="167" formatCode="0.0">
                  <c:v>10.571428571428571</c:v>
                </c:pt>
                <c:pt idx="168" formatCode="0.0">
                  <c:v>10.571428571428571</c:v>
                </c:pt>
                <c:pt idx="169" formatCode="0.0">
                  <c:v>10.571428571428571</c:v>
                </c:pt>
                <c:pt idx="170" formatCode="0.0">
                  <c:v>10.571428571428571</c:v>
                </c:pt>
                <c:pt idx="171" formatCode="0.0">
                  <c:v>10.571428571428571</c:v>
                </c:pt>
                <c:pt idx="172" formatCode="0.0">
                  <c:v>24.857142857142858</c:v>
                </c:pt>
                <c:pt idx="173" formatCode="0.0">
                  <c:v>24.857142857142858</c:v>
                </c:pt>
                <c:pt idx="174" formatCode="0.0">
                  <c:v>24.857142857142858</c:v>
                </c:pt>
                <c:pt idx="175" formatCode="0.0">
                  <c:v>24.857142857142858</c:v>
                </c:pt>
                <c:pt idx="176" formatCode="0.0">
                  <c:v>24.857142857142858</c:v>
                </c:pt>
                <c:pt idx="177" formatCode="0.0">
                  <c:v>24.857142857142858</c:v>
                </c:pt>
                <c:pt idx="178" formatCode="0.0">
                  <c:v>24.857142857142858</c:v>
                </c:pt>
                <c:pt idx="179" formatCode="0.0">
                  <c:v>33.714285714285715</c:v>
                </c:pt>
                <c:pt idx="180" formatCode="0.0">
                  <c:v>33.714285714285715</c:v>
                </c:pt>
                <c:pt idx="181" formatCode="0.0">
                  <c:v>33.714285714285715</c:v>
                </c:pt>
                <c:pt idx="182" formatCode="0.0">
                  <c:v>33.714285714285715</c:v>
                </c:pt>
                <c:pt idx="183" formatCode="0.0">
                  <c:v>33.714285714285715</c:v>
                </c:pt>
                <c:pt idx="184" formatCode="0.0">
                  <c:v>33.714285714285715</c:v>
                </c:pt>
                <c:pt idx="185" formatCode="0.0">
                  <c:v>33.714285714285715</c:v>
                </c:pt>
                <c:pt idx="186" formatCode="0.0">
                  <c:v>31.142857142857142</c:v>
                </c:pt>
                <c:pt idx="187" formatCode="0.0">
                  <c:v>31.142857142857142</c:v>
                </c:pt>
                <c:pt idx="188" formatCode="0.0">
                  <c:v>31.142857142857142</c:v>
                </c:pt>
                <c:pt idx="189" formatCode="0.0">
                  <c:v>31.142857142857142</c:v>
                </c:pt>
                <c:pt idx="190" formatCode="0.0">
                  <c:v>31.142857142857142</c:v>
                </c:pt>
                <c:pt idx="191" formatCode="0.0">
                  <c:v>31.142857142857142</c:v>
                </c:pt>
                <c:pt idx="192" formatCode="0.0">
                  <c:v>31.142857142857142</c:v>
                </c:pt>
                <c:pt idx="193" formatCode="0.0">
                  <c:v>43.857142857142854</c:v>
                </c:pt>
                <c:pt idx="194" formatCode="0.0">
                  <c:v>43.857142857142854</c:v>
                </c:pt>
                <c:pt idx="195" formatCode="0.0">
                  <c:v>43.857142857142854</c:v>
                </c:pt>
                <c:pt idx="196" formatCode="0.0">
                  <c:v>43.857142857142854</c:v>
                </c:pt>
                <c:pt idx="197" formatCode="0.0">
                  <c:v>43.857142857142854</c:v>
                </c:pt>
                <c:pt idx="198" formatCode="0.0">
                  <c:v>43.857142857142854</c:v>
                </c:pt>
                <c:pt idx="199" formatCode="0.0">
                  <c:v>43.857142857142854</c:v>
                </c:pt>
                <c:pt idx="200" formatCode="0.0">
                  <c:v>79.428571428571431</c:v>
                </c:pt>
                <c:pt idx="201" formatCode="0.0">
                  <c:v>79.428571428571431</c:v>
                </c:pt>
                <c:pt idx="202" formatCode="0.0">
                  <c:v>79.428571428571431</c:v>
                </c:pt>
                <c:pt idx="203" formatCode="0.0">
                  <c:v>79.428571428571431</c:v>
                </c:pt>
                <c:pt idx="204" formatCode="0.0">
                  <c:v>79.428571428571431</c:v>
                </c:pt>
                <c:pt idx="205" formatCode="0.0">
                  <c:v>79.428571428571431</c:v>
                </c:pt>
                <c:pt idx="206" formatCode="0.0">
                  <c:v>79.428571428571431</c:v>
                </c:pt>
                <c:pt idx="207" formatCode="0.0">
                  <c:v>102.85714285714286</c:v>
                </c:pt>
                <c:pt idx="208" formatCode="0.0">
                  <c:v>102.85714285714286</c:v>
                </c:pt>
                <c:pt idx="209" formatCode="0.0">
                  <c:v>102.85714285714286</c:v>
                </c:pt>
                <c:pt idx="210" formatCode="0.0">
                  <c:v>102.85714285714286</c:v>
                </c:pt>
                <c:pt idx="211" formatCode="0.0">
                  <c:v>102.85714285714286</c:v>
                </c:pt>
                <c:pt idx="212" formatCode="0.0">
                  <c:v>102.85714285714286</c:v>
                </c:pt>
                <c:pt idx="213" formatCode="0.0">
                  <c:v>102.85714285714286</c:v>
                </c:pt>
                <c:pt idx="214" formatCode="0.0">
                  <c:v>131.42857142857142</c:v>
                </c:pt>
                <c:pt idx="215" formatCode="0.0">
                  <c:v>131.42857142857142</c:v>
                </c:pt>
                <c:pt idx="216" formatCode="0.0">
                  <c:v>131.42857142857142</c:v>
                </c:pt>
                <c:pt idx="217" formatCode="0.0">
                  <c:v>131.42857142857142</c:v>
                </c:pt>
                <c:pt idx="218" formatCode="0.0">
                  <c:v>131.42857142857142</c:v>
                </c:pt>
                <c:pt idx="219" formatCode="0.0">
                  <c:v>131.42857142857142</c:v>
                </c:pt>
                <c:pt idx="220" formatCode="0.0">
                  <c:v>131.42857142857142</c:v>
                </c:pt>
                <c:pt idx="221" formatCode="0.0">
                  <c:v>169.28571428571428</c:v>
                </c:pt>
                <c:pt idx="222" formatCode="0.0">
                  <c:v>169.28571428571428</c:v>
                </c:pt>
                <c:pt idx="223" formatCode="0.0">
                  <c:v>169.28571428571428</c:v>
                </c:pt>
                <c:pt idx="224" formatCode="0.0">
                  <c:v>169.28571428571428</c:v>
                </c:pt>
                <c:pt idx="225" formatCode="0.0">
                  <c:v>169.28571428571428</c:v>
                </c:pt>
                <c:pt idx="226" formatCode="0.0">
                  <c:v>169.28571428571428</c:v>
                </c:pt>
                <c:pt idx="227" formatCode="0.0">
                  <c:v>169.28571428571428</c:v>
                </c:pt>
                <c:pt idx="228" formatCode="0.0">
                  <c:v>322</c:v>
                </c:pt>
                <c:pt idx="229" formatCode="0.0">
                  <c:v>322</c:v>
                </c:pt>
                <c:pt idx="230" formatCode="0.0">
                  <c:v>322</c:v>
                </c:pt>
                <c:pt idx="231" formatCode="0.0">
                  <c:v>322</c:v>
                </c:pt>
                <c:pt idx="232" formatCode="0.0">
                  <c:v>322</c:v>
                </c:pt>
                <c:pt idx="233" formatCode="0.0">
                  <c:v>322</c:v>
                </c:pt>
                <c:pt idx="234" formatCode="0.0">
                  <c:v>322</c:v>
                </c:pt>
                <c:pt idx="235" formatCode="0.0">
                  <c:v>692</c:v>
                </c:pt>
                <c:pt idx="236" formatCode="0.0">
                  <c:v>692</c:v>
                </c:pt>
                <c:pt idx="237" formatCode="0.0">
                  <c:v>692</c:v>
                </c:pt>
                <c:pt idx="238" formatCode="0.0">
                  <c:v>692</c:v>
                </c:pt>
                <c:pt idx="239" formatCode="0.0">
                  <c:v>692</c:v>
                </c:pt>
                <c:pt idx="240" formatCode="0.0">
                  <c:v>692</c:v>
                </c:pt>
                <c:pt idx="241" formatCode="0.0">
                  <c:v>692</c:v>
                </c:pt>
                <c:pt idx="242" formatCode="0.0">
                  <c:v>1481</c:v>
                </c:pt>
                <c:pt idx="243" formatCode="0.0">
                  <c:v>1481</c:v>
                </c:pt>
                <c:pt idx="244" formatCode="0.0">
                  <c:v>1481</c:v>
                </c:pt>
                <c:pt idx="245" formatCode="0.0">
                  <c:v>1481</c:v>
                </c:pt>
                <c:pt idx="246" formatCode="0.0">
                  <c:v>1481</c:v>
                </c:pt>
                <c:pt idx="247" formatCode="0.0">
                  <c:v>1481</c:v>
                </c:pt>
                <c:pt idx="248" formatCode="0.0">
                  <c:v>1481</c:v>
                </c:pt>
                <c:pt idx="249" formatCode="0.0">
                  <c:v>1726.5714285714287</c:v>
                </c:pt>
                <c:pt idx="250" formatCode="0.0">
                  <c:v>1726.5714285714287</c:v>
                </c:pt>
                <c:pt idx="251" formatCode="0.0">
                  <c:v>1726.5714285714287</c:v>
                </c:pt>
                <c:pt idx="252" formatCode="0.0">
                  <c:v>1726.5714285714287</c:v>
                </c:pt>
                <c:pt idx="253" formatCode="0.0">
                  <c:v>1726.5714285714287</c:v>
                </c:pt>
                <c:pt idx="254" formatCode="0.0">
                  <c:v>1726.5714285714287</c:v>
                </c:pt>
                <c:pt idx="255" formatCode="0.0">
                  <c:v>1726.5714285714287</c:v>
                </c:pt>
                <c:pt idx="256" formatCode="0.0">
                  <c:v>1345.2857142857142</c:v>
                </c:pt>
                <c:pt idx="257" formatCode="0.0">
                  <c:v>1345.2857142857142</c:v>
                </c:pt>
                <c:pt idx="258" formatCode="0.0">
                  <c:v>1345.2857142857142</c:v>
                </c:pt>
                <c:pt idx="259" formatCode="0.0">
                  <c:v>1345.2857142857142</c:v>
                </c:pt>
                <c:pt idx="260" formatCode="0.0">
                  <c:v>1345.2857142857142</c:v>
                </c:pt>
                <c:pt idx="261" formatCode="0.0">
                  <c:v>1345.2857142857142</c:v>
                </c:pt>
                <c:pt idx="262" formatCode="0.0">
                  <c:v>1345.2857142857142</c:v>
                </c:pt>
                <c:pt idx="263" formatCode="0.0">
                  <c:v>1412.2857142857142</c:v>
                </c:pt>
                <c:pt idx="264" formatCode="0.0">
                  <c:v>1412.2857142857142</c:v>
                </c:pt>
                <c:pt idx="265" formatCode="0.0">
                  <c:v>1412.2857142857142</c:v>
                </c:pt>
                <c:pt idx="266" formatCode="0.0">
                  <c:v>1412.2857142857142</c:v>
                </c:pt>
                <c:pt idx="267" formatCode="0.0">
                  <c:v>1412.2857142857142</c:v>
                </c:pt>
                <c:pt idx="268" formatCode="0.0">
                  <c:v>1412.2857142857142</c:v>
                </c:pt>
                <c:pt idx="269" formatCode="0.0">
                  <c:v>1412.2857142857142</c:v>
                </c:pt>
                <c:pt idx="270" formatCode="0.0">
                  <c:v>1752.75</c:v>
                </c:pt>
                <c:pt idx="271" formatCode="0.0">
                  <c:v>1752.75</c:v>
                </c:pt>
                <c:pt idx="272" formatCode="0.0">
                  <c:v>1752.75</c:v>
                </c:pt>
                <c:pt idx="273" formatCode="0.0">
                  <c:v>1752.75</c:v>
                </c:pt>
                <c:pt idx="274" formatCode="0.0">
                  <c:v>1752.75</c:v>
                </c:pt>
                <c:pt idx="275" formatCode="0.0">
                  <c:v>1752.75</c:v>
                </c:pt>
                <c:pt idx="276" formatCode="0.0">
                  <c:v>1752.75</c:v>
                </c:pt>
                <c:pt idx="277" formatCode="0.0">
                  <c:v>0</c:v>
                </c:pt>
                <c:pt idx="278" formatCode="0.0">
                  <c:v>0</c:v>
                </c:pt>
                <c:pt idx="279" formatCode="0.0">
                  <c:v>0</c:v>
                </c:pt>
                <c:pt idx="280" formatCode="0.0">
                  <c:v>0</c:v>
                </c:pt>
                <c:pt idx="281" formatCode="0.0">
                  <c:v>0</c:v>
                </c:pt>
                <c:pt idx="282" formatCode="0.0">
                  <c:v>0</c:v>
                </c:pt>
                <c:pt idx="283" formatCode="0.0">
                  <c:v>0</c:v>
                </c:pt>
                <c:pt idx="284" formatCode="0.0">
                  <c:v>0</c:v>
                </c:pt>
                <c:pt idx="285" formatCode="0.0">
                  <c:v>0</c:v>
                </c:pt>
                <c:pt idx="286" formatCode="0.0">
                  <c:v>0</c:v>
                </c:pt>
                <c:pt idx="287" formatCode="0.0">
                  <c:v>0</c:v>
                </c:pt>
                <c:pt idx="288" formatCode="0.0">
                  <c:v>0</c:v>
                </c:pt>
                <c:pt idx="289" formatCode="0.0">
                  <c:v>0</c:v>
                </c:pt>
                <c:pt idx="290" formatCode="0.0">
                  <c:v>0</c:v>
                </c:pt>
                <c:pt idx="291" formatCode="0.0">
                  <c:v>0</c:v>
                </c:pt>
                <c:pt idx="292" formatCode="0.0">
                  <c:v>0</c:v>
                </c:pt>
                <c:pt idx="293" formatCode="0.0">
                  <c:v>0</c:v>
                </c:pt>
                <c:pt idx="294" formatCode="0.0">
                  <c:v>0</c:v>
                </c:pt>
                <c:pt idx="295" formatCode="0.0">
                  <c:v>0</c:v>
                </c:pt>
                <c:pt idx="296" formatCode="0.0">
                  <c:v>0</c:v>
                </c:pt>
                <c:pt idx="297" formatCode="0.0">
                  <c:v>0</c:v>
                </c:pt>
                <c:pt idx="298" formatCode="0.0">
                  <c:v>0</c:v>
                </c:pt>
                <c:pt idx="299" formatCode="0.0">
                  <c:v>0</c:v>
                </c:pt>
                <c:pt idx="300" formatCode="0.0">
                  <c:v>0</c:v>
                </c:pt>
                <c:pt idx="301" formatCode="0.0">
                  <c:v>0</c:v>
                </c:pt>
                <c:pt idx="302" formatCode="0.0">
                  <c:v>0</c:v>
                </c:pt>
                <c:pt idx="303" formatCode="0.0">
                  <c:v>0</c:v>
                </c:pt>
                <c:pt idx="304" formatCode="0.0">
                  <c:v>0</c:v>
                </c:pt>
                <c:pt idx="305" formatCode="0.0">
                  <c:v>0</c:v>
                </c:pt>
                <c:pt idx="306" formatCode="0.0">
                  <c:v>0</c:v>
                </c:pt>
                <c:pt idx="307" formatCode="0.0">
                  <c:v>0</c:v>
                </c:pt>
                <c:pt idx="308" formatCode="0.0">
                  <c:v>0</c:v>
                </c:pt>
                <c:pt idx="309" formatCode="0.0">
                  <c:v>0</c:v>
                </c:pt>
                <c:pt idx="310" formatCode="0.0">
                  <c:v>0</c:v>
                </c:pt>
                <c:pt idx="311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A-472C-831C-3FD3367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9154816"/>
        <c:axId val="-1679161888"/>
      </c:lineChart>
      <c:lineChart>
        <c:grouping val="standard"/>
        <c:varyColors val="0"/>
        <c:ser>
          <c:idx val="0"/>
          <c:order val="0"/>
          <c:tx>
            <c:strRef>
              <c:f>'grafični prikaz testiranja'!$C$38</c:f>
              <c:strCache>
                <c:ptCount val="1"/>
                <c:pt idx="0">
                  <c:v>število opravljenih testov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[1]Testiranja!$A$2:$A$40</c:f>
              <c:strCache>
                <c:ptCount val="39"/>
                <c:pt idx="0">
                  <c:v>27.1.-2.2.2020</c:v>
                </c:pt>
                <c:pt idx="1">
                  <c:v>3.2.-9.2.2020</c:v>
                </c:pt>
                <c:pt idx="2">
                  <c:v>10.2.-16.2.2020</c:v>
                </c:pt>
                <c:pt idx="3">
                  <c:v>17.2.-23.2.2020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</c:strCache>
            </c:strRef>
          </c:cat>
          <c:val>
            <c:numRef>
              <c:f>'grafični prikaz testiranja'!$C$39:$C$354</c:f>
              <c:numCache>
                <c:formatCode>General</c:formatCode>
                <c:ptCount val="31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43</c:v>
                </c:pt>
                <c:pt idx="8">
                  <c:v>35</c:v>
                </c:pt>
                <c:pt idx="9">
                  <c:v>16</c:v>
                </c:pt>
                <c:pt idx="10">
                  <c:v>17</c:v>
                </c:pt>
                <c:pt idx="11">
                  <c:v>54</c:v>
                </c:pt>
                <c:pt idx="12">
                  <c:v>48</c:v>
                </c:pt>
                <c:pt idx="13">
                  <c:v>51</c:v>
                </c:pt>
                <c:pt idx="14">
                  <c:v>103</c:v>
                </c:pt>
                <c:pt idx="15">
                  <c:v>278</c:v>
                </c:pt>
                <c:pt idx="16">
                  <c:v>177</c:v>
                </c:pt>
                <c:pt idx="17">
                  <c:v>238</c:v>
                </c:pt>
                <c:pt idx="18">
                  <c:v>367</c:v>
                </c:pt>
                <c:pt idx="19">
                  <c:v>542</c:v>
                </c:pt>
                <c:pt idx="20">
                  <c:v>749</c:v>
                </c:pt>
                <c:pt idx="21">
                  <c:v>1045</c:v>
                </c:pt>
                <c:pt idx="22">
                  <c:v>1197</c:v>
                </c:pt>
                <c:pt idx="23">
                  <c:v>916</c:v>
                </c:pt>
                <c:pt idx="24">
                  <c:v>590</c:v>
                </c:pt>
                <c:pt idx="25">
                  <c:v>871</c:v>
                </c:pt>
                <c:pt idx="26">
                  <c:v>1121</c:v>
                </c:pt>
                <c:pt idx="27">
                  <c:v>1026</c:v>
                </c:pt>
                <c:pt idx="28">
                  <c:v>1184</c:v>
                </c:pt>
                <c:pt idx="29">
                  <c:v>1242</c:v>
                </c:pt>
                <c:pt idx="30">
                  <c:v>872</c:v>
                </c:pt>
                <c:pt idx="31">
                  <c:v>731</c:v>
                </c:pt>
                <c:pt idx="32">
                  <c:v>1257</c:v>
                </c:pt>
                <c:pt idx="33">
                  <c:v>1243</c:v>
                </c:pt>
                <c:pt idx="34">
                  <c:v>1181</c:v>
                </c:pt>
                <c:pt idx="35">
                  <c:v>1075</c:v>
                </c:pt>
                <c:pt idx="36">
                  <c:v>1384</c:v>
                </c:pt>
                <c:pt idx="37">
                  <c:v>1000</c:v>
                </c:pt>
                <c:pt idx="38">
                  <c:v>597</c:v>
                </c:pt>
                <c:pt idx="39">
                  <c:v>1125</c:v>
                </c:pt>
                <c:pt idx="40">
                  <c:v>1288</c:v>
                </c:pt>
                <c:pt idx="41">
                  <c:v>1095</c:v>
                </c:pt>
                <c:pt idx="42">
                  <c:v>1064</c:v>
                </c:pt>
                <c:pt idx="43">
                  <c:v>1188</c:v>
                </c:pt>
                <c:pt idx="44">
                  <c:v>655</c:v>
                </c:pt>
                <c:pt idx="45">
                  <c:v>489</c:v>
                </c:pt>
                <c:pt idx="46">
                  <c:v>1202</c:v>
                </c:pt>
                <c:pt idx="47">
                  <c:v>1214</c:v>
                </c:pt>
                <c:pt idx="48">
                  <c:v>1144</c:v>
                </c:pt>
                <c:pt idx="49">
                  <c:v>1234</c:v>
                </c:pt>
                <c:pt idx="50">
                  <c:v>1232</c:v>
                </c:pt>
                <c:pt idx="51">
                  <c:v>572</c:v>
                </c:pt>
                <c:pt idx="52">
                  <c:v>554</c:v>
                </c:pt>
                <c:pt idx="53">
                  <c:v>541</c:v>
                </c:pt>
                <c:pt idx="54">
                  <c:v>1168</c:v>
                </c:pt>
                <c:pt idx="55">
                  <c:v>1023</c:v>
                </c:pt>
                <c:pt idx="56">
                  <c:v>1193</c:v>
                </c:pt>
                <c:pt idx="57">
                  <c:v>1250</c:v>
                </c:pt>
                <c:pt idx="58">
                  <c:v>685</c:v>
                </c:pt>
                <c:pt idx="59">
                  <c:v>537</c:v>
                </c:pt>
                <c:pt idx="60">
                  <c:v>1174</c:v>
                </c:pt>
                <c:pt idx="61">
                  <c:v>1459</c:v>
                </c:pt>
                <c:pt idx="62">
                  <c:v>1268</c:v>
                </c:pt>
                <c:pt idx="63">
                  <c:v>1315</c:v>
                </c:pt>
                <c:pt idx="64">
                  <c:v>1161</c:v>
                </c:pt>
                <c:pt idx="65">
                  <c:v>794</c:v>
                </c:pt>
                <c:pt idx="66">
                  <c:v>634</c:v>
                </c:pt>
                <c:pt idx="67">
                  <c:v>683</c:v>
                </c:pt>
                <c:pt idx="68">
                  <c:v>1317</c:v>
                </c:pt>
                <c:pt idx="69">
                  <c:v>1341</c:v>
                </c:pt>
                <c:pt idx="70">
                  <c:v>1352</c:v>
                </c:pt>
                <c:pt idx="71">
                  <c:v>720</c:v>
                </c:pt>
                <c:pt idx="72">
                  <c:v>500</c:v>
                </c:pt>
                <c:pt idx="73">
                  <c:v>616</c:v>
                </c:pt>
                <c:pt idx="74">
                  <c:v>1338</c:v>
                </c:pt>
                <c:pt idx="75">
                  <c:v>1449</c:v>
                </c:pt>
                <c:pt idx="76">
                  <c:v>1055</c:v>
                </c:pt>
                <c:pt idx="77">
                  <c:v>1049</c:v>
                </c:pt>
                <c:pt idx="78">
                  <c:v>1176</c:v>
                </c:pt>
                <c:pt idx="79">
                  <c:v>625</c:v>
                </c:pt>
                <c:pt idx="80">
                  <c:v>537</c:v>
                </c:pt>
                <c:pt idx="81">
                  <c:v>1182</c:v>
                </c:pt>
                <c:pt idx="82">
                  <c:v>1147</c:v>
                </c:pt>
                <c:pt idx="83">
                  <c:v>984</c:v>
                </c:pt>
                <c:pt idx="84">
                  <c:v>1023</c:v>
                </c:pt>
                <c:pt idx="85">
                  <c:v>1151</c:v>
                </c:pt>
                <c:pt idx="86">
                  <c:v>511</c:v>
                </c:pt>
                <c:pt idx="87">
                  <c:v>479</c:v>
                </c:pt>
                <c:pt idx="88">
                  <c:v>1128</c:v>
                </c:pt>
                <c:pt idx="89">
                  <c:v>981</c:v>
                </c:pt>
                <c:pt idx="90">
                  <c:v>909</c:v>
                </c:pt>
                <c:pt idx="91">
                  <c:v>882</c:v>
                </c:pt>
                <c:pt idx="92">
                  <c:v>677</c:v>
                </c:pt>
                <c:pt idx="93">
                  <c:v>341</c:v>
                </c:pt>
                <c:pt idx="94">
                  <c:v>256</c:v>
                </c:pt>
                <c:pt idx="95">
                  <c:v>754</c:v>
                </c:pt>
                <c:pt idx="96">
                  <c:v>809</c:v>
                </c:pt>
                <c:pt idx="97">
                  <c:v>631</c:v>
                </c:pt>
                <c:pt idx="98">
                  <c:v>706</c:v>
                </c:pt>
                <c:pt idx="99">
                  <c:v>613</c:v>
                </c:pt>
                <c:pt idx="100">
                  <c:v>264</c:v>
                </c:pt>
                <c:pt idx="101">
                  <c:v>246</c:v>
                </c:pt>
                <c:pt idx="102">
                  <c:v>659</c:v>
                </c:pt>
                <c:pt idx="103">
                  <c:v>807</c:v>
                </c:pt>
                <c:pt idx="104">
                  <c:v>828</c:v>
                </c:pt>
                <c:pt idx="105">
                  <c:v>828</c:v>
                </c:pt>
                <c:pt idx="106">
                  <c:v>715</c:v>
                </c:pt>
                <c:pt idx="107">
                  <c:v>229</c:v>
                </c:pt>
                <c:pt idx="108">
                  <c:v>211</c:v>
                </c:pt>
                <c:pt idx="109">
                  <c:v>814</c:v>
                </c:pt>
                <c:pt idx="110">
                  <c:v>738</c:v>
                </c:pt>
                <c:pt idx="111">
                  <c:v>758</c:v>
                </c:pt>
                <c:pt idx="112">
                  <c:v>702</c:v>
                </c:pt>
                <c:pt idx="113">
                  <c:v>767</c:v>
                </c:pt>
                <c:pt idx="114">
                  <c:v>291</c:v>
                </c:pt>
                <c:pt idx="115">
                  <c:v>212</c:v>
                </c:pt>
                <c:pt idx="116">
                  <c:v>567</c:v>
                </c:pt>
                <c:pt idx="117">
                  <c:v>986</c:v>
                </c:pt>
                <c:pt idx="118">
                  <c:v>952</c:v>
                </c:pt>
                <c:pt idx="119">
                  <c:v>902</c:v>
                </c:pt>
                <c:pt idx="120">
                  <c:v>1147</c:v>
                </c:pt>
                <c:pt idx="121">
                  <c:v>758</c:v>
                </c:pt>
                <c:pt idx="122">
                  <c:v>271</c:v>
                </c:pt>
                <c:pt idx="123">
                  <c:v>984</c:v>
                </c:pt>
                <c:pt idx="124">
                  <c:v>1222</c:v>
                </c:pt>
                <c:pt idx="125">
                  <c:v>1212</c:v>
                </c:pt>
                <c:pt idx="126">
                  <c:v>843</c:v>
                </c:pt>
                <c:pt idx="127">
                  <c:v>878</c:v>
                </c:pt>
                <c:pt idx="128">
                  <c:v>625</c:v>
                </c:pt>
                <c:pt idx="129">
                  <c:v>300</c:v>
                </c:pt>
                <c:pt idx="130">
                  <c:v>1085</c:v>
                </c:pt>
                <c:pt idx="131">
                  <c:v>1399</c:v>
                </c:pt>
                <c:pt idx="132">
                  <c:v>1198</c:v>
                </c:pt>
                <c:pt idx="133">
                  <c:v>1274</c:v>
                </c:pt>
                <c:pt idx="134">
                  <c:v>1456</c:v>
                </c:pt>
                <c:pt idx="135">
                  <c:v>716</c:v>
                </c:pt>
                <c:pt idx="136">
                  <c:v>530</c:v>
                </c:pt>
                <c:pt idx="137">
                  <c:v>1325</c:v>
                </c:pt>
                <c:pt idx="138">
                  <c:v>1607</c:v>
                </c:pt>
                <c:pt idx="139">
                  <c:v>1271</c:v>
                </c:pt>
                <c:pt idx="140">
                  <c:v>1390</c:v>
                </c:pt>
                <c:pt idx="141">
                  <c:v>1159</c:v>
                </c:pt>
                <c:pt idx="142">
                  <c:v>560</c:v>
                </c:pt>
                <c:pt idx="143">
                  <c:v>440</c:v>
                </c:pt>
                <c:pt idx="144">
                  <c:v>1218</c:v>
                </c:pt>
                <c:pt idx="145">
                  <c:v>1112</c:v>
                </c:pt>
                <c:pt idx="146">
                  <c:v>1032</c:v>
                </c:pt>
                <c:pt idx="147">
                  <c:v>1012</c:v>
                </c:pt>
                <c:pt idx="148">
                  <c:v>1027</c:v>
                </c:pt>
                <c:pt idx="149">
                  <c:v>480</c:v>
                </c:pt>
                <c:pt idx="150">
                  <c:v>371</c:v>
                </c:pt>
                <c:pt idx="151">
                  <c:v>914</c:v>
                </c:pt>
                <c:pt idx="152">
                  <c:v>1150</c:v>
                </c:pt>
                <c:pt idx="153">
                  <c:v>935</c:v>
                </c:pt>
                <c:pt idx="154">
                  <c:v>848</c:v>
                </c:pt>
                <c:pt idx="155">
                  <c:v>918</c:v>
                </c:pt>
                <c:pt idx="156">
                  <c:v>565</c:v>
                </c:pt>
                <c:pt idx="157">
                  <c:v>335</c:v>
                </c:pt>
                <c:pt idx="158">
                  <c:v>874</c:v>
                </c:pt>
                <c:pt idx="159">
                  <c:v>919</c:v>
                </c:pt>
                <c:pt idx="160">
                  <c:v>879</c:v>
                </c:pt>
                <c:pt idx="161">
                  <c:v>917</c:v>
                </c:pt>
                <c:pt idx="162">
                  <c:v>892</c:v>
                </c:pt>
                <c:pt idx="163">
                  <c:v>374</c:v>
                </c:pt>
                <c:pt idx="164">
                  <c:v>272</c:v>
                </c:pt>
                <c:pt idx="165">
                  <c:v>890</c:v>
                </c:pt>
                <c:pt idx="166">
                  <c:v>974</c:v>
                </c:pt>
                <c:pt idx="167">
                  <c:v>771</c:v>
                </c:pt>
                <c:pt idx="168">
                  <c:v>753</c:v>
                </c:pt>
                <c:pt idx="169">
                  <c:v>829</c:v>
                </c:pt>
                <c:pt idx="170">
                  <c:v>304</c:v>
                </c:pt>
                <c:pt idx="171">
                  <c:v>322</c:v>
                </c:pt>
                <c:pt idx="172">
                  <c:v>1058</c:v>
                </c:pt>
                <c:pt idx="173">
                  <c:v>1118</c:v>
                </c:pt>
                <c:pt idx="174">
                  <c:v>856</c:v>
                </c:pt>
                <c:pt idx="175">
                  <c:v>937</c:v>
                </c:pt>
                <c:pt idx="176">
                  <c:v>1034</c:v>
                </c:pt>
                <c:pt idx="177">
                  <c:v>382</c:v>
                </c:pt>
                <c:pt idx="178">
                  <c:v>393</c:v>
                </c:pt>
                <c:pt idx="179">
                  <c:v>1143</c:v>
                </c:pt>
                <c:pt idx="180">
                  <c:v>1092</c:v>
                </c:pt>
                <c:pt idx="181">
                  <c:v>1168</c:v>
                </c:pt>
                <c:pt idx="182">
                  <c:v>1096</c:v>
                </c:pt>
                <c:pt idx="183">
                  <c:v>1203</c:v>
                </c:pt>
                <c:pt idx="184">
                  <c:v>760</c:v>
                </c:pt>
                <c:pt idx="185">
                  <c:v>543</c:v>
                </c:pt>
                <c:pt idx="186">
                  <c:v>1370</c:v>
                </c:pt>
                <c:pt idx="187">
                  <c:v>1439</c:v>
                </c:pt>
                <c:pt idx="188">
                  <c:v>1299</c:v>
                </c:pt>
                <c:pt idx="189">
                  <c:v>1338</c:v>
                </c:pt>
                <c:pt idx="190">
                  <c:v>1328</c:v>
                </c:pt>
                <c:pt idx="191">
                  <c:v>769</c:v>
                </c:pt>
                <c:pt idx="192">
                  <c:v>588</c:v>
                </c:pt>
                <c:pt idx="193">
                  <c:v>1415</c:v>
                </c:pt>
                <c:pt idx="194">
                  <c:v>1608</c:v>
                </c:pt>
                <c:pt idx="195">
                  <c:v>1653</c:v>
                </c:pt>
                <c:pt idx="196">
                  <c:v>1733</c:v>
                </c:pt>
                <c:pt idx="197">
                  <c:v>1708</c:v>
                </c:pt>
                <c:pt idx="198">
                  <c:v>1212</c:v>
                </c:pt>
                <c:pt idx="199">
                  <c:v>706</c:v>
                </c:pt>
                <c:pt idx="200">
                  <c:v>1581</c:v>
                </c:pt>
                <c:pt idx="201">
                  <c:v>2560</c:v>
                </c:pt>
                <c:pt idx="202">
                  <c:v>2489</c:v>
                </c:pt>
                <c:pt idx="203">
                  <c:v>2758</c:v>
                </c:pt>
                <c:pt idx="204">
                  <c:v>3191</c:v>
                </c:pt>
                <c:pt idx="205">
                  <c:v>1793</c:v>
                </c:pt>
                <c:pt idx="206">
                  <c:v>1110</c:v>
                </c:pt>
                <c:pt idx="207">
                  <c:v>2247</c:v>
                </c:pt>
                <c:pt idx="208">
                  <c:v>3123</c:v>
                </c:pt>
                <c:pt idx="209">
                  <c:v>3070</c:v>
                </c:pt>
                <c:pt idx="210">
                  <c:v>3557</c:v>
                </c:pt>
                <c:pt idx="211">
                  <c:v>3070</c:v>
                </c:pt>
                <c:pt idx="212">
                  <c:v>2288</c:v>
                </c:pt>
                <c:pt idx="213">
                  <c:v>984</c:v>
                </c:pt>
                <c:pt idx="214">
                  <c:v>2335</c:v>
                </c:pt>
                <c:pt idx="215">
                  <c:v>2616</c:v>
                </c:pt>
                <c:pt idx="216">
                  <c:v>2848</c:v>
                </c:pt>
                <c:pt idx="217">
                  <c:v>3645</c:v>
                </c:pt>
                <c:pt idx="218">
                  <c:v>2775</c:v>
                </c:pt>
                <c:pt idx="219">
                  <c:v>1917</c:v>
                </c:pt>
                <c:pt idx="220">
                  <c:v>909</c:v>
                </c:pt>
                <c:pt idx="221">
                  <c:v>2382</c:v>
                </c:pt>
                <c:pt idx="222">
                  <c:v>3391</c:v>
                </c:pt>
                <c:pt idx="223">
                  <c:v>2899</c:v>
                </c:pt>
                <c:pt idx="224">
                  <c:v>3281</c:v>
                </c:pt>
                <c:pt idx="225">
                  <c:v>2893</c:v>
                </c:pt>
                <c:pt idx="226">
                  <c:v>1940</c:v>
                </c:pt>
                <c:pt idx="227">
                  <c:v>1034</c:v>
                </c:pt>
                <c:pt idx="228">
                  <c:v>2509</c:v>
                </c:pt>
                <c:pt idx="229">
                  <c:v>3998</c:v>
                </c:pt>
                <c:pt idx="230">
                  <c:v>3653</c:v>
                </c:pt>
                <c:pt idx="231">
                  <c:v>3682</c:v>
                </c:pt>
                <c:pt idx="232">
                  <c:v>4362</c:v>
                </c:pt>
                <c:pt idx="233">
                  <c:v>2956</c:v>
                </c:pt>
                <c:pt idx="234">
                  <c:v>1404</c:v>
                </c:pt>
                <c:pt idx="235">
                  <c:v>3308</c:v>
                </c:pt>
                <c:pt idx="236">
                  <c:v>4902</c:v>
                </c:pt>
                <c:pt idx="237">
                  <c:v>5287</c:v>
                </c:pt>
                <c:pt idx="238">
                  <c:v>5196</c:v>
                </c:pt>
                <c:pt idx="239">
                  <c:v>5605</c:v>
                </c:pt>
                <c:pt idx="240">
                  <c:v>3765</c:v>
                </c:pt>
                <c:pt idx="241">
                  <c:v>2637</c:v>
                </c:pt>
                <c:pt idx="242">
                  <c:v>4326</c:v>
                </c:pt>
                <c:pt idx="243">
                  <c:v>5891</c:v>
                </c:pt>
                <c:pt idx="244">
                  <c:v>6215</c:v>
                </c:pt>
                <c:pt idx="245">
                  <c:v>6745</c:v>
                </c:pt>
                <c:pt idx="246">
                  <c:v>7025</c:v>
                </c:pt>
                <c:pt idx="247">
                  <c:v>5776</c:v>
                </c:pt>
                <c:pt idx="248">
                  <c:v>3682</c:v>
                </c:pt>
                <c:pt idx="249">
                  <c:v>5756</c:v>
                </c:pt>
                <c:pt idx="250">
                  <c:v>7471</c:v>
                </c:pt>
                <c:pt idx="251">
                  <c:v>7202</c:v>
                </c:pt>
                <c:pt idx="252">
                  <c:v>6368</c:v>
                </c:pt>
                <c:pt idx="253">
                  <c:v>6710</c:v>
                </c:pt>
                <c:pt idx="254">
                  <c:v>4807</c:v>
                </c:pt>
                <c:pt idx="255">
                  <c:v>2244</c:v>
                </c:pt>
                <c:pt idx="256">
                  <c:v>4587</c:v>
                </c:pt>
                <c:pt idx="257">
                  <c:v>6311</c:v>
                </c:pt>
                <c:pt idx="258">
                  <c:v>5991</c:v>
                </c:pt>
                <c:pt idx="259">
                  <c:v>5895</c:v>
                </c:pt>
                <c:pt idx="260">
                  <c:v>6340</c:v>
                </c:pt>
                <c:pt idx="261">
                  <c:v>3918</c:v>
                </c:pt>
                <c:pt idx="262">
                  <c:v>2063</c:v>
                </c:pt>
                <c:pt idx="263">
                  <c:v>4457</c:v>
                </c:pt>
                <c:pt idx="264">
                  <c:v>7515</c:v>
                </c:pt>
                <c:pt idx="265">
                  <c:v>6767</c:v>
                </c:pt>
                <c:pt idx="266">
                  <c:v>5762</c:v>
                </c:pt>
                <c:pt idx="267">
                  <c:v>6657</c:v>
                </c:pt>
                <c:pt idx="268">
                  <c:v>3563</c:v>
                </c:pt>
                <c:pt idx="269">
                  <c:v>1792</c:v>
                </c:pt>
                <c:pt idx="270">
                  <c:v>5326</c:v>
                </c:pt>
                <c:pt idx="271">
                  <c:v>6813</c:v>
                </c:pt>
                <c:pt idx="272">
                  <c:v>6806</c:v>
                </c:pt>
                <c:pt idx="273">
                  <c:v>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33-4389-84D9-FF8BBC37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9147744"/>
        <c:axId val="-1679155904"/>
      </c:lineChart>
      <c:catAx>
        <c:axId val="-16791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1679161888"/>
        <c:crosses val="autoZero"/>
        <c:auto val="1"/>
        <c:lblAlgn val="ctr"/>
        <c:lblOffset val="100"/>
        <c:noMultiLvlLbl val="0"/>
      </c:catAx>
      <c:valAx>
        <c:axId val="-1679161888"/>
        <c:scaling>
          <c:orientation val="minMax"/>
          <c:max val="3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1679154816"/>
        <c:crosses val="autoZero"/>
        <c:crossBetween val="between"/>
        <c:majorUnit val="200"/>
        <c:minorUnit val="5"/>
      </c:valAx>
      <c:valAx>
        <c:axId val="-1679155904"/>
        <c:scaling>
          <c:orientation val="minMax"/>
          <c:max val="1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1679147744"/>
        <c:crosses val="max"/>
        <c:crossBetween val="between"/>
        <c:majorUnit val="500"/>
      </c:valAx>
      <c:catAx>
        <c:axId val="-167914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7915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Kumulativni prikaz opravljenih preiskav po dnevih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'kumulativni grafi'!$A$39:$A$354</c:f>
              <c:strCache>
                <c:ptCount val="316"/>
                <c:pt idx="0">
                  <c:v>27.1.-2.2.2020</c:v>
                </c:pt>
                <c:pt idx="1">
                  <c:v>3.2.-9.2.2020</c:v>
                </c:pt>
                <c:pt idx="2">
                  <c:v>10.2.-16.2.2020</c:v>
                </c:pt>
                <c:pt idx="3">
                  <c:v>17.2.-23.2.2020</c:v>
                </c:pt>
                <c:pt idx="4">
                  <c:v>24.02.2020</c:v>
                </c:pt>
                <c:pt idx="5">
                  <c:v>25.02.2020</c:v>
                </c:pt>
                <c:pt idx="6">
                  <c:v>26.02.2020</c:v>
                </c:pt>
                <c:pt idx="7">
                  <c:v>27.02.2020</c:v>
                </c:pt>
                <c:pt idx="8">
                  <c:v>28.02.2020</c:v>
                </c:pt>
                <c:pt idx="9">
                  <c:v>29.02.2020</c:v>
                </c:pt>
                <c:pt idx="10">
                  <c:v>01.03.2020</c:v>
                </c:pt>
                <c:pt idx="11">
                  <c:v>02.03.2020</c:v>
                </c:pt>
                <c:pt idx="12">
                  <c:v>03.03.2020</c:v>
                </c:pt>
                <c:pt idx="13">
                  <c:v>04.03.2020</c:v>
                </c:pt>
                <c:pt idx="14">
                  <c:v>05.03.2020</c:v>
                </c:pt>
                <c:pt idx="15">
                  <c:v>06.03.2020</c:v>
                </c:pt>
                <c:pt idx="16">
                  <c:v>07.03.2020</c:v>
                </c:pt>
                <c:pt idx="17">
                  <c:v>08.03.2020</c:v>
                </c:pt>
                <c:pt idx="18">
                  <c:v>09.03.2020</c:v>
                </c:pt>
                <c:pt idx="19">
                  <c:v>10.03.2020</c:v>
                </c:pt>
                <c:pt idx="20">
                  <c:v>11.03.2020</c:v>
                </c:pt>
                <c:pt idx="21">
                  <c:v>12.03.2020</c:v>
                </c:pt>
                <c:pt idx="22">
                  <c:v>13.03.2020</c:v>
                </c:pt>
                <c:pt idx="23">
                  <c:v>14.03.2020</c:v>
                </c:pt>
                <c:pt idx="24">
                  <c:v>15.03.2020</c:v>
                </c:pt>
                <c:pt idx="25">
                  <c:v>16.03.2020</c:v>
                </c:pt>
                <c:pt idx="26">
                  <c:v>17.03.2020</c:v>
                </c:pt>
                <c:pt idx="27">
                  <c:v>18.03.2020</c:v>
                </c:pt>
                <c:pt idx="28">
                  <c:v>19.03.2020</c:v>
                </c:pt>
                <c:pt idx="29">
                  <c:v>20.03.2020</c:v>
                </c:pt>
                <c:pt idx="30">
                  <c:v>21.03.2020</c:v>
                </c:pt>
                <c:pt idx="31">
                  <c:v>22.03.2020</c:v>
                </c:pt>
                <c:pt idx="32">
                  <c:v>23.03.2020</c:v>
                </c:pt>
                <c:pt idx="33">
                  <c:v>24.03.2020</c:v>
                </c:pt>
                <c:pt idx="34">
                  <c:v>25.03.2020</c:v>
                </c:pt>
                <c:pt idx="35">
                  <c:v>26.03.2020</c:v>
                </c:pt>
                <c:pt idx="36">
                  <c:v>27.03.2020</c:v>
                </c:pt>
                <c:pt idx="37">
                  <c:v>28.03.2020</c:v>
                </c:pt>
                <c:pt idx="38">
                  <c:v>29.03.2020</c:v>
                </c:pt>
                <c:pt idx="39">
                  <c:v>30.03.2020</c:v>
                </c:pt>
                <c:pt idx="40">
                  <c:v>31.03.2020</c:v>
                </c:pt>
                <c:pt idx="41">
                  <c:v>01.04.2020</c:v>
                </c:pt>
                <c:pt idx="42">
                  <c:v>02.04.2020</c:v>
                </c:pt>
                <c:pt idx="43">
                  <c:v>03.04.2020</c:v>
                </c:pt>
                <c:pt idx="44">
                  <c:v>04.04.2020</c:v>
                </c:pt>
                <c:pt idx="45">
                  <c:v>05.04.2020</c:v>
                </c:pt>
                <c:pt idx="46">
                  <c:v>06.04.2020</c:v>
                </c:pt>
                <c:pt idx="47">
                  <c:v>07.04.2020</c:v>
                </c:pt>
                <c:pt idx="48">
                  <c:v>08.04.2020</c:v>
                </c:pt>
                <c:pt idx="49">
                  <c:v>09.04.2020</c:v>
                </c:pt>
                <c:pt idx="50">
                  <c:v>10.04.2020</c:v>
                </c:pt>
                <c:pt idx="51">
                  <c:v>11.04.2020</c:v>
                </c:pt>
                <c:pt idx="52">
                  <c:v>12.04.2020</c:v>
                </c:pt>
                <c:pt idx="53">
                  <c:v>13.04.2020</c:v>
                </c:pt>
                <c:pt idx="54">
                  <c:v>14.04.2020</c:v>
                </c:pt>
                <c:pt idx="55">
                  <c:v>15.04.2020</c:v>
                </c:pt>
                <c:pt idx="56">
                  <c:v>16.04.2020</c:v>
                </c:pt>
                <c:pt idx="57">
                  <c:v>17.04.2020</c:v>
                </c:pt>
                <c:pt idx="58">
                  <c:v>18.04.2020</c:v>
                </c:pt>
                <c:pt idx="59">
                  <c:v>19.04.2020</c:v>
                </c:pt>
                <c:pt idx="60">
                  <c:v>20.04.2020</c:v>
                </c:pt>
                <c:pt idx="61">
                  <c:v>21.04.2020</c:v>
                </c:pt>
                <c:pt idx="62">
                  <c:v>22.04.2020</c:v>
                </c:pt>
                <c:pt idx="63">
                  <c:v>23.04.2020</c:v>
                </c:pt>
                <c:pt idx="64">
                  <c:v>24.04.2020</c:v>
                </c:pt>
                <c:pt idx="65">
                  <c:v>25.04.2020</c:v>
                </c:pt>
                <c:pt idx="66">
                  <c:v>26.04.2020</c:v>
                </c:pt>
                <c:pt idx="67">
                  <c:v>27.04.2020</c:v>
                </c:pt>
                <c:pt idx="68">
                  <c:v>28.04.2020</c:v>
                </c:pt>
                <c:pt idx="69">
                  <c:v>29.04.2020</c:v>
                </c:pt>
                <c:pt idx="70">
                  <c:v>30.04.2020</c:v>
                </c:pt>
                <c:pt idx="71">
                  <c:v>01.05.2020</c:v>
                </c:pt>
                <c:pt idx="72">
                  <c:v>02.05.2020</c:v>
                </c:pt>
                <c:pt idx="73">
                  <c:v>03.05.2020</c:v>
                </c:pt>
                <c:pt idx="74">
                  <c:v>04.05.2020</c:v>
                </c:pt>
                <c:pt idx="75">
                  <c:v>05.05.2020</c:v>
                </c:pt>
                <c:pt idx="76">
                  <c:v>06.05.2020</c:v>
                </c:pt>
                <c:pt idx="77">
                  <c:v>07.05.2020</c:v>
                </c:pt>
                <c:pt idx="78">
                  <c:v>08.05.2020</c:v>
                </c:pt>
                <c:pt idx="79">
                  <c:v>09.05.2020</c:v>
                </c:pt>
                <c:pt idx="80">
                  <c:v>10.05.2020</c:v>
                </c:pt>
                <c:pt idx="81">
                  <c:v>11.05.2020</c:v>
                </c:pt>
                <c:pt idx="82">
                  <c:v>12.05.2020</c:v>
                </c:pt>
                <c:pt idx="83">
                  <c:v>13.05.2020</c:v>
                </c:pt>
                <c:pt idx="84">
                  <c:v>14.05.2020</c:v>
                </c:pt>
                <c:pt idx="85">
                  <c:v>15.05.2020</c:v>
                </c:pt>
                <c:pt idx="86">
                  <c:v>16.05.2020</c:v>
                </c:pt>
                <c:pt idx="87">
                  <c:v>17.05.2020</c:v>
                </c:pt>
                <c:pt idx="88">
                  <c:v>18.05.2020</c:v>
                </c:pt>
                <c:pt idx="89">
                  <c:v>19.05.2020</c:v>
                </c:pt>
                <c:pt idx="90">
                  <c:v>20.05.2020</c:v>
                </c:pt>
                <c:pt idx="91">
                  <c:v>21.05.2020</c:v>
                </c:pt>
                <c:pt idx="92">
                  <c:v>22.05.2020</c:v>
                </c:pt>
                <c:pt idx="93">
                  <c:v>23.05.2020</c:v>
                </c:pt>
                <c:pt idx="94">
                  <c:v>24.05.2020</c:v>
                </c:pt>
                <c:pt idx="95">
                  <c:v>25.05.2020</c:v>
                </c:pt>
                <c:pt idx="96">
                  <c:v>26.05.2020</c:v>
                </c:pt>
                <c:pt idx="97">
                  <c:v>27.05.2020</c:v>
                </c:pt>
                <c:pt idx="98">
                  <c:v>28.05.2020</c:v>
                </c:pt>
                <c:pt idx="99">
                  <c:v>29.05.2020</c:v>
                </c:pt>
                <c:pt idx="100">
                  <c:v>30.05.2020</c:v>
                </c:pt>
                <c:pt idx="101">
                  <c:v>31.05.2020</c:v>
                </c:pt>
                <c:pt idx="102">
                  <c:v>01.06.2020</c:v>
                </c:pt>
                <c:pt idx="103">
                  <c:v>02.06.2020</c:v>
                </c:pt>
                <c:pt idx="104">
                  <c:v>03.06.2020</c:v>
                </c:pt>
                <c:pt idx="105">
                  <c:v>04.06.2020</c:v>
                </c:pt>
                <c:pt idx="106">
                  <c:v>05.06.2020</c:v>
                </c:pt>
                <c:pt idx="107">
                  <c:v>06.06.2020</c:v>
                </c:pt>
                <c:pt idx="108">
                  <c:v>07.06.2020</c:v>
                </c:pt>
                <c:pt idx="109">
                  <c:v>08.06.2020</c:v>
                </c:pt>
                <c:pt idx="110">
                  <c:v>09.06.2020</c:v>
                </c:pt>
                <c:pt idx="111">
                  <c:v>10.06.2020</c:v>
                </c:pt>
                <c:pt idx="112">
                  <c:v>11.06.2020</c:v>
                </c:pt>
                <c:pt idx="113">
                  <c:v>12.06.2020</c:v>
                </c:pt>
                <c:pt idx="114">
                  <c:v>13.06.2020</c:v>
                </c:pt>
                <c:pt idx="115">
                  <c:v>14.06.2020</c:v>
                </c:pt>
                <c:pt idx="116">
                  <c:v>15.06.2020</c:v>
                </c:pt>
                <c:pt idx="117">
                  <c:v>16.06.2020</c:v>
                </c:pt>
                <c:pt idx="118">
                  <c:v>17.06.2020</c:v>
                </c:pt>
                <c:pt idx="119">
                  <c:v>18.06.2020</c:v>
                </c:pt>
                <c:pt idx="120">
                  <c:v>19.06.2020</c:v>
                </c:pt>
                <c:pt idx="121">
                  <c:v>20.06.2020</c:v>
                </c:pt>
                <c:pt idx="122">
                  <c:v>21.06.2020</c:v>
                </c:pt>
                <c:pt idx="123">
                  <c:v>22.06.2020</c:v>
                </c:pt>
                <c:pt idx="124">
                  <c:v>23.06.2020</c:v>
                </c:pt>
                <c:pt idx="125">
                  <c:v>24.06.2020</c:v>
                </c:pt>
                <c:pt idx="126">
                  <c:v>25.06.2020</c:v>
                </c:pt>
                <c:pt idx="127">
                  <c:v>26.06.2020</c:v>
                </c:pt>
                <c:pt idx="128">
                  <c:v>27.06.2020</c:v>
                </c:pt>
                <c:pt idx="129">
                  <c:v>28.06.2020</c:v>
                </c:pt>
                <c:pt idx="130">
                  <c:v>29.06.2020</c:v>
                </c:pt>
                <c:pt idx="131">
                  <c:v>30.06.2020</c:v>
                </c:pt>
                <c:pt idx="132">
                  <c:v>01.07.2020</c:v>
                </c:pt>
                <c:pt idx="133">
                  <c:v>02.07.2020</c:v>
                </c:pt>
                <c:pt idx="134">
                  <c:v>03.07.2020</c:v>
                </c:pt>
                <c:pt idx="135">
                  <c:v>04.07.2020</c:v>
                </c:pt>
                <c:pt idx="136">
                  <c:v>05.07.2020</c:v>
                </c:pt>
                <c:pt idx="137">
                  <c:v>06.07.2020</c:v>
                </c:pt>
                <c:pt idx="138">
                  <c:v>07.07.2020</c:v>
                </c:pt>
                <c:pt idx="139">
                  <c:v>08.07.2020</c:v>
                </c:pt>
                <c:pt idx="140">
                  <c:v>09.07.2020</c:v>
                </c:pt>
                <c:pt idx="141">
                  <c:v>10.07.2020</c:v>
                </c:pt>
                <c:pt idx="142">
                  <c:v>11.07.2020</c:v>
                </c:pt>
                <c:pt idx="143">
                  <c:v>12.07.2020</c:v>
                </c:pt>
                <c:pt idx="144">
                  <c:v>13.07.2020</c:v>
                </c:pt>
                <c:pt idx="145">
                  <c:v>14.07.2020</c:v>
                </c:pt>
                <c:pt idx="146">
                  <c:v>15.07.2020</c:v>
                </c:pt>
                <c:pt idx="147">
                  <c:v>16.07.2020</c:v>
                </c:pt>
                <c:pt idx="148">
                  <c:v>17.07.2020</c:v>
                </c:pt>
                <c:pt idx="149">
                  <c:v>18.07.2020</c:v>
                </c:pt>
                <c:pt idx="150">
                  <c:v>19.07.2020</c:v>
                </c:pt>
                <c:pt idx="151">
                  <c:v>20.07.2020</c:v>
                </c:pt>
                <c:pt idx="152">
                  <c:v>21.07.2020</c:v>
                </c:pt>
                <c:pt idx="153">
                  <c:v>22.07.2020</c:v>
                </c:pt>
                <c:pt idx="154">
                  <c:v>23.07.2020</c:v>
                </c:pt>
                <c:pt idx="155">
                  <c:v>24.07.2020</c:v>
                </c:pt>
                <c:pt idx="156">
                  <c:v>25.07.2020</c:v>
                </c:pt>
                <c:pt idx="157">
                  <c:v>26.07.2020</c:v>
                </c:pt>
                <c:pt idx="158">
                  <c:v>27.07.2020</c:v>
                </c:pt>
                <c:pt idx="159">
                  <c:v>28.07.2020</c:v>
                </c:pt>
                <c:pt idx="160">
                  <c:v>29.07.2020</c:v>
                </c:pt>
                <c:pt idx="161">
                  <c:v>30.07.2020</c:v>
                </c:pt>
                <c:pt idx="162">
                  <c:v>31.07.2020</c:v>
                </c:pt>
                <c:pt idx="163">
                  <c:v>01.08.2020</c:v>
                </c:pt>
                <c:pt idx="164">
                  <c:v>02.08.2020</c:v>
                </c:pt>
                <c:pt idx="165">
                  <c:v>03.08.2020</c:v>
                </c:pt>
                <c:pt idx="166">
                  <c:v>04.08.2020</c:v>
                </c:pt>
                <c:pt idx="167">
                  <c:v>05.08.2020</c:v>
                </c:pt>
                <c:pt idx="168">
                  <c:v>06.08.2020</c:v>
                </c:pt>
                <c:pt idx="169">
                  <c:v>07.08.2020</c:v>
                </c:pt>
                <c:pt idx="170">
                  <c:v>08.08.2020</c:v>
                </c:pt>
                <c:pt idx="171">
                  <c:v>09.08.2020</c:v>
                </c:pt>
                <c:pt idx="172">
                  <c:v>10.08.2020</c:v>
                </c:pt>
                <c:pt idx="173">
                  <c:v>11.08.2020</c:v>
                </c:pt>
                <c:pt idx="174">
                  <c:v>12.08.2020</c:v>
                </c:pt>
                <c:pt idx="175">
                  <c:v>13.08.2020</c:v>
                </c:pt>
                <c:pt idx="176">
                  <c:v>14.08.2020</c:v>
                </c:pt>
                <c:pt idx="177">
                  <c:v>15.08.2020</c:v>
                </c:pt>
                <c:pt idx="178">
                  <c:v>16.08.2020</c:v>
                </c:pt>
                <c:pt idx="179">
                  <c:v>17.08.2020</c:v>
                </c:pt>
                <c:pt idx="180">
                  <c:v>18.08.2020</c:v>
                </c:pt>
                <c:pt idx="181">
                  <c:v>19.08.2020</c:v>
                </c:pt>
                <c:pt idx="182">
                  <c:v>20.08.2020</c:v>
                </c:pt>
                <c:pt idx="183">
                  <c:v>21.08.2020</c:v>
                </c:pt>
                <c:pt idx="184">
                  <c:v>22.08.2020</c:v>
                </c:pt>
                <c:pt idx="185">
                  <c:v>23.08.2020</c:v>
                </c:pt>
                <c:pt idx="186">
                  <c:v>24.08.2020</c:v>
                </c:pt>
                <c:pt idx="187">
                  <c:v>25.08.2020</c:v>
                </c:pt>
                <c:pt idx="188">
                  <c:v>26.08.2020</c:v>
                </c:pt>
                <c:pt idx="189">
                  <c:v>27.08.2020</c:v>
                </c:pt>
                <c:pt idx="190">
                  <c:v>28.08.2020</c:v>
                </c:pt>
                <c:pt idx="191">
                  <c:v>29.08.2020</c:v>
                </c:pt>
                <c:pt idx="192">
                  <c:v>30.08.2020</c:v>
                </c:pt>
                <c:pt idx="193">
                  <c:v>31.08.2020</c:v>
                </c:pt>
                <c:pt idx="194">
                  <c:v>01.09.2020</c:v>
                </c:pt>
                <c:pt idx="195">
                  <c:v>02.09.2020</c:v>
                </c:pt>
                <c:pt idx="196">
                  <c:v>03.09.2020</c:v>
                </c:pt>
                <c:pt idx="197">
                  <c:v>04.09.2020</c:v>
                </c:pt>
                <c:pt idx="198">
                  <c:v>05.09.2020</c:v>
                </c:pt>
                <c:pt idx="199">
                  <c:v>06.09.2020</c:v>
                </c:pt>
                <c:pt idx="200">
                  <c:v>07.09.2020</c:v>
                </c:pt>
                <c:pt idx="201">
                  <c:v>08.09.2020</c:v>
                </c:pt>
                <c:pt idx="202">
                  <c:v>09.09.2020</c:v>
                </c:pt>
                <c:pt idx="203">
                  <c:v>10.09.2020</c:v>
                </c:pt>
                <c:pt idx="204">
                  <c:v>11.09.2020</c:v>
                </c:pt>
                <c:pt idx="205">
                  <c:v>12.09.2020</c:v>
                </c:pt>
                <c:pt idx="206">
                  <c:v>13.09.2020</c:v>
                </c:pt>
                <c:pt idx="207">
                  <c:v>14.09.2020</c:v>
                </c:pt>
                <c:pt idx="208">
                  <c:v>15.09.2020</c:v>
                </c:pt>
                <c:pt idx="209">
                  <c:v>16.09.2020</c:v>
                </c:pt>
                <c:pt idx="210">
                  <c:v>17.09.2020</c:v>
                </c:pt>
                <c:pt idx="211">
                  <c:v>18.09.2020</c:v>
                </c:pt>
                <c:pt idx="212">
                  <c:v>19.09.2020</c:v>
                </c:pt>
                <c:pt idx="213">
                  <c:v>20.09.2020</c:v>
                </c:pt>
                <c:pt idx="214">
                  <c:v>21.09.2020</c:v>
                </c:pt>
                <c:pt idx="215">
                  <c:v>22.09.2020</c:v>
                </c:pt>
                <c:pt idx="216">
                  <c:v>23.09.2020</c:v>
                </c:pt>
                <c:pt idx="217">
                  <c:v>24.09.2020</c:v>
                </c:pt>
                <c:pt idx="218">
                  <c:v>25.09.2020</c:v>
                </c:pt>
                <c:pt idx="219">
                  <c:v>26.09.2020</c:v>
                </c:pt>
                <c:pt idx="220">
                  <c:v>27.09.2020</c:v>
                </c:pt>
                <c:pt idx="221">
                  <c:v>28.09.2020</c:v>
                </c:pt>
                <c:pt idx="222">
                  <c:v>29.09.2020</c:v>
                </c:pt>
                <c:pt idx="223">
                  <c:v>30.09.2020</c:v>
                </c:pt>
                <c:pt idx="224">
                  <c:v>01.10.2020</c:v>
                </c:pt>
                <c:pt idx="225">
                  <c:v>02.10.2020</c:v>
                </c:pt>
                <c:pt idx="226">
                  <c:v>03.10.2020</c:v>
                </c:pt>
                <c:pt idx="227">
                  <c:v>04.10.2020</c:v>
                </c:pt>
                <c:pt idx="228">
                  <c:v>05.10.2020</c:v>
                </c:pt>
                <c:pt idx="229">
                  <c:v>06.10.2020</c:v>
                </c:pt>
                <c:pt idx="230">
                  <c:v>07.10.2020</c:v>
                </c:pt>
                <c:pt idx="231">
                  <c:v>08.10.2020</c:v>
                </c:pt>
                <c:pt idx="232">
                  <c:v>09.10.2020</c:v>
                </c:pt>
                <c:pt idx="233">
                  <c:v>10.10.2020</c:v>
                </c:pt>
                <c:pt idx="234">
                  <c:v>11.10.2020</c:v>
                </c:pt>
                <c:pt idx="235">
                  <c:v>12.10.2020</c:v>
                </c:pt>
                <c:pt idx="236">
                  <c:v>13.10.2020</c:v>
                </c:pt>
                <c:pt idx="237">
                  <c:v>14.10.2020</c:v>
                </c:pt>
                <c:pt idx="238">
                  <c:v>15.10.2020</c:v>
                </c:pt>
                <c:pt idx="239">
                  <c:v>16.10.2020</c:v>
                </c:pt>
                <c:pt idx="240">
                  <c:v>17.10.2020</c:v>
                </c:pt>
                <c:pt idx="241">
                  <c:v>18.10.2020</c:v>
                </c:pt>
                <c:pt idx="242">
                  <c:v>19.10.2020</c:v>
                </c:pt>
                <c:pt idx="243">
                  <c:v>20.10.2020</c:v>
                </c:pt>
                <c:pt idx="244">
                  <c:v>21.10.2020</c:v>
                </c:pt>
                <c:pt idx="245">
                  <c:v>22.10.2020</c:v>
                </c:pt>
                <c:pt idx="246">
                  <c:v>23.10.2020</c:v>
                </c:pt>
                <c:pt idx="247">
                  <c:v>24.10.2020</c:v>
                </c:pt>
                <c:pt idx="248">
                  <c:v>25.10.2020</c:v>
                </c:pt>
                <c:pt idx="249">
                  <c:v>26.10.2020</c:v>
                </c:pt>
                <c:pt idx="250">
                  <c:v>27.10.2020</c:v>
                </c:pt>
                <c:pt idx="251">
                  <c:v>28.10.2020</c:v>
                </c:pt>
                <c:pt idx="252">
                  <c:v>29.10.2020</c:v>
                </c:pt>
                <c:pt idx="253">
                  <c:v>30.10.2020</c:v>
                </c:pt>
                <c:pt idx="254">
                  <c:v>31.10.2020</c:v>
                </c:pt>
                <c:pt idx="255">
                  <c:v>01.11.2020</c:v>
                </c:pt>
                <c:pt idx="256">
                  <c:v>02.11.2020</c:v>
                </c:pt>
                <c:pt idx="257">
                  <c:v>03.11.2020</c:v>
                </c:pt>
                <c:pt idx="258">
                  <c:v>04.11.2020</c:v>
                </c:pt>
                <c:pt idx="259">
                  <c:v>05.11.2020</c:v>
                </c:pt>
                <c:pt idx="260">
                  <c:v>06.11.2020</c:v>
                </c:pt>
                <c:pt idx="261">
                  <c:v>07.11.2020</c:v>
                </c:pt>
                <c:pt idx="262">
                  <c:v>08.11.2020</c:v>
                </c:pt>
                <c:pt idx="263">
                  <c:v>09.11.2020</c:v>
                </c:pt>
                <c:pt idx="264">
                  <c:v>10.11.2020</c:v>
                </c:pt>
                <c:pt idx="265">
                  <c:v>11.11.2020</c:v>
                </c:pt>
                <c:pt idx="266">
                  <c:v>12.11.2020</c:v>
                </c:pt>
                <c:pt idx="267">
                  <c:v>13.11.2020</c:v>
                </c:pt>
                <c:pt idx="268">
                  <c:v>14.11.2020</c:v>
                </c:pt>
                <c:pt idx="269">
                  <c:v>15.11.2020</c:v>
                </c:pt>
                <c:pt idx="270">
                  <c:v>16.11.2020</c:v>
                </c:pt>
                <c:pt idx="271">
                  <c:v>17.11.2020</c:v>
                </c:pt>
                <c:pt idx="272">
                  <c:v>18.11.2020</c:v>
                </c:pt>
                <c:pt idx="273">
                  <c:v>19.11.2020</c:v>
                </c:pt>
                <c:pt idx="274">
                  <c:v>20.11.2020</c:v>
                </c:pt>
                <c:pt idx="275">
                  <c:v>21.11.2020</c:v>
                </c:pt>
                <c:pt idx="276">
                  <c:v>22.11.2020</c:v>
                </c:pt>
                <c:pt idx="277">
                  <c:v>23.11.2020</c:v>
                </c:pt>
                <c:pt idx="278">
                  <c:v>24.11.2020</c:v>
                </c:pt>
                <c:pt idx="279">
                  <c:v>25.11.2020</c:v>
                </c:pt>
                <c:pt idx="280">
                  <c:v>26.11.2020</c:v>
                </c:pt>
                <c:pt idx="281">
                  <c:v>27.11.2020</c:v>
                </c:pt>
                <c:pt idx="282">
                  <c:v>28.11.2020</c:v>
                </c:pt>
                <c:pt idx="283">
                  <c:v>29.11.2020</c:v>
                </c:pt>
                <c:pt idx="284">
                  <c:v>30.11.2020</c:v>
                </c:pt>
                <c:pt idx="285">
                  <c:v>01.12.2020</c:v>
                </c:pt>
                <c:pt idx="286">
                  <c:v>02.12.2020</c:v>
                </c:pt>
                <c:pt idx="287">
                  <c:v>03.12.2020</c:v>
                </c:pt>
                <c:pt idx="288">
                  <c:v>04.12.2020</c:v>
                </c:pt>
                <c:pt idx="289">
                  <c:v>05.12.2020</c:v>
                </c:pt>
                <c:pt idx="290">
                  <c:v>06.12.2020</c:v>
                </c:pt>
                <c:pt idx="291">
                  <c:v>07.12.2020</c:v>
                </c:pt>
                <c:pt idx="292">
                  <c:v>08.12.2020</c:v>
                </c:pt>
                <c:pt idx="293">
                  <c:v>09.12.2020</c:v>
                </c:pt>
                <c:pt idx="294">
                  <c:v>10.12.2020</c:v>
                </c:pt>
                <c:pt idx="295">
                  <c:v>11.12.2020</c:v>
                </c:pt>
                <c:pt idx="296">
                  <c:v>12.12.2020</c:v>
                </c:pt>
                <c:pt idx="297">
                  <c:v>13.12.2020</c:v>
                </c:pt>
                <c:pt idx="298">
                  <c:v>14.12.2020</c:v>
                </c:pt>
                <c:pt idx="299">
                  <c:v>15.12.2020</c:v>
                </c:pt>
                <c:pt idx="300">
                  <c:v>16.12.2020</c:v>
                </c:pt>
                <c:pt idx="301">
                  <c:v>17.12.2020</c:v>
                </c:pt>
                <c:pt idx="302">
                  <c:v>18.12.2020</c:v>
                </c:pt>
                <c:pt idx="303">
                  <c:v>19.12.2020</c:v>
                </c:pt>
                <c:pt idx="304">
                  <c:v>20.12.2020</c:v>
                </c:pt>
                <c:pt idx="305">
                  <c:v>21.12.2020</c:v>
                </c:pt>
                <c:pt idx="306">
                  <c:v>22.12.2020</c:v>
                </c:pt>
                <c:pt idx="307">
                  <c:v>23.12.2020</c:v>
                </c:pt>
                <c:pt idx="308">
                  <c:v>24.12.2020</c:v>
                </c:pt>
                <c:pt idx="309">
                  <c:v>25.12.2020</c:v>
                </c:pt>
                <c:pt idx="310">
                  <c:v>26.12.2020</c:v>
                </c:pt>
                <c:pt idx="311">
                  <c:v>27.12.2020</c:v>
                </c:pt>
                <c:pt idx="312">
                  <c:v>28.12.2020</c:v>
                </c:pt>
                <c:pt idx="313">
                  <c:v>29.12.2020</c:v>
                </c:pt>
                <c:pt idx="314">
                  <c:v>30.12.2020</c:v>
                </c:pt>
                <c:pt idx="315">
                  <c:v>31.12.2020</c:v>
                </c:pt>
              </c:strCache>
            </c:strRef>
          </c:cat>
          <c:val>
            <c:numRef>
              <c:f>'kumulativni grafi'!$B$39:$B$354</c:f>
              <c:numCache>
                <c:formatCode>General</c:formatCode>
                <c:ptCount val="316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38</c:v>
                </c:pt>
                <c:pt idx="5">
                  <c:v>59</c:v>
                </c:pt>
                <c:pt idx="6">
                  <c:v>100</c:v>
                </c:pt>
                <c:pt idx="7">
                  <c:v>143</c:v>
                </c:pt>
                <c:pt idx="8">
                  <c:v>178</c:v>
                </c:pt>
                <c:pt idx="9">
                  <c:v>194</c:v>
                </c:pt>
                <c:pt idx="10">
                  <c:v>211</c:v>
                </c:pt>
                <c:pt idx="11">
                  <c:v>265</c:v>
                </c:pt>
                <c:pt idx="12">
                  <c:v>313</c:v>
                </c:pt>
                <c:pt idx="13">
                  <c:v>364</c:v>
                </c:pt>
                <c:pt idx="14">
                  <c:v>467</c:v>
                </c:pt>
                <c:pt idx="15">
                  <c:v>745</c:v>
                </c:pt>
                <c:pt idx="16">
                  <c:v>922</c:v>
                </c:pt>
                <c:pt idx="17">
                  <c:v>1160</c:v>
                </c:pt>
                <c:pt idx="18">
                  <c:v>1527</c:v>
                </c:pt>
                <c:pt idx="19">
                  <c:v>2069</c:v>
                </c:pt>
                <c:pt idx="20">
                  <c:v>2818</c:v>
                </c:pt>
                <c:pt idx="21">
                  <c:v>3863</c:v>
                </c:pt>
                <c:pt idx="22">
                  <c:v>5060</c:v>
                </c:pt>
                <c:pt idx="23">
                  <c:v>5976</c:v>
                </c:pt>
                <c:pt idx="24">
                  <c:v>6566</c:v>
                </c:pt>
                <c:pt idx="25">
                  <c:v>7437</c:v>
                </c:pt>
                <c:pt idx="26">
                  <c:v>8558</c:v>
                </c:pt>
                <c:pt idx="27">
                  <c:v>9584</c:v>
                </c:pt>
                <c:pt idx="28">
                  <c:v>10768</c:v>
                </c:pt>
                <c:pt idx="29">
                  <c:v>12010</c:v>
                </c:pt>
                <c:pt idx="30">
                  <c:v>12882</c:v>
                </c:pt>
                <c:pt idx="31">
                  <c:v>13613</c:v>
                </c:pt>
                <c:pt idx="32">
                  <c:v>14870</c:v>
                </c:pt>
                <c:pt idx="33">
                  <c:v>16113</c:v>
                </c:pt>
                <c:pt idx="34">
                  <c:v>17294</c:v>
                </c:pt>
                <c:pt idx="35">
                  <c:v>18369</c:v>
                </c:pt>
                <c:pt idx="36">
                  <c:v>19753</c:v>
                </c:pt>
                <c:pt idx="37">
                  <c:v>20752</c:v>
                </c:pt>
                <c:pt idx="38">
                  <c:v>21349</c:v>
                </c:pt>
                <c:pt idx="39">
                  <c:v>22474</c:v>
                </c:pt>
                <c:pt idx="40">
                  <c:v>23762</c:v>
                </c:pt>
                <c:pt idx="41">
                  <c:v>24857</c:v>
                </c:pt>
                <c:pt idx="42">
                  <c:v>25921</c:v>
                </c:pt>
                <c:pt idx="43">
                  <c:v>27109</c:v>
                </c:pt>
                <c:pt idx="44">
                  <c:v>27764</c:v>
                </c:pt>
                <c:pt idx="45">
                  <c:v>28253</c:v>
                </c:pt>
                <c:pt idx="46">
                  <c:v>29455</c:v>
                </c:pt>
                <c:pt idx="47">
                  <c:v>30669</c:v>
                </c:pt>
                <c:pt idx="48">
                  <c:v>31813</c:v>
                </c:pt>
                <c:pt idx="49">
                  <c:v>33047</c:v>
                </c:pt>
                <c:pt idx="50">
                  <c:v>34279</c:v>
                </c:pt>
                <c:pt idx="51">
                  <c:v>34851</c:v>
                </c:pt>
                <c:pt idx="52">
                  <c:v>35405</c:v>
                </c:pt>
                <c:pt idx="53">
                  <c:v>35946</c:v>
                </c:pt>
                <c:pt idx="54">
                  <c:v>37114</c:v>
                </c:pt>
                <c:pt idx="55">
                  <c:v>38137</c:v>
                </c:pt>
                <c:pt idx="56">
                  <c:v>39330</c:v>
                </c:pt>
                <c:pt idx="57">
                  <c:v>40580</c:v>
                </c:pt>
                <c:pt idx="58">
                  <c:v>41265</c:v>
                </c:pt>
                <c:pt idx="59">
                  <c:v>41802</c:v>
                </c:pt>
                <c:pt idx="60">
                  <c:v>42976</c:v>
                </c:pt>
                <c:pt idx="61">
                  <c:v>44435</c:v>
                </c:pt>
                <c:pt idx="62">
                  <c:v>45703</c:v>
                </c:pt>
                <c:pt idx="63">
                  <c:v>47018</c:v>
                </c:pt>
                <c:pt idx="64">
                  <c:v>48179</c:v>
                </c:pt>
                <c:pt idx="65">
                  <c:v>48973</c:v>
                </c:pt>
                <c:pt idx="66">
                  <c:v>49607</c:v>
                </c:pt>
                <c:pt idx="67">
                  <c:v>50290</c:v>
                </c:pt>
                <c:pt idx="68">
                  <c:v>51607</c:v>
                </c:pt>
                <c:pt idx="69">
                  <c:v>52948</c:v>
                </c:pt>
                <c:pt idx="70">
                  <c:v>51607</c:v>
                </c:pt>
                <c:pt idx="71">
                  <c:v>55020</c:v>
                </c:pt>
                <c:pt idx="72">
                  <c:v>55520</c:v>
                </c:pt>
                <c:pt idx="73">
                  <c:v>56136</c:v>
                </c:pt>
                <c:pt idx="74">
                  <c:v>57474</c:v>
                </c:pt>
                <c:pt idx="75">
                  <c:v>58923</c:v>
                </c:pt>
                <c:pt idx="76">
                  <c:v>59978</c:v>
                </c:pt>
                <c:pt idx="77">
                  <c:v>61027</c:v>
                </c:pt>
                <c:pt idx="78">
                  <c:v>62203</c:v>
                </c:pt>
                <c:pt idx="79">
                  <c:v>62828</c:v>
                </c:pt>
                <c:pt idx="80">
                  <c:v>63365</c:v>
                </c:pt>
                <c:pt idx="81">
                  <c:v>64547</c:v>
                </c:pt>
                <c:pt idx="82">
                  <c:v>65694</c:v>
                </c:pt>
                <c:pt idx="83">
                  <c:v>66678</c:v>
                </c:pt>
                <c:pt idx="84">
                  <c:v>67701</c:v>
                </c:pt>
                <c:pt idx="85">
                  <c:v>68852</c:v>
                </c:pt>
                <c:pt idx="86">
                  <c:v>69363</c:v>
                </c:pt>
                <c:pt idx="87">
                  <c:v>69842</c:v>
                </c:pt>
                <c:pt idx="88">
                  <c:v>70970</c:v>
                </c:pt>
                <c:pt idx="89">
                  <c:v>71951</c:v>
                </c:pt>
                <c:pt idx="90">
                  <c:v>72860</c:v>
                </c:pt>
                <c:pt idx="91">
                  <c:v>73742</c:v>
                </c:pt>
                <c:pt idx="92">
                  <c:v>74419</c:v>
                </c:pt>
                <c:pt idx="93">
                  <c:v>74760</c:v>
                </c:pt>
                <c:pt idx="94">
                  <c:v>75016</c:v>
                </c:pt>
                <c:pt idx="95">
                  <c:v>75770</c:v>
                </c:pt>
                <c:pt idx="96">
                  <c:v>76579</c:v>
                </c:pt>
                <c:pt idx="97">
                  <c:v>77210</c:v>
                </c:pt>
                <c:pt idx="98">
                  <c:v>77916</c:v>
                </c:pt>
                <c:pt idx="99">
                  <c:v>78529</c:v>
                </c:pt>
                <c:pt idx="100">
                  <c:v>78793</c:v>
                </c:pt>
                <c:pt idx="101">
                  <c:v>79039</c:v>
                </c:pt>
                <c:pt idx="102">
                  <c:v>79698</c:v>
                </c:pt>
                <c:pt idx="103">
                  <c:v>80505</c:v>
                </c:pt>
                <c:pt idx="104">
                  <c:v>81333</c:v>
                </c:pt>
                <c:pt idx="105">
                  <c:v>82161</c:v>
                </c:pt>
                <c:pt idx="106">
                  <c:v>82876</c:v>
                </c:pt>
                <c:pt idx="107">
                  <c:v>83105</c:v>
                </c:pt>
                <c:pt idx="108">
                  <c:v>83316</c:v>
                </c:pt>
                <c:pt idx="109">
                  <c:v>84130</c:v>
                </c:pt>
                <c:pt idx="110">
                  <c:v>84868</c:v>
                </c:pt>
                <c:pt idx="111">
                  <c:v>85626</c:v>
                </c:pt>
                <c:pt idx="112">
                  <c:v>86328</c:v>
                </c:pt>
                <c:pt idx="113">
                  <c:v>87095</c:v>
                </c:pt>
                <c:pt idx="114">
                  <c:v>87386</c:v>
                </c:pt>
                <c:pt idx="115">
                  <c:v>87598</c:v>
                </c:pt>
                <c:pt idx="116">
                  <c:v>88165</c:v>
                </c:pt>
                <c:pt idx="117">
                  <c:v>89151</c:v>
                </c:pt>
                <c:pt idx="118">
                  <c:v>90103</c:v>
                </c:pt>
                <c:pt idx="119">
                  <c:v>91005</c:v>
                </c:pt>
                <c:pt idx="120">
                  <c:v>92152</c:v>
                </c:pt>
                <c:pt idx="121">
                  <c:v>92910</c:v>
                </c:pt>
                <c:pt idx="122">
                  <c:v>93181</c:v>
                </c:pt>
                <c:pt idx="123">
                  <c:v>94165</c:v>
                </c:pt>
                <c:pt idx="124">
                  <c:v>95387</c:v>
                </c:pt>
                <c:pt idx="125">
                  <c:v>96599</c:v>
                </c:pt>
                <c:pt idx="126">
                  <c:v>97442</c:v>
                </c:pt>
                <c:pt idx="127">
                  <c:v>98320</c:v>
                </c:pt>
                <c:pt idx="128">
                  <c:v>98945</c:v>
                </c:pt>
                <c:pt idx="129">
                  <c:v>99245</c:v>
                </c:pt>
                <c:pt idx="130">
                  <c:v>100330</c:v>
                </c:pt>
                <c:pt idx="131">
                  <c:v>101729</c:v>
                </c:pt>
                <c:pt idx="132">
                  <c:v>102927</c:v>
                </c:pt>
                <c:pt idx="133">
                  <c:v>104201</c:v>
                </c:pt>
                <c:pt idx="134">
                  <c:v>105652</c:v>
                </c:pt>
                <c:pt idx="135">
                  <c:v>106368</c:v>
                </c:pt>
                <c:pt idx="136">
                  <c:v>106898</c:v>
                </c:pt>
                <c:pt idx="137">
                  <c:v>108228</c:v>
                </c:pt>
                <c:pt idx="138">
                  <c:v>109835</c:v>
                </c:pt>
                <c:pt idx="139">
                  <c:v>111106</c:v>
                </c:pt>
                <c:pt idx="140">
                  <c:v>112496</c:v>
                </c:pt>
                <c:pt idx="141">
                  <c:v>113655</c:v>
                </c:pt>
                <c:pt idx="142">
                  <c:v>114215</c:v>
                </c:pt>
                <c:pt idx="143">
                  <c:v>114655</c:v>
                </c:pt>
                <c:pt idx="144">
                  <c:v>115873</c:v>
                </c:pt>
                <c:pt idx="145">
                  <c:v>116985</c:v>
                </c:pt>
                <c:pt idx="146">
                  <c:v>118017</c:v>
                </c:pt>
                <c:pt idx="147">
                  <c:v>119029</c:v>
                </c:pt>
                <c:pt idx="148">
                  <c:v>120056</c:v>
                </c:pt>
                <c:pt idx="149">
                  <c:v>120536</c:v>
                </c:pt>
                <c:pt idx="150">
                  <c:v>120907</c:v>
                </c:pt>
                <c:pt idx="151">
                  <c:v>121821</c:v>
                </c:pt>
                <c:pt idx="152">
                  <c:v>122971</c:v>
                </c:pt>
                <c:pt idx="153">
                  <c:v>123906</c:v>
                </c:pt>
                <c:pt idx="154">
                  <c:v>124754</c:v>
                </c:pt>
                <c:pt idx="155">
                  <c:v>125672</c:v>
                </c:pt>
                <c:pt idx="156">
                  <c:v>126237</c:v>
                </c:pt>
                <c:pt idx="157">
                  <c:v>126572</c:v>
                </c:pt>
                <c:pt idx="158">
                  <c:v>127446</c:v>
                </c:pt>
                <c:pt idx="159">
                  <c:v>128365</c:v>
                </c:pt>
                <c:pt idx="160">
                  <c:v>129244</c:v>
                </c:pt>
                <c:pt idx="161">
                  <c:v>130161</c:v>
                </c:pt>
                <c:pt idx="162">
                  <c:v>131053</c:v>
                </c:pt>
                <c:pt idx="163">
                  <c:v>131427</c:v>
                </c:pt>
                <c:pt idx="164">
                  <c:v>131699</c:v>
                </c:pt>
                <c:pt idx="165">
                  <c:v>132589</c:v>
                </c:pt>
                <c:pt idx="166">
                  <c:v>133563</c:v>
                </c:pt>
                <c:pt idx="167">
                  <c:v>134334</c:v>
                </c:pt>
                <c:pt idx="168">
                  <c:v>135087</c:v>
                </c:pt>
                <c:pt idx="169">
                  <c:v>135916</c:v>
                </c:pt>
                <c:pt idx="170">
                  <c:v>136220</c:v>
                </c:pt>
                <c:pt idx="171">
                  <c:v>136542</c:v>
                </c:pt>
                <c:pt idx="172">
                  <c:v>137600</c:v>
                </c:pt>
                <c:pt idx="173">
                  <c:v>138718</c:v>
                </c:pt>
                <c:pt idx="174">
                  <c:v>139574</c:v>
                </c:pt>
                <c:pt idx="175">
                  <c:v>140511</c:v>
                </c:pt>
                <c:pt idx="176">
                  <c:v>141545</c:v>
                </c:pt>
                <c:pt idx="177">
                  <c:v>141927</c:v>
                </c:pt>
                <c:pt idx="178">
                  <c:v>142320</c:v>
                </c:pt>
                <c:pt idx="179">
                  <c:v>143463</c:v>
                </c:pt>
                <c:pt idx="180">
                  <c:v>144555</c:v>
                </c:pt>
                <c:pt idx="181">
                  <c:v>145723</c:v>
                </c:pt>
                <c:pt idx="182">
                  <c:v>146819</c:v>
                </c:pt>
                <c:pt idx="183">
                  <c:v>148022</c:v>
                </c:pt>
                <c:pt idx="184">
                  <c:v>148782</c:v>
                </c:pt>
                <c:pt idx="185">
                  <c:v>149325</c:v>
                </c:pt>
                <c:pt idx="186">
                  <c:v>150695</c:v>
                </c:pt>
                <c:pt idx="187">
                  <c:v>152134</c:v>
                </c:pt>
                <c:pt idx="188">
                  <c:v>153433</c:v>
                </c:pt>
                <c:pt idx="189">
                  <c:v>154771</c:v>
                </c:pt>
                <c:pt idx="190">
                  <c:v>156099</c:v>
                </c:pt>
                <c:pt idx="191">
                  <c:v>156868</c:v>
                </c:pt>
                <c:pt idx="192">
                  <c:v>157456</c:v>
                </c:pt>
                <c:pt idx="193">
                  <c:v>158871</c:v>
                </c:pt>
                <c:pt idx="194">
                  <c:v>160479</c:v>
                </c:pt>
                <c:pt idx="195">
                  <c:v>162132</c:v>
                </c:pt>
                <c:pt idx="196">
                  <c:v>163865</c:v>
                </c:pt>
                <c:pt idx="197">
                  <c:v>165573</c:v>
                </c:pt>
                <c:pt idx="198">
                  <c:v>166785</c:v>
                </c:pt>
                <c:pt idx="199">
                  <c:v>167491</c:v>
                </c:pt>
                <c:pt idx="200">
                  <c:v>169072</c:v>
                </c:pt>
                <c:pt idx="201">
                  <c:v>171632</c:v>
                </c:pt>
                <c:pt idx="202">
                  <c:v>174121</c:v>
                </c:pt>
                <c:pt idx="203">
                  <c:v>176879</c:v>
                </c:pt>
                <c:pt idx="204">
                  <c:v>180070</c:v>
                </c:pt>
                <c:pt idx="205">
                  <c:v>181863</c:v>
                </c:pt>
                <c:pt idx="206">
                  <c:v>182973</c:v>
                </c:pt>
                <c:pt idx="207">
                  <c:v>185220</c:v>
                </c:pt>
                <c:pt idx="208">
                  <c:v>188343</c:v>
                </c:pt>
                <c:pt idx="209">
                  <c:v>191413</c:v>
                </c:pt>
                <c:pt idx="210">
                  <c:v>194970</c:v>
                </c:pt>
                <c:pt idx="211">
                  <c:v>198040</c:v>
                </c:pt>
                <c:pt idx="212">
                  <c:v>200328</c:v>
                </c:pt>
                <c:pt idx="213">
                  <c:v>201312</c:v>
                </c:pt>
                <c:pt idx="214">
                  <c:v>203647</c:v>
                </c:pt>
                <c:pt idx="215">
                  <c:v>206263</c:v>
                </c:pt>
                <c:pt idx="216">
                  <c:v>209111</c:v>
                </c:pt>
                <c:pt idx="217">
                  <c:v>212756</c:v>
                </c:pt>
                <c:pt idx="218">
                  <c:v>215531</c:v>
                </c:pt>
                <c:pt idx="219">
                  <c:v>217448</c:v>
                </c:pt>
                <c:pt idx="220">
                  <c:v>218357</c:v>
                </c:pt>
                <c:pt idx="221">
                  <c:v>220739</c:v>
                </c:pt>
                <c:pt idx="222">
                  <c:v>224130</c:v>
                </c:pt>
                <c:pt idx="223">
                  <c:v>227029</c:v>
                </c:pt>
                <c:pt idx="224">
                  <c:v>230310</c:v>
                </c:pt>
                <c:pt idx="225">
                  <c:v>233203</c:v>
                </c:pt>
                <c:pt idx="226">
                  <c:v>235143</c:v>
                </c:pt>
                <c:pt idx="227">
                  <c:v>236177</c:v>
                </c:pt>
                <c:pt idx="228">
                  <c:v>238686</c:v>
                </c:pt>
                <c:pt idx="229">
                  <c:v>242684</c:v>
                </c:pt>
                <c:pt idx="230">
                  <c:v>246337</c:v>
                </c:pt>
                <c:pt idx="231">
                  <c:v>250021</c:v>
                </c:pt>
                <c:pt idx="232">
                  <c:v>254383</c:v>
                </c:pt>
                <c:pt idx="233">
                  <c:v>257339</c:v>
                </c:pt>
                <c:pt idx="234">
                  <c:v>258743</c:v>
                </c:pt>
                <c:pt idx="235">
                  <c:v>262051</c:v>
                </c:pt>
                <c:pt idx="236">
                  <c:v>266953</c:v>
                </c:pt>
                <c:pt idx="237">
                  <c:v>272240</c:v>
                </c:pt>
                <c:pt idx="238">
                  <c:v>277436</c:v>
                </c:pt>
                <c:pt idx="239">
                  <c:v>283041</c:v>
                </c:pt>
                <c:pt idx="240">
                  <c:v>286806</c:v>
                </c:pt>
                <c:pt idx="241">
                  <c:v>289443</c:v>
                </c:pt>
                <c:pt idx="242">
                  <c:v>293769</c:v>
                </c:pt>
                <c:pt idx="243">
                  <c:v>299660</c:v>
                </c:pt>
                <c:pt idx="244">
                  <c:v>305875</c:v>
                </c:pt>
                <c:pt idx="245">
                  <c:v>312620</c:v>
                </c:pt>
                <c:pt idx="246">
                  <c:v>319645</c:v>
                </c:pt>
                <c:pt idx="247">
                  <c:v>325421</c:v>
                </c:pt>
                <c:pt idx="248">
                  <c:v>329103</c:v>
                </c:pt>
                <c:pt idx="249">
                  <c:v>334859</c:v>
                </c:pt>
                <c:pt idx="250">
                  <c:v>342330</c:v>
                </c:pt>
                <c:pt idx="251">
                  <c:v>349532</c:v>
                </c:pt>
                <c:pt idx="252">
                  <c:v>355900</c:v>
                </c:pt>
                <c:pt idx="253">
                  <c:v>362610</c:v>
                </c:pt>
                <c:pt idx="254">
                  <c:v>367417</c:v>
                </c:pt>
                <c:pt idx="255">
                  <c:v>369661</c:v>
                </c:pt>
                <c:pt idx="256">
                  <c:v>374248</c:v>
                </c:pt>
                <c:pt idx="257">
                  <c:v>380559</c:v>
                </c:pt>
                <c:pt idx="258">
                  <c:v>386550</c:v>
                </c:pt>
                <c:pt idx="259">
                  <c:v>392445</c:v>
                </c:pt>
                <c:pt idx="260">
                  <c:v>398785</c:v>
                </c:pt>
                <c:pt idx="261">
                  <c:v>402703</c:v>
                </c:pt>
                <c:pt idx="262">
                  <c:v>404766</c:v>
                </c:pt>
                <c:pt idx="263">
                  <c:v>409223</c:v>
                </c:pt>
                <c:pt idx="264">
                  <c:v>416738</c:v>
                </c:pt>
                <c:pt idx="265">
                  <c:v>423505</c:v>
                </c:pt>
                <c:pt idx="266">
                  <c:v>429267</c:v>
                </c:pt>
                <c:pt idx="267">
                  <c:v>435924</c:v>
                </c:pt>
                <c:pt idx="268">
                  <c:v>439487</c:v>
                </c:pt>
                <c:pt idx="269">
                  <c:v>441279</c:v>
                </c:pt>
                <c:pt idx="270">
                  <c:v>446605</c:v>
                </c:pt>
                <c:pt idx="271">
                  <c:v>453418</c:v>
                </c:pt>
                <c:pt idx="272">
                  <c:v>460224</c:v>
                </c:pt>
                <c:pt idx="273">
                  <c:v>465897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C-431B-9E91-7E1096487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679162432"/>
        <c:axId val="-1679154272"/>
      </c:barChart>
      <c:catAx>
        <c:axId val="-16791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1679154272"/>
        <c:crosses val="autoZero"/>
        <c:auto val="1"/>
        <c:lblAlgn val="ctr"/>
        <c:lblOffset val="100"/>
        <c:noMultiLvlLbl val="0"/>
      </c:catAx>
      <c:valAx>
        <c:axId val="-1679154272"/>
        <c:scaling>
          <c:orientation val="minMax"/>
          <c:max val="8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167916243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Kumulativni</a:t>
            </a:r>
            <a:r>
              <a:rPr lang="sl-SI" baseline="0"/>
              <a:t> prikaz števila pozitivnih bolnikov po dnevih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'kumulativni grafi'!$A$39:$A$354</c:f>
              <c:strCache>
                <c:ptCount val="316"/>
                <c:pt idx="0">
                  <c:v>27.1.-2.2.2020</c:v>
                </c:pt>
                <c:pt idx="1">
                  <c:v>3.2.-9.2.2020</c:v>
                </c:pt>
                <c:pt idx="2">
                  <c:v>10.2.-16.2.2020</c:v>
                </c:pt>
                <c:pt idx="3">
                  <c:v>17.2.-23.2.2020</c:v>
                </c:pt>
                <c:pt idx="4">
                  <c:v>24.02.2020</c:v>
                </c:pt>
                <c:pt idx="5">
                  <c:v>25.02.2020</c:v>
                </c:pt>
                <c:pt idx="6">
                  <c:v>26.02.2020</c:v>
                </c:pt>
                <c:pt idx="7">
                  <c:v>27.02.2020</c:v>
                </c:pt>
                <c:pt idx="8">
                  <c:v>28.02.2020</c:v>
                </c:pt>
                <c:pt idx="9">
                  <c:v>29.02.2020</c:v>
                </c:pt>
                <c:pt idx="10">
                  <c:v>01.03.2020</c:v>
                </c:pt>
                <c:pt idx="11">
                  <c:v>02.03.2020</c:v>
                </c:pt>
                <c:pt idx="12">
                  <c:v>03.03.2020</c:v>
                </c:pt>
                <c:pt idx="13">
                  <c:v>04.03.2020</c:v>
                </c:pt>
                <c:pt idx="14">
                  <c:v>05.03.2020</c:v>
                </c:pt>
                <c:pt idx="15">
                  <c:v>06.03.2020</c:v>
                </c:pt>
                <c:pt idx="16">
                  <c:v>07.03.2020</c:v>
                </c:pt>
                <c:pt idx="17">
                  <c:v>08.03.2020</c:v>
                </c:pt>
                <c:pt idx="18">
                  <c:v>09.03.2020</c:v>
                </c:pt>
                <c:pt idx="19">
                  <c:v>10.03.2020</c:v>
                </c:pt>
                <c:pt idx="20">
                  <c:v>11.03.2020</c:v>
                </c:pt>
                <c:pt idx="21">
                  <c:v>12.03.2020</c:v>
                </c:pt>
                <c:pt idx="22">
                  <c:v>13.03.2020</c:v>
                </c:pt>
                <c:pt idx="23">
                  <c:v>14.03.2020</c:v>
                </c:pt>
                <c:pt idx="24">
                  <c:v>15.03.2020</c:v>
                </c:pt>
                <c:pt idx="25">
                  <c:v>16.03.2020</c:v>
                </c:pt>
                <c:pt idx="26">
                  <c:v>17.03.2020</c:v>
                </c:pt>
                <c:pt idx="27">
                  <c:v>18.03.2020</c:v>
                </c:pt>
                <c:pt idx="28">
                  <c:v>19.03.2020</c:v>
                </c:pt>
                <c:pt idx="29">
                  <c:v>20.03.2020</c:v>
                </c:pt>
                <c:pt idx="30">
                  <c:v>21.03.2020</c:v>
                </c:pt>
                <c:pt idx="31">
                  <c:v>22.03.2020</c:v>
                </c:pt>
                <c:pt idx="32">
                  <c:v>23.03.2020</c:v>
                </c:pt>
                <c:pt idx="33">
                  <c:v>24.03.2020</c:v>
                </c:pt>
                <c:pt idx="34">
                  <c:v>25.03.2020</c:v>
                </c:pt>
                <c:pt idx="35">
                  <c:v>26.03.2020</c:v>
                </c:pt>
                <c:pt idx="36">
                  <c:v>27.03.2020</c:v>
                </c:pt>
                <c:pt idx="37">
                  <c:v>28.03.2020</c:v>
                </c:pt>
                <c:pt idx="38">
                  <c:v>29.03.2020</c:v>
                </c:pt>
                <c:pt idx="39">
                  <c:v>30.03.2020</c:v>
                </c:pt>
                <c:pt idx="40">
                  <c:v>31.03.2020</c:v>
                </c:pt>
                <c:pt idx="41">
                  <c:v>01.04.2020</c:v>
                </c:pt>
                <c:pt idx="42">
                  <c:v>02.04.2020</c:v>
                </c:pt>
                <c:pt idx="43">
                  <c:v>03.04.2020</c:v>
                </c:pt>
                <c:pt idx="44">
                  <c:v>04.04.2020</c:v>
                </c:pt>
                <c:pt idx="45">
                  <c:v>05.04.2020</c:v>
                </c:pt>
                <c:pt idx="46">
                  <c:v>06.04.2020</c:v>
                </c:pt>
                <c:pt idx="47">
                  <c:v>07.04.2020</c:v>
                </c:pt>
                <c:pt idx="48">
                  <c:v>08.04.2020</c:v>
                </c:pt>
                <c:pt idx="49">
                  <c:v>09.04.2020</c:v>
                </c:pt>
                <c:pt idx="50">
                  <c:v>10.04.2020</c:v>
                </c:pt>
                <c:pt idx="51">
                  <c:v>11.04.2020</c:v>
                </c:pt>
                <c:pt idx="52">
                  <c:v>12.04.2020</c:v>
                </c:pt>
                <c:pt idx="53">
                  <c:v>13.04.2020</c:v>
                </c:pt>
                <c:pt idx="54">
                  <c:v>14.04.2020</c:v>
                </c:pt>
                <c:pt idx="55">
                  <c:v>15.04.2020</c:v>
                </c:pt>
                <c:pt idx="56">
                  <c:v>16.04.2020</c:v>
                </c:pt>
                <c:pt idx="57">
                  <c:v>17.04.2020</c:v>
                </c:pt>
                <c:pt idx="58">
                  <c:v>18.04.2020</c:v>
                </c:pt>
                <c:pt idx="59">
                  <c:v>19.04.2020</c:v>
                </c:pt>
                <c:pt idx="60">
                  <c:v>20.04.2020</c:v>
                </c:pt>
                <c:pt idx="61">
                  <c:v>21.04.2020</c:v>
                </c:pt>
                <c:pt idx="62">
                  <c:v>22.04.2020</c:v>
                </c:pt>
                <c:pt idx="63">
                  <c:v>23.04.2020</c:v>
                </c:pt>
                <c:pt idx="64">
                  <c:v>24.04.2020</c:v>
                </c:pt>
                <c:pt idx="65">
                  <c:v>25.04.2020</c:v>
                </c:pt>
                <c:pt idx="66">
                  <c:v>26.04.2020</c:v>
                </c:pt>
                <c:pt idx="67">
                  <c:v>27.04.2020</c:v>
                </c:pt>
                <c:pt idx="68">
                  <c:v>28.04.2020</c:v>
                </c:pt>
                <c:pt idx="69">
                  <c:v>29.04.2020</c:v>
                </c:pt>
                <c:pt idx="70">
                  <c:v>30.04.2020</c:v>
                </c:pt>
                <c:pt idx="71">
                  <c:v>01.05.2020</c:v>
                </c:pt>
                <c:pt idx="72">
                  <c:v>02.05.2020</c:v>
                </c:pt>
                <c:pt idx="73">
                  <c:v>03.05.2020</c:v>
                </c:pt>
                <c:pt idx="74">
                  <c:v>04.05.2020</c:v>
                </c:pt>
                <c:pt idx="75">
                  <c:v>05.05.2020</c:v>
                </c:pt>
                <c:pt idx="76">
                  <c:v>06.05.2020</c:v>
                </c:pt>
                <c:pt idx="77">
                  <c:v>07.05.2020</c:v>
                </c:pt>
                <c:pt idx="78">
                  <c:v>08.05.2020</c:v>
                </c:pt>
                <c:pt idx="79">
                  <c:v>09.05.2020</c:v>
                </c:pt>
                <c:pt idx="80">
                  <c:v>10.05.2020</c:v>
                </c:pt>
                <c:pt idx="81">
                  <c:v>11.05.2020</c:v>
                </c:pt>
                <c:pt idx="82">
                  <c:v>12.05.2020</c:v>
                </c:pt>
                <c:pt idx="83">
                  <c:v>13.05.2020</c:v>
                </c:pt>
                <c:pt idx="84">
                  <c:v>14.05.2020</c:v>
                </c:pt>
                <c:pt idx="85">
                  <c:v>15.05.2020</c:v>
                </c:pt>
                <c:pt idx="86">
                  <c:v>16.05.2020</c:v>
                </c:pt>
                <c:pt idx="87">
                  <c:v>17.05.2020</c:v>
                </c:pt>
                <c:pt idx="88">
                  <c:v>18.05.2020</c:v>
                </c:pt>
                <c:pt idx="89">
                  <c:v>19.05.2020</c:v>
                </c:pt>
                <c:pt idx="90">
                  <c:v>20.05.2020</c:v>
                </c:pt>
                <c:pt idx="91">
                  <c:v>21.05.2020</c:v>
                </c:pt>
                <c:pt idx="92">
                  <c:v>22.05.2020</c:v>
                </c:pt>
                <c:pt idx="93">
                  <c:v>23.05.2020</c:v>
                </c:pt>
                <c:pt idx="94">
                  <c:v>24.05.2020</c:v>
                </c:pt>
                <c:pt idx="95">
                  <c:v>25.05.2020</c:v>
                </c:pt>
                <c:pt idx="96">
                  <c:v>26.05.2020</c:v>
                </c:pt>
                <c:pt idx="97">
                  <c:v>27.05.2020</c:v>
                </c:pt>
                <c:pt idx="98">
                  <c:v>28.05.2020</c:v>
                </c:pt>
                <c:pt idx="99">
                  <c:v>29.05.2020</c:v>
                </c:pt>
                <c:pt idx="100">
                  <c:v>30.05.2020</c:v>
                </c:pt>
                <c:pt idx="101">
                  <c:v>31.05.2020</c:v>
                </c:pt>
                <c:pt idx="102">
                  <c:v>01.06.2020</c:v>
                </c:pt>
                <c:pt idx="103">
                  <c:v>02.06.2020</c:v>
                </c:pt>
                <c:pt idx="104">
                  <c:v>03.06.2020</c:v>
                </c:pt>
                <c:pt idx="105">
                  <c:v>04.06.2020</c:v>
                </c:pt>
                <c:pt idx="106">
                  <c:v>05.06.2020</c:v>
                </c:pt>
                <c:pt idx="107">
                  <c:v>06.06.2020</c:v>
                </c:pt>
                <c:pt idx="108">
                  <c:v>07.06.2020</c:v>
                </c:pt>
                <c:pt idx="109">
                  <c:v>08.06.2020</c:v>
                </c:pt>
                <c:pt idx="110">
                  <c:v>09.06.2020</c:v>
                </c:pt>
                <c:pt idx="111">
                  <c:v>10.06.2020</c:v>
                </c:pt>
                <c:pt idx="112">
                  <c:v>11.06.2020</c:v>
                </c:pt>
                <c:pt idx="113">
                  <c:v>12.06.2020</c:v>
                </c:pt>
                <c:pt idx="114">
                  <c:v>13.06.2020</c:v>
                </c:pt>
                <c:pt idx="115">
                  <c:v>14.06.2020</c:v>
                </c:pt>
                <c:pt idx="116">
                  <c:v>15.06.2020</c:v>
                </c:pt>
                <c:pt idx="117">
                  <c:v>16.06.2020</c:v>
                </c:pt>
                <c:pt idx="118">
                  <c:v>17.06.2020</c:v>
                </c:pt>
                <c:pt idx="119">
                  <c:v>18.06.2020</c:v>
                </c:pt>
                <c:pt idx="120">
                  <c:v>19.06.2020</c:v>
                </c:pt>
                <c:pt idx="121">
                  <c:v>20.06.2020</c:v>
                </c:pt>
                <c:pt idx="122">
                  <c:v>21.06.2020</c:v>
                </c:pt>
                <c:pt idx="123">
                  <c:v>22.06.2020</c:v>
                </c:pt>
                <c:pt idx="124">
                  <c:v>23.06.2020</c:v>
                </c:pt>
                <c:pt idx="125">
                  <c:v>24.06.2020</c:v>
                </c:pt>
                <c:pt idx="126">
                  <c:v>25.06.2020</c:v>
                </c:pt>
                <c:pt idx="127">
                  <c:v>26.06.2020</c:v>
                </c:pt>
                <c:pt idx="128">
                  <c:v>27.06.2020</c:v>
                </c:pt>
                <c:pt idx="129">
                  <c:v>28.06.2020</c:v>
                </c:pt>
                <c:pt idx="130">
                  <c:v>29.06.2020</c:v>
                </c:pt>
                <c:pt idx="131">
                  <c:v>30.06.2020</c:v>
                </c:pt>
                <c:pt idx="132">
                  <c:v>01.07.2020</c:v>
                </c:pt>
                <c:pt idx="133">
                  <c:v>02.07.2020</c:v>
                </c:pt>
                <c:pt idx="134">
                  <c:v>03.07.2020</c:v>
                </c:pt>
                <c:pt idx="135">
                  <c:v>04.07.2020</c:v>
                </c:pt>
                <c:pt idx="136">
                  <c:v>05.07.2020</c:v>
                </c:pt>
                <c:pt idx="137">
                  <c:v>06.07.2020</c:v>
                </c:pt>
                <c:pt idx="138">
                  <c:v>07.07.2020</c:v>
                </c:pt>
                <c:pt idx="139">
                  <c:v>08.07.2020</c:v>
                </c:pt>
                <c:pt idx="140">
                  <c:v>09.07.2020</c:v>
                </c:pt>
                <c:pt idx="141">
                  <c:v>10.07.2020</c:v>
                </c:pt>
                <c:pt idx="142">
                  <c:v>11.07.2020</c:v>
                </c:pt>
                <c:pt idx="143">
                  <c:v>12.07.2020</c:v>
                </c:pt>
                <c:pt idx="144">
                  <c:v>13.07.2020</c:v>
                </c:pt>
                <c:pt idx="145">
                  <c:v>14.07.2020</c:v>
                </c:pt>
                <c:pt idx="146">
                  <c:v>15.07.2020</c:v>
                </c:pt>
                <c:pt idx="147">
                  <c:v>16.07.2020</c:v>
                </c:pt>
                <c:pt idx="148">
                  <c:v>17.07.2020</c:v>
                </c:pt>
                <c:pt idx="149">
                  <c:v>18.07.2020</c:v>
                </c:pt>
                <c:pt idx="150">
                  <c:v>19.07.2020</c:v>
                </c:pt>
                <c:pt idx="151">
                  <c:v>20.07.2020</c:v>
                </c:pt>
                <c:pt idx="152">
                  <c:v>21.07.2020</c:v>
                </c:pt>
                <c:pt idx="153">
                  <c:v>22.07.2020</c:v>
                </c:pt>
                <c:pt idx="154">
                  <c:v>23.07.2020</c:v>
                </c:pt>
                <c:pt idx="155">
                  <c:v>24.07.2020</c:v>
                </c:pt>
                <c:pt idx="156">
                  <c:v>25.07.2020</c:v>
                </c:pt>
                <c:pt idx="157">
                  <c:v>26.07.2020</c:v>
                </c:pt>
                <c:pt idx="158">
                  <c:v>27.07.2020</c:v>
                </c:pt>
                <c:pt idx="159">
                  <c:v>28.07.2020</c:v>
                </c:pt>
                <c:pt idx="160">
                  <c:v>29.07.2020</c:v>
                </c:pt>
                <c:pt idx="161">
                  <c:v>30.07.2020</c:v>
                </c:pt>
                <c:pt idx="162">
                  <c:v>31.07.2020</c:v>
                </c:pt>
                <c:pt idx="163">
                  <c:v>01.08.2020</c:v>
                </c:pt>
                <c:pt idx="164">
                  <c:v>02.08.2020</c:v>
                </c:pt>
                <c:pt idx="165">
                  <c:v>03.08.2020</c:v>
                </c:pt>
                <c:pt idx="166">
                  <c:v>04.08.2020</c:v>
                </c:pt>
                <c:pt idx="167">
                  <c:v>05.08.2020</c:v>
                </c:pt>
                <c:pt idx="168">
                  <c:v>06.08.2020</c:v>
                </c:pt>
                <c:pt idx="169">
                  <c:v>07.08.2020</c:v>
                </c:pt>
                <c:pt idx="170">
                  <c:v>08.08.2020</c:v>
                </c:pt>
                <c:pt idx="171">
                  <c:v>09.08.2020</c:v>
                </c:pt>
                <c:pt idx="172">
                  <c:v>10.08.2020</c:v>
                </c:pt>
                <c:pt idx="173">
                  <c:v>11.08.2020</c:v>
                </c:pt>
                <c:pt idx="174">
                  <c:v>12.08.2020</c:v>
                </c:pt>
                <c:pt idx="175">
                  <c:v>13.08.2020</c:v>
                </c:pt>
                <c:pt idx="176">
                  <c:v>14.08.2020</c:v>
                </c:pt>
                <c:pt idx="177">
                  <c:v>15.08.2020</c:v>
                </c:pt>
                <c:pt idx="178">
                  <c:v>16.08.2020</c:v>
                </c:pt>
                <c:pt idx="179">
                  <c:v>17.08.2020</c:v>
                </c:pt>
                <c:pt idx="180">
                  <c:v>18.08.2020</c:v>
                </c:pt>
                <c:pt idx="181">
                  <c:v>19.08.2020</c:v>
                </c:pt>
                <c:pt idx="182">
                  <c:v>20.08.2020</c:v>
                </c:pt>
                <c:pt idx="183">
                  <c:v>21.08.2020</c:v>
                </c:pt>
                <c:pt idx="184">
                  <c:v>22.08.2020</c:v>
                </c:pt>
                <c:pt idx="185">
                  <c:v>23.08.2020</c:v>
                </c:pt>
                <c:pt idx="186">
                  <c:v>24.08.2020</c:v>
                </c:pt>
                <c:pt idx="187">
                  <c:v>25.08.2020</c:v>
                </c:pt>
                <c:pt idx="188">
                  <c:v>26.08.2020</c:v>
                </c:pt>
                <c:pt idx="189">
                  <c:v>27.08.2020</c:v>
                </c:pt>
                <c:pt idx="190">
                  <c:v>28.08.2020</c:v>
                </c:pt>
                <c:pt idx="191">
                  <c:v>29.08.2020</c:v>
                </c:pt>
                <c:pt idx="192">
                  <c:v>30.08.2020</c:v>
                </c:pt>
                <c:pt idx="193">
                  <c:v>31.08.2020</c:v>
                </c:pt>
                <c:pt idx="194">
                  <c:v>01.09.2020</c:v>
                </c:pt>
                <c:pt idx="195">
                  <c:v>02.09.2020</c:v>
                </c:pt>
                <c:pt idx="196">
                  <c:v>03.09.2020</c:v>
                </c:pt>
                <c:pt idx="197">
                  <c:v>04.09.2020</c:v>
                </c:pt>
                <c:pt idx="198">
                  <c:v>05.09.2020</c:v>
                </c:pt>
                <c:pt idx="199">
                  <c:v>06.09.2020</c:v>
                </c:pt>
                <c:pt idx="200">
                  <c:v>07.09.2020</c:v>
                </c:pt>
                <c:pt idx="201">
                  <c:v>08.09.2020</c:v>
                </c:pt>
                <c:pt idx="202">
                  <c:v>09.09.2020</c:v>
                </c:pt>
                <c:pt idx="203">
                  <c:v>10.09.2020</c:v>
                </c:pt>
                <c:pt idx="204">
                  <c:v>11.09.2020</c:v>
                </c:pt>
                <c:pt idx="205">
                  <c:v>12.09.2020</c:v>
                </c:pt>
                <c:pt idx="206">
                  <c:v>13.09.2020</c:v>
                </c:pt>
                <c:pt idx="207">
                  <c:v>14.09.2020</c:v>
                </c:pt>
                <c:pt idx="208">
                  <c:v>15.09.2020</c:v>
                </c:pt>
                <c:pt idx="209">
                  <c:v>16.09.2020</c:v>
                </c:pt>
                <c:pt idx="210">
                  <c:v>17.09.2020</c:v>
                </c:pt>
                <c:pt idx="211">
                  <c:v>18.09.2020</c:v>
                </c:pt>
                <c:pt idx="212">
                  <c:v>19.09.2020</c:v>
                </c:pt>
                <c:pt idx="213">
                  <c:v>20.09.2020</c:v>
                </c:pt>
                <c:pt idx="214">
                  <c:v>21.09.2020</c:v>
                </c:pt>
                <c:pt idx="215">
                  <c:v>22.09.2020</c:v>
                </c:pt>
                <c:pt idx="216">
                  <c:v>23.09.2020</c:v>
                </c:pt>
                <c:pt idx="217">
                  <c:v>24.09.2020</c:v>
                </c:pt>
                <c:pt idx="218">
                  <c:v>25.09.2020</c:v>
                </c:pt>
                <c:pt idx="219">
                  <c:v>26.09.2020</c:v>
                </c:pt>
                <c:pt idx="220">
                  <c:v>27.09.2020</c:v>
                </c:pt>
                <c:pt idx="221">
                  <c:v>28.09.2020</c:v>
                </c:pt>
                <c:pt idx="222">
                  <c:v>29.09.2020</c:v>
                </c:pt>
                <c:pt idx="223">
                  <c:v>30.09.2020</c:v>
                </c:pt>
                <c:pt idx="224">
                  <c:v>01.10.2020</c:v>
                </c:pt>
                <c:pt idx="225">
                  <c:v>02.10.2020</c:v>
                </c:pt>
                <c:pt idx="226">
                  <c:v>03.10.2020</c:v>
                </c:pt>
                <c:pt idx="227">
                  <c:v>04.10.2020</c:v>
                </c:pt>
                <c:pt idx="228">
                  <c:v>05.10.2020</c:v>
                </c:pt>
                <c:pt idx="229">
                  <c:v>06.10.2020</c:v>
                </c:pt>
                <c:pt idx="230">
                  <c:v>07.10.2020</c:v>
                </c:pt>
                <c:pt idx="231">
                  <c:v>08.10.2020</c:v>
                </c:pt>
                <c:pt idx="232">
                  <c:v>09.10.2020</c:v>
                </c:pt>
                <c:pt idx="233">
                  <c:v>10.10.2020</c:v>
                </c:pt>
                <c:pt idx="234">
                  <c:v>11.10.2020</c:v>
                </c:pt>
                <c:pt idx="235">
                  <c:v>12.10.2020</c:v>
                </c:pt>
                <c:pt idx="236">
                  <c:v>13.10.2020</c:v>
                </c:pt>
                <c:pt idx="237">
                  <c:v>14.10.2020</c:v>
                </c:pt>
                <c:pt idx="238">
                  <c:v>15.10.2020</c:v>
                </c:pt>
                <c:pt idx="239">
                  <c:v>16.10.2020</c:v>
                </c:pt>
                <c:pt idx="240">
                  <c:v>17.10.2020</c:v>
                </c:pt>
                <c:pt idx="241">
                  <c:v>18.10.2020</c:v>
                </c:pt>
                <c:pt idx="242">
                  <c:v>19.10.2020</c:v>
                </c:pt>
                <c:pt idx="243">
                  <c:v>20.10.2020</c:v>
                </c:pt>
                <c:pt idx="244">
                  <c:v>21.10.2020</c:v>
                </c:pt>
                <c:pt idx="245">
                  <c:v>22.10.2020</c:v>
                </c:pt>
                <c:pt idx="246">
                  <c:v>23.10.2020</c:v>
                </c:pt>
                <c:pt idx="247">
                  <c:v>24.10.2020</c:v>
                </c:pt>
                <c:pt idx="248">
                  <c:v>25.10.2020</c:v>
                </c:pt>
                <c:pt idx="249">
                  <c:v>26.10.2020</c:v>
                </c:pt>
                <c:pt idx="250">
                  <c:v>27.10.2020</c:v>
                </c:pt>
                <c:pt idx="251">
                  <c:v>28.10.2020</c:v>
                </c:pt>
                <c:pt idx="252">
                  <c:v>29.10.2020</c:v>
                </c:pt>
                <c:pt idx="253">
                  <c:v>30.10.2020</c:v>
                </c:pt>
                <c:pt idx="254">
                  <c:v>31.10.2020</c:v>
                </c:pt>
                <c:pt idx="255">
                  <c:v>01.11.2020</c:v>
                </c:pt>
                <c:pt idx="256">
                  <c:v>02.11.2020</c:v>
                </c:pt>
                <c:pt idx="257">
                  <c:v>03.11.2020</c:v>
                </c:pt>
                <c:pt idx="258">
                  <c:v>04.11.2020</c:v>
                </c:pt>
                <c:pt idx="259">
                  <c:v>05.11.2020</c:v>
                </c:pt>
                <c:pt idx="260">
                  <c:v>06.11.2020</c:v>
                </c:pt>
                <c:pt idx="261">
                  <c:v>07.11.2020</c:v>
                </c:pt>
                <c:pt idx="262">
                  <c:v>08.11.2020</c:v>
                </c:pt>
                <c:pt idx="263">
                  <c:v>09.11.2020</c:v>
                </c:pt>
                <c:pt idx="264">
                  <c:v>10.11.2020</c:v>
                </c:pt>
                <c:pt idx="265">
                  <c:v>11.11.2020</c:v>
                </c:pt>
                <c:pt idx="266">
                  <c:v>12.11.2020</c:v>
                </c:pt>
                <c:pt idx="267">
                  <c:v>13.11.2020</c:v>
                </c:pt>
                <c:pt idx="268">
                  <c:v>14.11.2020</c:v>
                </c:pt>
                <c:pt idx="269">
                  <c:v>15.11.2020</c:v>
                </c:pt>
                <c:pt idx="270">
                  <c:v>16.11.2020</c:v>
                </c:pt>
                <c:pt idx="271">
                  <c:v>17.11.2020</c:v>
                </c:pt>
                <c:pt idx="272">
                  <c:v>18.11.2020</c:v>
                </c:pt>
                <c:pt idx="273">
                  <c:v>19.11.2020</c:v>
                </c:pt>
                <c:pt idx="274">
                  <c:v>20.11.2020</c:v>
                </c:pt>
                <c:pt idx="275">
                  <c:v>21.11.2020</c:v>
                </c:pt>
                <c:pt idx="276">
                  <c:v>22.11.2020</c:v>
                </c:pt>
                <c:pt idx="277">
                  <c:v>23.11.2020</c:v>
                </c:pt>
                <c:pt idx="278">
                  <c:v>24.11.2020</c:v>
                </c:pt>
                <c:pt idx="279">
                  <c:v>25.11.2020</c:v>
                </c:pt>
                <c:pt idx="280">
                  <c:v>26.11.2020</c:v>
                </c:pt>
                <c:pt idx="281">
                  <c:v>27.11.2020</c:v>
                </c:pt>
                <c:pt idx="282">
                  <c:v>28.11.2020</c:v>
                </c:pt>
                <c:pt idx="283">
                  <c:v>29.11.2020</c:v>
                </c:pt>
                <c:pt idx="284">
                  <c:v>30.11.2020</c:v>
                </c:pt>
                <c:pt idx="285">
                  <c:v>01.12.2020</c:v>
                </c:pt>
                <c:pt idx="286">
                  <c:v>02.12.2020</c:v>
                </c:pt>
                <c:pt idx="287">
                  <c:v>03.12.2020</c:v>
                </c:pt>
                <c:pt idx="288">
                  <c:v>04.12.2020</c:v>
                </c:pt>
                <c:pt idx="289">
                  <c:v>05.12.2020</c:v>
                </c:pt>
                <c:pt idx="290">
                  <c:v>06.12.2020</c:v>
                </c:pt>
                <c:pt idx="291">
                  <c:v>07.12.2020</c:v>
                </c:pt>
                <c:pt idx="292">
                  <c:v>08.12.2020</c:v>
                </c:pt>
                <c:pt idx="293">
                  <c:v>09.12.2020</c:v>
                </c:pt>
                <c:pt idx="294">
                  <c:v>10.12.2020</c:v>
                </c:pt>
                <c:pt idx="295">
                  <c:v>11.12.2020</c:v>
                </c:pt>
                <c:pt idx="296">
                  <c:v>12.12.2020</c:v>
                </c:pt>
                <c:pt idx="297">
                  <c:v>13.12.2020</c:v>
                </c:pt>
                <c:pt idx="298">
                  <c:v>14.12.2020</c:v>
                </c:pt>
                <c:pt idx="299">
                  <c:v>15.12.2020</c:v>
                </c:pt>
                <c:pt idx="300">
                  <c:v>16.12.2020</c:v>
                </c:pt>
                <c:pt idx="301">
                  <c:v>17.12.2020</c:v>
                </c:pt>
                <c:pt idx="302">
                  <c:v>18.12.2020</c:v>
                </c:pt>
                <c:pt idx="303">
                  <c:v>19.12.2020</c:v>
                </c:pt>
                <c:pt idx="304">
                  <c:v>20.12.2020</c:v>
                </c:pt>
                <c:pt idx="305">
                  <c:v>21.12.2020</c:v>
                </c:pt>
                <c:pt idx="306">
                  <c:v>22.12.2020</c:v>
                </c:pt>
                <c:pt idx="307">
                  <c:v>23.12.2020</c:v>
                </c:pt>
                <c:pt idx="308">
                  <c:v>24.12.2020</c:v>
                </c:pt>
                <c:pt idx="309">
                  <c:v>25.12.2020</c:v>
                </c:pt>
                <c:pt idx="310">
                  <c:v>26.12.2020</c:v>
                </c:pt>
                <c:pt idx="311">
                  <c:v>27.12.2020</c:v>
                </c:pt>
                <c:pt idx="312">
                  <c:v>28.12.2020</c:v>
                </c:pt>
                <c:pt idx="313">
                  <c:v>29.12.2020</c:v>
                </c:pt>
                <c:pt idx="314">
                  <c:v>30.12.2020</c:v>
                </c:pt>
                <c:pt idx="315">
                  <c:v>31.12.2020</c:v>
                </c:pt>
              </c:strCache>
            </c:strRef>
          </c:cat>
          <c:val>
            <c:numRef>
              <c:f>'kumulativni grafi'!$C$39:$C$354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9</c:v>
                </c:pt>
                <c:pt idx="16">
                  <c:v>13</c:v>
                </c:pt>
                <c:pt idx="17">
                  <c:v>19</c:v>
                </c:pt>
                <c:pt idx="18">
                  <c:v>29</c:v>
                </c:pt>
                <c:pt idx="19">
                  <c:v>47</c:v>
                </c:pt>
                <c:pt idx="20">
                  <c:v>77</c:v>
                </c:pt>
                <c:pt idx="21">
                  <c:v>127</c:v>
                </c:pt>
                <c:pt idx="22">
                  <c:v>174</c:v>
                </c:pt>
                <c:pt idx="23">
                  <c:v>215</c:v>
                </c:pt>
                <c:pt idx="24">
                  <c:v>247</c:v>
                </c:pt>
                <c:pt idx="25">
                  <c:v>272</c:v>
                </c:pt>
                <c:pt idx="26">
                  <c:v>283</c:v>
                </c:pt>
                <c:pt idx="27">
                  <c:v>315</c:v>
                </c:pt>
                <c:pt idx="28">
                  <c:v>339</c:v>
                </c:pt>
                <c:pt idx="29">
                  <c:v>368</c:v>
                </c:pt>
                <c:pt idx="30">
                  <c:v>402</c:v>
                </c:pt>
                <c:pt idx="31">
                  <c:v>439</c:v>
                </c:pt>
                <c:pt idx="32">
                  <c:v>478</c:v>
                </c:pt>
                <c:pt idx="33">
                  <c:v>528</c:v>
                </c:pt>
                <c:pt idx="34">
                  <c:v>577</c:v>
                </c:pt>
                <c:pt idx="35">
                  <c:v>638</c:v>
                </c:pt>
                <c:pt idx="36">
                  <c:v>691</c:v>
                </c:pt>
                <c:pt idx="37">
                  <c:v>737</c:v>
                </c:pt>
                <c:pt idx="38">
                  <c:v>763</c:v>
                </c:pt>
                <c:pt idx="39">
                  <c:v>814</c:v>
                </c:pt>
                <c:pt idx="40">
                  <c:v>855</c:v>
                </c:pt>
                <c:pt idx="41">
                  <c:v>911</c:v>
                </c:pt>
                <c:pt idx="42">
                  <c:v>948</c:v>
                </c:pt>
                <c:pt idx="43">
                  <c:v>989</c:v>
                </c:pt>
                <c:pt idx="44">
                  <c:v>1009</c:v>
                </c:pt>
                <c:pt idx="45">
                  <c:v>1032</c:v>
                </c:pt>
                <c:pt idx="46">
                  <c:v>1067</c:v>
                </c:pt>
                <c:pt idx="47">
                  <c:v>1103</c:v>
                </c:pt>
                <c:pt idx="48">
                  <c:v>1136</c:v>
                </c:pt>
                <c:pt idx="49">
                  <c:v>1171</c:v>
                </c:pt>
                <c:pt idx="50">
                  <c:v>1199</c:v>
                </c:pt>
                <c:pt idx="51">
                  <c:v>1216</c:v>
                </c:pt>
                <c:pt idx="52">
                  <c:v>1223</c:v>
                </c:pt>
                <c:pt idx="53">
                  <c:v>1231</c:v>
                </c:pt>
                <c:pt idx="54">
                  <c:v>1258</c:v>
                </c:pt>
                <c:pt idx="55">
                  <c:v>1279</c:v>
                </c:pt>
                <c:pt idx="56">
                  <c:v>1315</c:v>
                </c:pt>
                <c:pt idx="57">
                  <c:v>1328</c:v>
                </c:pt>
                <c:pt idx="58">
                  <c:v>1341</c:v>
                </c:pt>
                <c:pt idx="59">
                  <c:v>1346</c:v>
                </c:pt>
                <c:pt idx="60">
                  <c:v>1355</c:v>
                </c:pt>
                <c:pt idx="61">
                  <c:v>1364</c:v>
                </c:pt>
                <c:pt idx="62">
                  <c:v>1377</c:v>
                </c:pt>
                <c:pt idx="63">
                  <c:v>1384</c:v>
                </c:pt>
                <c:pt idx="64">
                  <c:v>1399</c:v>
                </c:pt>
                <c:pt idx="65">
                  <c:v>1406</c:v>
                </c:pt>
                <c:pt idx="66">
                  <c:v>1412</c:v>
                </c:pt>
                <c:pt idx="67">
                  <c:v>1418</c:v>
                </c:pt>
                <c:pt idx="68">
                  <c:v>1427</c:v>
                </c:pt>
                <c:pt idx="69">
                  <c:v>1438</c:v>
                </c:pt>
                <c:pt idx="70">
                  <c:v>1427</c:v>
                </c:pt>
                <c:pt idx="71">
                  <c:v>1448</c:v>
                </c:pt>
                <c:pt idx="72">
                  <c:v>1448</c:v>
                </c:pt>
                <c:pt idx="73">
                  <c:v>1448</c:v>
                </c:pt>
                <c:pt idx="74">
                  <c:v>1454</c:v>
                </c:pt>
                <c:pt idx="75">
                  <c:v>1457</c:v>
                </c:pt>
                <c:pt idx="76">
                  <c:v>1458</c:v>
                </c:pt>
                <c:pt idx="77">
                  <c:v>1459</c:v>
                </c:pt>
                <c:pt idx="78">
                  <c:v>1463</c:v>
                </c:pt>
                <c:pt idx="79">
                  <c:v>1466</c:v>
                </c:pt>
                <c:pt idx="80">
                  <c:v>1469</c:v>
                </c:pt>
                <c:pt idx="81">
                  <c:v>1470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1474</c:v>
                </c:pt>
                <c:pt idx="86">
                  <c:v>1475</c:v>
                </c:pt>
                <c:pt idx="87">
                  <c:v>1475</c:v>
                </c:pt>
                <c:pt idx="88">
                  <c:v>1476</c:v>
                </c:pt>
                <c:pt idx="89">
                  <c:v>1477</c:v>
                </c:pt>
                <c:pt idx="90">
                  <c:v>1477</c:v>
                </c:pt>
                <c:pt idx="91">
                  <c:v>1477</c:v>
                </c:pt>
                <c:pt idx="92">
                  <c:v>1477</c:v>
                </c:pt>
                <c:pt idx="93">
                  <c:v>1477</c:v>
                </c:pt>
                <c:pt idx="94">
                  <c:v>1478</c:v>
                </c:pt>
                <c:pt idx="95">
                  <c:v>1478</c:v>
                </c:pt>
                <c:pt idx="96">
                  <c:v>1480</c:v>
                </c:pt>
                <c:pt idx="97">
                  <c:v>1482</c:v>
                </c:pt>
                <c:pt idx="98">
                  <c:v>1482</c:v>
                </c:pt>
                <c:pt idx="99">
                  <c:v>1482</c:v>
                </c:pt>
                <c:pt idx="100">
                  <c:v>1482</c:v>
                </c:pt>
                <c:pt idx="101">
                  <c:v>1482</c:v>
                </c:pt>
                <c:pt idx="102">
                  <c:v>1484</c:v>
                </c:pt>
                <c:pt idx="103">
                  <c:v>1486</c:v>
                </c:pt>
                <c:pt idx="104">
                  <c:v>1486</c:v>
                </c:pt>
                <c:pt idx="105">
                  <c:v>1488</c:v>
                </c:pt>
                <c:pt idx="106">
                  <c:v>1493</c:v>
                </c:pt>
                <c:pt idx="107">
                  <c:v>1494</c:v>
                </c:pt>
                <c:pt idx="108">
                  <c:v>1494</c:v>
                </c:pt>
                <c:pt idx="109">
                  <c:v>1495</c:v>
                </c:pt>
                <c:pt idx="110">
                  <c:v>1497</c:v>
                </c:pt>
                <c:pt idx="111">
                  <c:v>1497</c:v>
                </c:pt>
                <c:pt idx="112">
                  <c:v>1499</c:v>
                </c:pt>
                <c:pt idx="113">
                  <c:v>1501</c:v>
                </c:pt>
                <c:pt idx="114">
                  <c:v>1504</c:v>
                </c:pt>
                <c:pt idx="115">
                  <c:v>1505</c:v>
                </c:pt>
                <c:pt idx="116">
                  <c:v>1508</c:v>
                </c:pt>
                <c:pt idx="117">
                  <c:v>1512</c:v>
                </c:pt>
                <c:pt idx="118">
                  <c:v>1520</c:v>
                </c:pt>
                <c:pt idx="119">
                  <c:v>1522</c:v>
                </c:pt>
                <c:pt idx="120">
                  <c:v>1528</c:v>
                </c:pt>
                <c:pt idx="121">
                  <c:v>1529</c:v>
                </c:pt>
                <c:pt idx="122">
                  <c:v>1530</c:v>
                </c:pt>
                <c:pt idx="123">
                  <c:v>1543</c:v>
                </c:pt>
                <c:pt idx="124">
                  <c:v>1550</c:v>
                </c:pt>
                <c:pt idx="125">
                  <c:v>1556</c:v>
                </c:pt>
                <c:pt idx="126">
                  <c:v>1567</c:v>
                </c:pt>
                <c:pt idx="127">
                  <c:v>1581</c:v>
                </c:pt>
                <c:pt idx="128">
                  <c:v>1590</c:v>
                </c:pt>
                <c:pt idx="129">
                  <c:v>1594</c:v>
                </c:pt>
                <c:pt idx="130">
                  <c:v>1609</c:v>
                </c:pt>
                <c:pt idx="131">
                  <c:v>1622</c:v>
                </c:pt>
                <c:pt idx="132">
                  <c:v>1643</c:v>
                </c:pt>
                <c:pt idx="133">
                  <c:v>1658</c:v>
                </c:pt>
                <c:pt idx="134">
                  <c:v>1688</c:v>
                </c:pt>
                <c:pt idx="135">
                  <c:v>1709</c:v>
                </c:pt>
                <c:pt idx="136">
                  <c:v>1725</c:v>
                </c:pt>
                <c:pt idx="137">
                  <c:v>1748</c:v>
                </c:pt>
                <c:pt idx="138">
                  <c:v>1772</c:v>
                </c:pt>
                <c:pt idx="139">
                  <c:v>1785</c:v>
                </c:pt>
                <c:pt idx="140">
                  <c:v>1802</c:v>
                </c:pt>
                <c:pt idx="141">
                  <c:v>1836</c:v>
                </c:pt>
                <c:pt idx="142">
                  <c:v>1850</c:v>
                </c:pt>
                <c:pt idx="143">
                  <c:v>1858</c:v>
                </c:pt>
                <c:pt idx="144">
                  <c:v>1868</c:v>
                </c:pt>
                <c:pt idx="145">
                  <c:v>1886</c:v>
                </c:pt>
                <c:pt idx="146">
                  <c:v>1905</c:v>
                </c:pt>
                <c:pt idx="147">
                  <c:v>1924</c:v>
                </c:pt>
                <c:pt idx="148">
                  <c:v>1948</c:v>
                </c:pt>
                <c:pt idx="149">
                  <c:v>1954</c:v>
                </c:pt>
                <c:pt idx="150">
                  <c:v>1961</c:v>
                </c:pt>
                <c:pt idx="151">
                  <c:v>1985</c:v>
                </c:pt>
                <c:pt idx="152">
                  <c:v>2014</c:v>
                </c:pt>
                <c:pt idx="153">
                  <c:v>2041</c:v>
                </c:pt>
                <c:pt idx="154">
                  <c:v>2060</c:v>
                </c:pt>
                <c:pt idx="155">
                  <c:v>2074</c:v>
                </c:pt>
                <c:pt idx="156">
                  <c:v>2090</c:v>
                </c:pt>
                <c:pt idx="157">
                  <c:v>2095</c:v>
                </c:pt>
                <c:pt idx="158">
                  <c:v>2109</c:v>
                </c:pt>
                <c:pt idx="159">
                  <c:v>2123</c:v>
                </c:pt>
                <c:pt idx="160">
                  <c:v>2147</c:v>
                </c:pt>
                <c:pt idx="161">
                  <c:v>2164</c:v>
                </c:pt>
                <c:pt idx="162">
                  <c:v>2179</c:v>
                </c:pt>
                <c:pt idx="163">
                  <c:v>2188</c:v>
                </c:pt>
                <c:pt idx="164">
                  <c:v>2189</c:v>
                </c:pt>
                <c:pt idx="165">
                  <c:v>2198</c:v>
                </c:pt>
                <c:pt idx="166">
                  <c:v>2216</c:v>
                </c:pt>
                <c:pt idx="167">
                  <c:v>2231</c:v>
                </c:pt>
                <c:pt idx="168">
                  <c:v>2241</c:v>
                </c:pt>
                <c:pt idx="169">
                  <c:v>2255</c:v>
                </c:pt>
                <c:pt idx="170">
                  <c:v>2257</c:v>
                </c:pt>
                <c:pt idx="171">
                  <c:v>2263</c:v>
                </c:pt>
                <c:pt idx="172">
                  <c:v>2280</c:v>
                </c:pt>
                <c:pt idx="173">
                  <c:v>2311</c:v>
                </c:pt>
                <c:pt idx="174">
                  <c:v>2340</c:v>
                </c:pt>
                <c:pt idx="175">
                  <c:v>2377</c:v>
                </c:pt>
                <c:pt idx="176">
                  <c:v>2409</c:v>
                </c:pt>
                <c:pt idx="177">
                  <c:v>2424</c:v>
                </c:pt>
                <c:pt idx="178">
                  <c:v>2437</c:v>
                </c:pt>
                <c:pt idx="179">
                  <c:v>2464</c:v>
                </c:pt>
                <c:pt idx="180">
                  <c:v>2501</c:v>
                </c:pt>
                <c:pt idx="181">
                  <c:v>2544</c:v>
                </c:pt>
                <c:pt idx="182">
                  <c:v>2582</c:v>
                </c:pt>
                <c:pt idx="183">
                  <c:v>2625</c:v>
                </c:pt>
                <c:pt idx="184">
                  <c:v>2659</c:v>
                </c:pt>
                <c:pt idx="185">
                  <c:v>2673</c:v>
                </c:pt>
                <c:pt idx="186">
                  <c:v>2694</c:v>
                </c:pt>
                <c:pt idx="187">
                  <c:v>2730</c:v>
                </c:pt>
                <c:pt idx="188">
                  <c:v>2763</c:v>
                </c:pt>
                <c:pt idx="189">
                  <c:v>2805</c:v>
                </c:pt>
                <c:pt idx="190">
                  <c:v>2842</c:v>
                </c:pt>
                <c:pt idx="191">
                  <c:v>2873</c:v>
                </c:pt>
                <c:pt idx="192">
                  <c:v>2891</c:v>
                </c:pt>
                <c:pt idx="193">
                  <c:v>2932</c:v>
                </c:pt>
                <c:pt idx="194">
                  <c:v>2987</c:v>
                </c:pt>
                <c:pt idx="195">
                  <c:v>3040</c:v>
                </c:pt>
                <c:pt idx="196">
                  <c:v>3087</c:v>
                </c:pt>
                <c:pt idx="197">
                  <c:v>3130</c:v>
                </c:pt>
                <c:pt idx="198">
                  <c:v>3173</c:v>
                </c:pt>
                <c:pt idx="199">
                  <c:v>3198</c:v>
                </c:pt>
                <c:pt idx="200">
                  <c:v>3240</c:v>
                </c:pt>
                <c:pt idx="201">
                  <c:v>3319</c:v>
                </c:pt>
                <c:pt idx="202">
                  <c:v>3395</c:v>
                </c:pt>
                <c:pt idx="203">
                  <c:v>3503</c:v>
                </c:pt>
                <c:pt idx="204">
                  <c:v>3608</c:v>
                </c:pt>
                <c:pt idx="205">
                  <c:v>3707</c:v>
                </c:pt>
                <c:pt idx="206">
                  <c:v>3754</c:v>
                </c:pt>
                <c:pt idx="207">
                  <c:v>3836</c:v>
                </c:pt>
                <c:pt idx="208">
                  <c:v>3959</c:v>
                </c:pt>
                <c:pt idx="209">
                  <c:v>4063</c:v>
                </c:pt>
                <c:pt idx="210">
                  <c:v>4200</c:v>
                </c:pt>
                <c:pt idx="211">
                  <c:v>4313</c:v>
                </c:pt>
                <c:pt idx="212">
                  <c:v>4424</c:v>
                </c:pt>
                <c:pt idx="213">
                  <c:v>4474</c:v>
                </c:pt>
                <c:pt idx="214">
                  <c:v>4562</c:v>
                </c:pt>
                <c:pt idx="215">
                  <c:v>4698</c:v>
                </c:pt>
                <c:pt idx="216">
                  <c:v>4820</c:v>
                </c:pt>
                <c:pt idx="217">
                  <c:v>5012</c:v>
                </c:pt>
                <c:pt idx="218">
                  <c:v>5196</c:v>
                </c:pt>
                <c:pt idx="219">
                  <c:v>5355</c:v>
                </c:pt>
                <c:pt idx="220">
                  <c:v>5393</c:v>
                </c:pt>
                <c:pt idx="221">
                  <c:v>5492</c:v>
                </c:pt>
                <c:pt idx="222">
                  <c:v>5695</c:v>
                </c:pt>
                <c:pt idx="223">
                  <c:v>5870</c:v>
                </c:pt>
                <c:pt idx="224">
                  <c:v>6108</c:v>
                </c:pt>
                <c:pt idx="225">
                  <c:v>6335</c:v>
                </c:pt>
                <c:pt idx="226">
                  <c:v>6503</c:v>
                </c:pt>
                <c:pt idx="227">
                  <c:v>6578</c:v>
                </c:pt>
                <c:pt idx="228">
                  <c:v>6767</c:v>
                </c:pt>
                <c:pt idx="229">
                  <c:v>7123</c:v>
                </c:pt>
                <c:pt idx="230">
                  <c:v>7510</c:v>
                </c:pt>
                <c:pt idx="231">
                  <c:v>7873</c:v>
                </c:pt>
                <c:pt idx="232">
                  <c:v>8253</c:v>
                </c:pt>
                <c:pt idx="233">
                  <c:v>8664</c:v>
                </c:pt>
                <c:pt idx="234">
                  <c:v>8832</c:v>
                </c:pt>
                <c:pt idx="235">
                  <c:v>9229</c:v>
                </c:pt>
                <c:pt idx="236">
                  <c:v>9937</c:v>
                </c:pt>
                <c:pt idx="237">
                  <c:v>10682</c:v>
                </c:pt>
                <c:pt idx="238">
                  <c:v>11515</c:v>
                </c:pt>
                <c:pt idx="239">
                  <c:v>12412</c:v>
                </c:pt>
                <c:pt idx="240">
                  <c:v>13138</c:v>
                </c:pt>
                <c:pt idx="241">
                  <c:v>13675</c:v>
                </c:pt>
                <c:pt idx="242">
                  <c:v>14469</c:v>
                </c:pt>
                <c:pt idx="243">
                  <c:v>15972</c:v>
                </c:pt>
                <c:pt idx="244">
                  <c:v>17635</c:v>
                </c:pt>
                <c:pt idx="245">
                  <c:v>19291</c:v>
                </c:pt>
                <c:pt idx="246">
                  <c:v>21252</c:v>
                </c:pt>
                <c:pt idx="247">
                  <c:v>22927</c:v>
                </c:pt>
                <c:pt idx="248">
                  <c:v>24040</c:v>
                </c:pt>
                <c:pt idx="249">
                  <c:v>25539</c:v>
                </c:pt>
                <c:pt idx="250">
                  <c:v>28144</c:v>
                </c:pt>
                <c:pt idx="251">
                  <c:v>30632</c:v>
                </c:pt>
                <c:pt idx="252">
                  <c:v>32430</c:v>
                </c:pt>
                <c:pt idx="253">
                  <c:v>34227</c:v>
                </c:pt>
                <c:pt idx="254">
                  <c:v>35568</c:v>
                </c:pt>
                <c:pt idx="255">
                  <c:v>36125</c:v>
                </c:pt>
                <c:pt idx="256">
                  <c:v>37301</c:v>
                </c:pt>
                <c:pt idx="257">
                  <c:v>39328</c:v>
                </c:pt>
                <c:pt idx="258">
                  <c:v>41011</c:v>
                </c:pt>
                <c:pt idx="259">
                  <c:v>42575</c:v>
                </c:pt>
                <c:pt idx="260">
                  <c:v>44187</c:v>
                </c:pt>
                <c:pt idx="261">
                  <c:v>45072</c:v>
                </c:pt>
                <c:pt idx="262">
                  <c:v>45536</c:v>
                </c:pt>
                <c:pt idx="263">
                  <c:v>46620</c:v>
                </c:pt>
                <c:pt idx="264">
                  <c:v>48837</c:v>
                </c:pt>
                <c:pt idx="265">
                  <c:v>50762</c:v>
                </c:pt>
                <c:pt idx="266">
                  <c:v>52270</c:v>
                </c:pt>
                <c:pt idx="267">
                  <c:v>54001</c:v>
                </c:pt>
                <c:pt idx="268">
                  <c:v>54921</c:v>
                </c:pt>
                <c:pt idx="269">
                  <c:v>55422</c:v>
                </c:pt>
                <c:pt idx="270">
                  <c:v>56810</c:v>
                </c:pt>
                <c:pt idx="271">
                  <c:v>58823</c:v>
                </c:pt>
                <c:pt idx="272">
                  <c:v>60887</c:v>
                </c:pt>
                <c:pt idx="273">
                  <c:v>62433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38A-A33C-FF4ABD34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679153728"/>
        <c:axId val="-1679153184"/>
      </c:barChart>
      <c:catAx>
        <c:axId val="-16791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1679153184"/>
        <c:crosses val="autoZero"/>
        <c:auto val="1"/>
        <c:lblAlgn val="ctr"/>
        <c:lblOffset val="100"/>
        <c:noMultiLvlLbl val="0"/>
      </c:catAx>
      <c:valAx>
        <c:axId val="-1679153184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167915372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66673</xdr:rowOff>
    </xdr:from>
    <xdr:to>
      <xdr:col>17</xdr:col>
      <xdr:colOff>380999</xdr:colOff>
      <xdr:row>35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33336</xdr:rowOff>
    </xdr:from>
    <xdr:to>
      <xdr:col>11</xdr:col>
      <xdr:colOff>457199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0</xdr:row>
      <xdr:rowOff>33337</xdr:rowOff>
    </xdr:from>
    <xdr:to>
      <xdr:col>23</xdr:col>
      <xdr:colOff>390525</xdr:colOff>
      <xdr:row>37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ZITIVNI-I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ZNAM"/>
      <sheetName val="Testiranja"/>
      <sheetName val="Ct"/>
    </sheetNames>
    <sheetDataSet>
      <sheetData sheetId="0"/>
      <sheetData sheetId="1">
        <row r="2">
          <cell r="A2" t="str">
            <v>27.1.-2.2.2020</v>
          </cell>
        </row>
        <row r="3">
          <cell r="A3" t="str">
            <v>3.2.-9.2.2020</v>
          </cell>
        </row>
        <row r="4">
          <cell r="A4" t="str">
            <v>10.2.-16.2.2020</v>
          </cell>
        </row>
        <row r="5">
          <cell r="A5" t="str">
            <v>17.2.-23.2.2020</v>
          </cell>
        </row>
        <row r="6">
          <cell r="A6">
            <v>43885</v>
          </cell>
        </row>
        <row r="7">
          <cell r="A7">
            <v>43886</v>
          </cell>
        </row>
        <row r="8">
          <cell r="A8">
            <v>43887</v>
          </cell>
        </row>
        <row r="9">
          <cell r="A9">
            <v>43888</v>
          </cell>
        </row>
        <row r="10">
          <cell r="A10">
            <v>43889</v>
          </cell>
        </row>
        <row r="11">
          <cell r="A11">
            <v>43890</v>
          </cell>
        </row>
        <row r="12">
          <cell r="A12">
            <v>43891</v>
          </cell>
        </row>
        <row r="13">
          <cell r="A13">
            <v>43892</v>
          </cell>
        </row>
        <row r="14">
          <cell r="A14">
            <v>43893</v>
          </cell>
        </row>
        <row r="15">
          <cell r="A15">
            <v>43894</v>
          </cell>
        </row>
        <row r="16">
          <cell r="A16">
            <v>43895</v>
          </cell>
        </row>
        <row r="17">
          <cell r="A17">
            <v>43896</v>
          </cell>
        </row>
        <row r="18">
          <cell r="A18">
            <v>43897</v>
          </cell>
        </row>
        <row r="19">
          <cell r="A19">
            <v>43898</v>
          </cell>
        </row>
        <row r="20">
          <cell r="A20">
            <v>43899</v>
          </cell>
        </row>
        <row r="21">
          <cell r="A21">
            <v>43900</v>
          </cell>
        </row>
        <row r="22">
          <cell r="A22">
            <v>43901</v>
          </cell>
        </row>
        <row r="23">
          <cell r="A23">
            <v>43902</v>
          </cell>
        </row>
        <row r="24">
          <cell r="A24">
            <v>43903</v>
          </cell>
        </row>
        <row r="25">
          <cell r="A25">
            <v>43904</v>
          </cell>
        </row>
        <row r="26">
          <cell r="A26">
            <v>43905</v>
          </cell>
        </row>
        <row r="27">
          <cell r="A27">
            <v>43906</v>
          </cell>
        </row>
        <row r="28">
          <cell r="A28">
            <v>43907</v>
          </cell>
        </row>
        <row r="29">
          <cell r="A29">
            <v>43908</v>
          </cell>
        </row>
        <row r="30">
          <cell r="A30">
            <v>43909</v>
          </cell>
        </row>
        <row r="31">
          <cell r="A31">
            <v>43910</v>
          </cell>
        </row>
        <row r="32">
          <cell r="A32">
            <v>43911</v>
          </cell>
        </row>
        <row r="33">
          <cell r="A33">
            <v>43912</v>
          </cell>
        </row>
        <row r="34">
          <cell r="A34">
            <v>43913</v>
          </cell>
        </row>
        <row r="35">
          <cell r="A35">
            <v>43914</v>
          </cell>
        </row>
        <row r="36">
          <cell r="A36">
            <v>43915</v>
          </cell>
        </row>
        <row r="37">
          <cell r="A37">
            <v>43916</v>
          </cell>
        </row>
        <row r="38">
          <cell r="A38">
            <v>43917</v>
          </cell>
        </row>
        <row r="39">
          <cell r="A39">
            <v>43918</v>
          </cell>
        </row>
        <row r="40">
          <cell r="A40">
            <v>43919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2"/>
  <sheetViews>
    <sheetView tabSelected="1" topLeftCell="A2" zoomScale="60" zoomScaleNormal="60" workbookViewId="0">
      <selection activeCell="A269" sqref="A269:A275"/>
    </sheetView>
  </sheetViews>
  <sheetFormatPr defaultColWidth="9.109375" defaultRowHeight="14.4" x14ac:dyDescent="0.3"/>
  <cols>
    <col min="1" max="1" width="7.33203125" style="1" bestFit="1" customWidth="1"/>
    <col min="2" max="2" width="19.88671875" style="1" bestFit="1" customWidth="1"/>
    <col min="3" max="3" width="14.33203125" style="9" customWidth="1"/>
    <col min="4" max="4" width="16.44140625" style="1" customWidth="1"/>
    <col min="5" max="5" width="13.88671875" style="9" customWidth="1"/>
    <col min="6" max="6" width="13.33203125" style="9" customWidth="1"/>
    <col min="7" max="7" width="14.88671875" style="1" customWidth="1"/>
    <col min="8" max="8" width="15.5546875" style="1" bestFit="1" customWidth="1"/>
    <col min="9" max="9" width="14.33203125" style="1" customWidth="1"/>
    <col min="10" max="10" width="14.5546875" style="1" customWidth="1"/>
    <col min="11" max="12" width="14.88671875" style="1" customWidth="1"/>
    <col min="13" max="13" width="14.44140625" style="1" customWidth="1"/>
    <col min="14" max="14" width="15.109375" style="1" customWidth="1"/>
    <col min="15" max="15" width="15.44140625" style="1" customWidth="1"/>
    <col min="16" max="16" width="14.5546875" style="1" bestFit="1" customWidth="1"/>
    <col min="17" max="24" width="14.44140625" style="1" customWidth="1"/>
    <col min="25" max="25" width="17.5546875" style="49" customWidth="1"/>
    <col min="26" max="26" width="15.6640625" style="1" customWidth="1"/>
    <col min="27" max="27" width="11.88671875" style="1" customWidth="1"/>
    <col min="28" max="28" width="12.44140625" style="1" customWidth="1"/>
    <col min="29" max="29" width="21.109375" style="1" hidden="1" customWidth="1"/>
    <col min="30" max="30" width="21.88671875" style="1" hidden="1" customWidth="1"/>
    <col min="31" max="16384" width="9.109375" style="1"/>
  </cols>
  <sheetData>
    <row r="1" spans="1:30" ht="58.2" thickBot="1" x14ac:dyDescent="0.35">
      <c r="B1" s="278" t="s">
        <v>19</v>
      </c>
      <c r="C1" s="10" t="s">
        <v>15</v>
      </c>
      <c r="D1" s="13" t="s">
        <v>16</v>
      </c>
      <c r="F1" s="278" t="s">
        <v>62</v>
      </c>
      <c r="G1" s="10" t="s">
        <v>64</v>
      </c>
      <c r="H1" s="13" t="s">
        <v>65</v>
      </c>
      <c r="J1" s="278" t="s">
        <v>67</v>
      </c>
      <c r="K1" s="10" t="s">
        <v>64</v>
      </c>
      <c r="L1" s="13" t="s">
        <v>65</v>
      </c>
    </row>
    <row r="2" spans="1:30" ht="29.1" customHeight="1" thickBot="1" x14ac:dyDescent="0.35">
      <c r="B2" s="279"/>
      <c r="C2" s="116">
        <f>SUM(C322,E322,G322,I322,K322,M322,O322,Q322,S322,U322,W322)</f>
        <v>465897</v>
      </c>
      <c r="D2" s="117">
        <f>SUM(D322,F322,H322,J322,L322,N322,P322,R322,T322,V322,X322)</f>
        <v>62433</v>
      </c>
      <c r="F2" s="279"/>
      <c r="G2" s="116">
        <f>AC314</f>
        <v>1368</v>
      </c>
      <c r="H2" s="117">
        <f>AD314</f>
        <v>1</v>
      </c>
      <c r="J2" s="279"/>
      <c r="K2" s="116">
        <f>C2+G2</f>
        <v>467265</v>
      </c>
      <c r="L2" s="117">
        <f>D2+H2</f>
        <v>62434</v>
      </c>
    </row>
    <row r="3" spans="1:30" ht="15" thickBot="1" x14ac:dyDescent="0.35">
      <c r="B3" s="5"/>
      <c r="C3" s="11"/>
      <c r="D3" s="6"/>
    </row>
    <row r="4" spans="1:30" ht="25.5" customHeight="1" thickBot="1" x14ac:dyDescent="0.35">
      <c r="A4" s="3"/>
      <c r="C4" s="282" t="s">
        <v>2</v>
      </c>
      <c r="D4" s="282"/>
      <c r="E4" s="282" t="s">
        <v>17</v>
      </c>
      <c r="F4" s="282"/>
      <c r="G4" s="282" t="s">
        <v>18</v>
      </c>
      <c r="H4" s="282"/>
      <c r="I4" s="282" t="s">
        <v>22</v>
      </c>
      <c r="J4" s="282"/>
      <c r="K4" s="282" t="s">
        <v>23</v>
      </c>
      <c r="L4" s="282"/>
      <c r="M4" s="282" t="s">
        <v>24</v>
      </c>
      <c r="N4" s="282"/>
      <c r="O4" s="282" t="s">
        <v>29</v>
      </c>
      <c r="P4" s="282"/>
      <c r="Q4" s="282" t="s">
        <v>28</v>
      </c>
      <c r="R4" s="282"/>
      <c r="S4" s="281" t="s">
        <v>115</v>
      </c>
      <c r="T4" s="282"/>
      <c r="U4" s="281" t="s">
        <v>117</v>
      </c>
      <c r="V4" s="282"/>
      <c r="W4" s="282" t="s">
        <v>132</v>
      </c>
      <c r="X4" s="282"/>
      <c r="Y4" s="280" t="s">
        <v>66</v>
      </c>
      <c r="Z4" s="280"/>
      <c r="AA4" s="280"/>
      <c r="AB4" s="280"/>
      <c r="AC4" s="286" t="s">
        <v>62</v>
      </c>
      <c r="AD4" s="287"/>
    </row>
    <row r="5" spans="1:30" ht="30.75" customHeight="1" thickBot="1" x14ac:dyDescent="0.35">
      <c r="A5" s="7" t="s">
        <v>14</v>
      </c>
      <c r="B5" s="8" t="s">
        <v>0</v>
      </c>
      <c r="C5" s="15" t="s">
        <v>20</v>
      </c>
      <c r="D5" s="16" t="s">
        <v>21</v>
      </c>
      <c r="E5" s="15" t="s">
        <v>20</v>
      </c>
      <c r="F5" s="16" t="s">
        <v>21</v>
      </c>
      <c r="G5" s="15" t="s">
        <v>20</v>
      </c>
      <c r="H5" s="16" t="s">
        <v>21</v>
      </c>
      <c r="I5" s="15" t="s">
        <v>20</v>
      </c>
      <c r="J5" s="16" t="s">
        <v>21</v>
      </c>
      <c r="K5" s="15" t="s">
        <v>20</v>
      </c>
      <c r="L5" s="16" t="s">
        <v>21</v>
      </c>
      <c r="M5" s="15" t="s">
        <v>20</v>
      </c>
      <c r="N5" s="16" t="s">
        <v>21</v>
      </c>
      <c r="O5" s="15" t="s">
        <v>20</v>
      </c>
      <c r="P5" s="16" t="s">
        <v>21</v>
      </c>
      <c r="Q5" s="15" t="s">
        <v>20</v>
      </c>
      <c r="R5" s="16" t="s">
        <v>21</v>
      </c>
      <c r="S5" s="15" t="s">
        <v>20</v>
      </c>
      <c r="T5" s="16" t="s">
        <v>21</v>
      </c>
      <c r="U5" s="15" t="s">
        <v>20</v>
      </c>
      <c r="V5" s="16" t="s">
        <v>21</v>
      </c>
      <c r="W5" s="15" t="s">
        <v>20</v>
      </c>
      <c r="X5" s="16" t="s">
        <v>21</v>
      </c>
      <c r="Y5" s="130" t="s">
        <v>27</v>
      </c>
      <c r="Z5" s="131" t="s">
        <v>30</v>
      </c>
      <c r="AA5" s="127" t="s">
        <v>32</v>
      </c>
      <c r="AB5" s="128" t="s">
        <v>31</v>
      </c>
      <c r="AC5" s="118" t="s">
        <v>20</v>
      </c>
      <c r="AD5" s="119" t="s">
        <v>63</v>
      </c>
    </row>
    <row r="6" spans="1:30" ht="15" hidden="1" thickBot="1" x14ac:dyDescent="0.35">
      <c r="A6" s="170" t="s">
        <v>7</v>
      </c>
      <c r="B6" s="171" t="s">
        <v>1</v>
      </c>
      <c r="C6" s="17">
        <v>2</v>
      </c>
      <c r="D6" s="18">
        <v>0</v>
      </c>
      <c r="E6" s="19">
        <v>0</v>
      </c>
      <c r="F6" s="20">
        <v>0</v>
      </c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259"/>
      <c r="X6" s="259"/>
      <c r="Y6" s="132">
        <f>(C6+E6+G6+I6+K6+M6+O6+Q6)</f>
        <v>2</v>
      </c>
      <c r="Z6" s="132">
        <f>(D6+F6+H6+J6+L6+N6+P6+R6)</f>
        <v>0</v>
      </c>
      <c r="AA6" s="129">
        <f>SUM($Y$6:Y6)</f>
        <v>2</v>
      </c>
      <c r="AB6" s="129">
        <f>SUM($Z$6:Z6)</f>
        <v>0</v>
      </c>
      <c r="AC6" s="120"/>
      <c r="AD6" s="120"/>
    </row>
    <row r="7" spans="1:30" ht="15" hidden="1" thickBot="1" x14ac:dyDescent="0.35">
      <c r="A7" s="172" t="s">
        <v>8</v>
      </c>
      <c r="B7" s="173" t="s">
        <v>3</v>
      </c>
      <c r="C7" s="28">
        <v>4</v>
      </c>
      <c r="D7" s="29">
        <v>0</v>
      </c>
      <c r="E7" s="30">
        <v>2</v>
      </c>
      <c r="F7" s="31">
        <v>0</v>
      </c>
      <c r="G7" s="30"/>
      <c r="H7" s="31"/>
      <c r="I7" s="30"/>
      <c r="J7" s="31"/>
      <c r="K7" s="30"/>
      <c r="L7" s="31"/>
      <c r="M7" s="30"/>
      <c r="N7" s="26"/>
      <c r="O7" s="30"/>
      <c r="P7" s="26"/>
      <c r="Q7" s="30"/>
      <c r="R7" s="26"/>
      <c r="S7" s="30"/>
      <c r="T7" s="26"/>
      <c r="U7" s="30"/>
      <c r="V7" s="26"/>
      <c r="W7" s="259"/>
      <c r="X7" s="259"/>
      <c r="Y7" s="132">
        <f t="shared" ref="Y7:Y36" si="0">(C7+E7+G7+I7+K7+M7+O7+Q7)</f>
        <v>6</v>
      </c>
      <c r="Z7" s="132">
        <f t="shared" ref="Z7:Z36" si="1">(D7+F7+H7+J7+L7+N7+P7+R7)</f>
        <v>0</v>
      </c>
      <c r="AA7" s="129">
        <f>SUM($Y$6:Y7)</f>
        <v>8</v>
      </c>
      <c r="AB7" s="129">
        <f>SUM($Z$6:Z7)</f>
        <v>0</v>
      </c>
      <c r="AC7" s="121"/>
      <c r="AD7" s="121"/>
    </row>
    <row r="8" spans="1:30" ht="15" hidden="1" thickBot="1" x14ac:dyDescent="0.35">
      <c r="A8" s="172" t="s">
        <v>9</v>
      </c>
      <c r="B8" s="173" t="s">
        <v>4</v>
      </c>
      <c r="C8" s="28">
        <v>3</v>
      </c>
      <c r="D8" s="29">
        <v>0</v>
      </c>
      <c r="E8" s="30">
        <v>1</v>
      </c>
      <c r="F8" s="31">
        <v>0</v>
      </c>
      <c r="G8" s="30"/>
      <c r="H8" s="31"/>
      <c r="I8" s="30"/>
      <c r="J8" s="31"/>
      <c r="K8" s="30"/>
      <c r="L8" s="31"/>
      <c r="M8" s="30"/>
      <c r="N8" s="26"/>
      <c r="O8" s="30"/>
      <c r="P8" s="26"/>
      <c r="Q8" s="30"/>
      <c r="R8" s="26"/>
      <c r="S8" s="30"/>
      <c r="T8" s="26"/>
      <c r="U8" s="30"/>
      <c r="V8" s="26"/>
      <c r="W8" s="259"/>
      <c r="X8" s="259"/>
      <c r="Y8" s="132">
        <f t="shared" si="0"/>
        <v>4</v>
      </c>
      <c r="Z8" s="132">
        <f t="shared" si="1"/>
        <v>0</v>
      </c>
      <c r="AA8" s="129">
        <f>SUM($Y$6:Y8)</f>
        <v>12</v>
      </c>
      <c r="AB8" s="129">
        <f>SUM($Z$6:Z8)</f>
        <v>0</v>
      </c>
      <c r="AC8" s="121"/>
      <c r="AD8" s="121"/>
    </row>
    <row r="9" spans="1:30" ht="15" hidden="1" thickBot="1" x14ac:dyDescent="0.35">
      <c r="A9" s="174" t="s">
        <v>10</v>
      </c>
      <c r="B9" s="175" t="s">
        <v>5</v>
      </c>
      <c r="C9" s="32">
        <v>3</v>
      </c>
      <c r="D9" s="33">
        <v>0</v>
      </c>
      <c r="E9" s="34">
        <v>2</v>
      </c>
      <c r="F9" s="35">
        <v>0</v>
      </c>
      <c r="G9" s="34">
        <v>3</v>
      </c>
      <c r="H9" s="35">
        <v>0</v>
      </c>
      <c r="I9" s="34"/>
      <c r="J9" s="35"/>
      <c r="K9" s="34"/>
      <c r="L9" s="35"/>
      <c r="M9" s="34"/>
      <c r="N9" s="24"/>
      <c r="O9" s="34"/>
      <c r="P9" s="24"/>
      <c r="Q9" s="34"/>
      <c r="R9" s="24"/>
      <c r="S9" s="34"/>
      <c r="T9" s="24"/>
      <c r="U9" s="34"/>
      <c r="V9" s="24"/>
      <c r="W9" s="259"/>
      <c r="X9" s="259"/>
      <c r="Y9" s="132">
        <f t="shared" si="0"/>
        <v>8</v>
      </c>
      <c r="Z9" s="132">
        <f t="shared" si="1"/>
        <v>0</v>
      </c>
      <c r="AA9" s="129">
        <f>SUM($Y$6:Y9)</f>
        <v>20</v>
      </c>
      <c r="AB9" s="129">
        <f>SUM($Z$6:Z9)</f>
        <v>0</v>
      </c>
      <c r="AC9" s="122"/>
      <c r="AD9" s="122"/>
    </row>
    <row r="10" spans="1:30" ht="15" hidden="1" thickBot="1" x14ac:dyDescent="0.35">
      <c r="A10" s="288" t="s">
        <v>11</v>
      </c>
      <c r="B10" s="176">
        <v>43885</v>
      </c>
      <c r="C10" s="36">
        <v>10</v>
      </c>
      <c r="D10" s="37">
        <v>0</v>
      </c>
      <c r="E10" s="38">
        <v>5</v>
      </c>
      <c r="F10" s="39">
        <v>0</v>
      </c>
      <c r="G10" s="38">
        <v>3</v>
      </c>
      <c r="H10" s="39">
        <v>0</v>
      </c>
      <c r="I10" s="38"/>
      <c r="J10" s="39"/>
      <c r="K10" s="38"/>
      <c r="L10" s="39"/>
      <c r="M10" s="38"/>
      <c r="N10" s="20"/>
      <c r="O10" s="38"/>
      <c r="P10" s="20"/>
      <c r="Q10" s="38"/>
      <c r="R10" s="20"/>
      <c r="S10" s="38"/>
      <c r="T10" s="20"/>
      <c r="U10" s="38"/>
      <c r="V10" s="20"/>
      <c r="W10" s="259"/>
      <c r="X10" s="259"/>
      <c r="Y10" s="132">
        <f t="shared" si="0"/>
        <v>18</v>
      </c>
      <c r="Z10" s="132">
        <f t="shared" si="1"/>
        <v>0</v>
      </c>
      <c r="AA10" s="129">
        <f>SUM($Y$6:Y10)</f>
        <v>38</v>
      </c>
      <c r="AB10" s="129">
        <f>SUM($Z$6:Z10)</f>
        <v>0</v>
      </c>
      <c r="AC10" s="120"/>
      <c r="AD10" s="120"/>
    </row>
    <row r="11" spans="1:30" ht="15" hidden="1" thickBot="1" x14ac:dyDescent="0.35">
      <c r="A11" s="289"/>
      <c r="B11" s="177">
        <v>43886</v>
      </c>
      <c r="C11" s="28">
        <v>14</v>
      </c>
      <c r="D11" s="29">
        <v>0</v>
      </c>
      <c r="E11" s="30">
        <v>2</v>
      </c>
      <c r="F11" s="31">
        <v>0</v>
      </c>
      <c r="G11" s="30">
        <v>5</v>
      </c>
      <c r="H11" s="31">
        <v>0</v>
      </c>
      <c r="I11" s="30"/>
      <c r="J11" s="31"/>
      <c r="K11" s="30"/>
      <c r="L11" s="31"/>
      <c r="M11" s="30"/>
      <c r="N11" s="26"/>
      <c r="O11" s="30"/>
      <c r="P11" s="26"/>
      <c r="Q11" s="30"/>
      <c r="R11" s="26"/>
      <c r="S11" s="30"/>
      <c r="T11" s="26"/>
      <c r="U11" s="30"/>
      <c r="V11" s="26"/>
      <c r="W11" s="259"/>
      <c r="X11" s="259"/>
      <c r="Y11" s="132">
        <f t="shared" si="0"/>
        <v>21</v>
      </c>
      <c r="Z11" s="132">
        <f t="shared" si="1"/>
        <v>0</v>
      </c>
      <c r="AA11" s="129">
        <f>SUM($Y$6:Y11)</f>
        <v>59</v>
      </c>
      <c r="AB11" s="129">
        <f>SUM($Z$6:Z11)</f>
        <v>0</v>
      </c>
      <c r="AC11" s="121"/>
      <c r="AD11" s="121"/>
    </row>
    <row r="12" spans="1:30" ht="15" hidden="1" thickBot="1" x14ac:dyDescent="0.35">
      <c r="A12" s="289"/>
      <c r="B12" s="177">
        <v>43887</v>
      </c>
      <c r="C12" s="28">
        <v>36</v>
      </c>
      <c r="D12" s="29">
        <v>0</v>
      </c>
      <c r="E12" s="30">
        <v>5</v>
      </c>
      <c r="F12" s="31">
        <v>0</v>
      </c>
      <c r="G12" s="30">
        <v>0</v>
      </c>
      <c r="H12" s="31">
        <v>0</v>
      </c>
      <c r="I12" s="30"/>
      <c r="J12" s="31"/>
      <c r="K12" s="30"/>
      <c r="L12" s="31"/>
      <c r="M12" s="30"/>
      <c r="N12" s="26"/>
      <c r="O12" s="30"/>
      <c r="P12" s="26"/>
      <c r="Q12" s="30"/>
      <c r="R12" s="26"/>
      <c r="S12" s="30"/>
      <c r="T12" s="26"/>
      <c r="U12" s="30"/>
      <c r="V12" s="26"/>
      <c r="W12" s="259"/>
      <c r="X12" s="259"/>
      <c r="Y12" s="132">
        <f t="shared" si="0"/>
        <v>41</v>
      </c>
      <c r="Z12" s="132">
        <f t="shared" si="1"/>
        <v>0</v>
      </c>
      <c r="AA12" s="129">
        <f>SUM($Y$6:Y12)</f>
        <v>100</v>
      </c>
      <c r="AB12" s="129">
        <f>SUM($Z$6:Z12)</f>
        <v>0</v>
      </c>
      <c r="AC12" s="121"/>
      <c r="AD12" s="121"/>
    </row>
    <row r="13" spans="1:30" ht="15" hidden="1" thickBot="1" x14ac:dyDescent="0.35">
      <c r="A13" s="289"/>
      <c r="B13" s="177">
        <v>43888</v>
      </c>
      <c r="C13" s="28">
        <v>29</v>
      </c>
      <c r="D13" s="29">
        <v>0</v>
      </c>
      <c r="E13" s="30">
        <v>2</v>
      </c>
      <c r="F13" s="31">
        <v>0</v>
      </c>
      <c r="G13" s="30">
        <v>12</v>
      </c>
      <c r="H13" s="31">
        <v>0</v>
      </c>
      <c r="I13" s="30"/>
      <c r="J13" s="31"/>
      <c r="K13" s="30"/>
      <c r="L13" s="31"/>
      <c r="M13" s="30"/>
      <c r="N13" s="26"/>
      <c r="O13" s="30"/>
      <c r="P13" s="26"/>
      <c r="Q13" s="30"/>
      <c r="R13" s="26"/>
      <c r="S13" s="30"/>
      <c r="T13" s="26"/>
      <c r="U13" s="30"/>
      <c r="V13" s="26"/>
      <c r="W13" s="259"/>
      <c r="X13" s="259"/>
      <c r="Y13" s="132">
        <f t="shared" si="0"/>
        <v>43</v>
      </c>
      <c r="Z13" s="132">
        <f t="shared" si="1"/>
        <v>0</v>
      </c>
      <c r="AA13" s="129">
        <f>SUM($Y$6:Y13)</f>
        <v>143</v>
      </c>
      <c r="AB13" s="129">
        <f>SUM($Z$6:Z13)</f>
        <v>0</v>
      </c>
      <c r="AC13" s="121"/>
      <c r="AD13" s="121"/>
    </row>
    <row r="14" spans="1:30" ht="15" hidden="1" thickBot="1" x14ac:dyDescent="0.35">
      <c r="A14" s="289"/>
      <c r="B14" s="177">
        <v>43889</v>
      </c>
      <c r="C14" s="28">
        <v>20</v>
      </c>
      <c r="D14" s="29">
        <v>0</v>
      </c>
      <c r="E14" s="30">
        <v>4</v>
      </c>
      <c r="F14" s="31">
        <v>0</v>
      </c>
      <c r="G14" s="30">
        <v>11</v>
      </c>
      <c r="H14" s="31">
        <v>0</v>
      </c>
      <c r="I14" s="30"/>
      <c r="J14" s="31"/>
      <c r="K14" s="30"/>
      <c r="L14" s="31"/>
      <c r="M14" s="30"/>
      <c r="N14" s="26"/>
      <c r="O14" s="30"/>
      <c r="P14" s="26"/>
      <c r="Q14" s="30"/>
      <c r="R14" s="26"/>
      <c r="S14" s="30"/>
      <c r="T14" s="26"/>
      <c r="U14" s="30"/>
      <c r="V14" s="26"/>
      <c r="W14" s="259"/>
      <c r="X14" s="259"/>
      <c r="Y14" s="132">
        <f t="shared" si="0"/>
        <v>35</v>
      </c>
      <c r="Z14" s="132">
        <f t="shared" si="1"/>
        <v>0</v>
      </c>
      <c r="AA14" s="129">
        <f>SUM($Y$6:Y14)</f>
        <v>178</v>
      </c>
      <c r="AB14" s="129">
        <f>SUM($Z$6:Z14)</f>
        <v>0</v>
      </c>
      <c r="AC14" s="121"/>
      <c r="AD14" s="121"/>
    </row>
    <row r="15" spans="1:30" ht="15" hidden="1" thickBot="1" x14ac:dyDescent="0.35">
      <c r="A15" s="289"/>
      <c r="B15" s="66">
        <v>43890</v>
      </c>
      <c r="C15" s="12">
        <v>16</v>
      </c>
      <c r="D15" s="29">
        <v>0</v>
      </c>
      <c r="E15" s="30">
        <v>0</v>
      </c>
      <c r="F15" s="31">
        <v>0</v>
      </c>
      <c r="G15" s="30">
        <v>0</v>
      </c>
      <c r="H15" s="31">
        <v>0</v>
      </c>
      <c r="I15" s="30"/>
      <c r="J15" s="31"/>
      <c r="K15" s="30"/>
      <c r="L15" s="31"/>
      <c r="M15" s="30"/>
      <c r="N15" s="26"/>
      <c r="O15" s="25"/>
      <c r="P15" s="26"/>
      <c r="Q15" s="25"/>
      <c r="R15" s="26"/>
      <c r="S15" s="25"/>
      <c r="T15" s="26"/>
      <c r="U15" s="25"/>
      <c r="V15" s="26"/>
      <c r="W15" s="259"/>
      <c r="X15" s="259"/>
      <c r="Y15" s="132">
        <f t="shared" si="0"/>
        <v>16</v>
      </c>
      <c r="Z15" s="132">
        <f t="shared" si="1"/>
        <v>0</v>
      </c>
      <c r="AA15" s="129">
        <f>SUM($Y$6:Y15)</f>
        <v>194</v>
      </c>
      <c r="AB15" s="129">
        <f>SUM($Z$6:Z15)</f>
        <v>0</v>
      </c>
      <c r="AC15" s="121"/>
      <c r="AD15" s="121"/>
    </row>
    <row r="16" spans="1:30" ht="15" hidden="1" thickBot="1" x14ac:dyDescent="0.35">
      <c r="A16" s="290"/>
      <c r="B16" s="178">
        <v>43891</v>
      </c>
      <c r="C16" s="21">
        <v>14</v>
      </c>
      <c r="D16" s="33">
        <v>0</v>
      </c>
      <c r="E16" s="34">
        <v>3</v>
      </c>
      <c r="F16" s="35">
        <v>0</v>
      </c>
      <c r="G16" s="34">
        <v>0</v>
      </c>
      <c r="H16" s="35">
        <v>0</v>
      </c>
      <c r="I16" s="34"/>
      <c r="J16" s="35"/>
      <c r="K16" s="34"/>
      <c r="L16" s="35"/>
      <c r="M16" s="34"/>
      <c r="N16" s="35"/>
      <c r="O16" s="34"/>
      <c r="P16" s="35"/>
      <c r="Q16" s="23"/>
      <c r="R16" s="24"/>
      <c r="S16" s="23"/>
      <c r="T16" s="24"/>
      <c r="U16" s="23"/>
      <c r="V16" s="24"/>
      <c r="W16" s="259"/>
      <c r="X16" s="259"/>
      <c r="Y16" s="132">
        <f t="shared" si="0"/>
        <v>17</v>
      </c>
      <c r="Z16" s="132">
        <f t="shared" si="1"/>
        <v>0</v>
      </c>
      <c r="AA16" s="129">
        <f>SUM($Y$6:Y16)</f>
        <v>211</v>
      </c>
      <c r="AB16" s="129">
        <f>SUM($Z$6:Z16)</f>
        <v>0</v>
      </c>
      <c r="AC16" s="122"/>
      <c r="AD16" s="122"/>
    </row>
    <row r="17" spans="1:30" ht="15" hidden="1" thickBot="1" x14ac:dyDescent="0.35">
      <c r="A17" s="288" t="s">
        <v>12</v>
      </c>
      <c r="B17" s="67">
        <v>43892</v>
      </c>
      <c r="C17" s="45">
        <v>41</v>
      </c>
      <c r="D17" s="37">
        <v>0</v>
      </c>
      <c r="E17" s="51">
        <v>6</v>
      </c>
      <c r="F17" s="39">
        <v>0</v>
      </c>
      <c r="G17" s="51">
        <v>6</v>
      </c>
      <c r="H17" s="39">
        <v>0</v>
      </c>
      <c r="I17" s="51">
        <v>1</v>
      </c>
      <c r="J17" s="39">
        <v>0</v>
      </c>
      <c r="K17" s="51"/>
      <c r="L17" s="39"/>
      <c r="M17" s="51"/>
      <c r="N17" s="39"/>
      <c r="O17" s="51"/>
      <c r="P17" s="39"/>
      <c r="Q17" s="41"/>
      <c r="R17" s="20"/>
      <c r="S17" s="41"/>
      <c r="T17" s="20"/>
      <c r="U17" s="41"/>
      <c r="V17" s="20"/>
      <c r="W17" s="259"/>
      <c r="X17" s="259"/>
      <c r="Y17" s="132">
        <f t="shared" si="0"/>
        <v>54</v>
      </c>
      <c r="Z17" s="132">
        <f t="shared" si="1"/>
        <v>0</v>
      </c>
      <c r="AA17" s="129">
        <f>SUM($Y$6:Y17)</f>
        <v>265</v>
      </c>
      <c r="AB17" s="129">
        <f>SUM($Z$6:Z17)</f>
        <v>0</v>
      </c>
      <c r="AC17" s="123"/>
      <c r="AD17" s="123"/>
    </row>
    <row r="18" spans="1:30" ht="15" hidden="1" thickBot="1" x14ac:dyDescent="0.35">
      <c r="A18" s="289"/>
      <c r="B18" s="56">
        <v>43893</v>
      </c>
      <c r="C18" s="46">
        <v>36</v>
      </c>
      <c r="D18" s="29">
        <v>0</v>
      </c>
      <c r="E18" s="50">
        <v>6</v>
      </c>
      <c r="F18" s="31">
        <v>0</v>
      </c>
      <c r="G18" s="50">
        <v>3</v>
      </c>
      <c r="H18" s="31">
        <v>0</v>
      </c>
      <c r="I18" s="50">
        <v>3</v>
      </c>
      <c r="J18" s="31">
        <v>0</v>
      </c>
      <c r="K18" s="50"/>
      <c r="L18" s="31"/>
      <c r="M18" s="50"/>
      <c r="N18" s="31"/>
      <c r="O18" s="50"/>
      <c r="P18" s="31"/>
      <c r="Q18" s="42"/>
      <c r="R18" s="26"/>
      <c r="S18" s="42"/>
      <c r="T18" s="26"/>
      <c r="U18" s="42"/>
      <c r="V18" s="26"/>
      <c r="W18" s="259"/>
      <c r="X18" s="259"/>
      <c r="Y18" s="132">
        <f t="shared" si="0"/>
        <v>48</v>
      </c>
      <c r="Z18" s="132">
        <f t="shared" si="1"/>
        <v>0</v>
      </c>
      <c r="AA18" s="129">
        <f>SUM($Y$6:Y18)</f>
        <v>313</v>
      </c>
      <c r="AB18" s="129">
        <f>SUM($Z$6:Z18)</f>
        <v>0</v>
      </c>
      <c r="AC18" s="124"/>
      <c r="AD18" s="124"/>
    </row>
    <row r="19" spans="1:30" ht="15" hidden="1" thickBot="1" x14ac:dyDescent="0.35">
      <c r="A19" s="289"/>
      <c r="B19" s="56">
        <v>43894</v>
      </c>
      <c r="C19" s="46">
        <v>44</v>
      </c>
      <c r="D19" s="29">
        <v>1</v>
      </c>
      <c r="E19" s="50">
        <v>3</v>
      </c>
      <c r="F19" s="31">
        <v>0</v>
      </c>
      <c r="G19" s="50">
        <v>3</v>
      </c>
      <c r="H19" s="31">
        <v>0</v>
      </c>
      <c r="I19" s="50">
        <v>1</v>
      </c>
      <c r="J19" s="31">
        <v>0</v>
      </c>
      <c r="K19" s="50"/>
      <c r="L19" s="31"/>
      <c r="M19" s="50"/>
      <c r="N19" s="31"/>
      <c r="O19" s="50"/>
      <c r="P19" s="31"/>
      <c r="Q19" s="42"/>
      <c r="R19" s="26"/>
      <c r="S19" s="42"/>
      <c r="T19" s="26"/>
      <c r="U19" s="42"/>
      <c r="V19" s="26"/>
      <c r="W19" s="259"/>
      <c r="X19" s="259"/>
      <c r="Y19" s="132">
        <f t="shared" si="0"/>
        <v>51</v>
      </c>
      <c r="Z19" s="132">
        <f t="shared" si="1"/>
        <v>1</v>
      </c>
      <c r="AA19" s="129">
        <f>SUM($Y$6:Y19)</f>
        <v>364</v>
      </c>
      <c r="AB19" s="129">
        <f>SUM($Z$6:Z19)</f>
        <v>1</v>
      </c>
      <c r="AC19" s="124"/>
      <c r="AD19" s="124"/>
    </row>
    <row r="20" spans="1:30" ht="15" hidden="1" thickBot="1" x14ac:dyDescent="0.35">
      <c r="A20" s="289"/>
      <c r="B20" s="56">
        <v>43895</v>
      </c>
      <c r="C20" s="46">
        <v>72</v>
      </c>
      <c r="D20" s="29">
        <v>4</v>
      </c>
      <c r="E20" s="50">
        <v>16</v>
      </c>
      <c r="F20" s="31">
        <v>1</v>
      </c>
      <c r="G20" s="50">
        <v>14</v>
      </c>
      <c r="H20" s="31">
        <v>0</v>
      </c>
      <c r="I20" s="50">
        <v>1</v>
      </c>
      <c r="J20" s="31">
        <v>0</v>
      </c>
      <c r="K20" s="50"/>
      <c r="L20" s="31"/>
      <c r="M20" s="50"/>
      <c r="N20" s="31"/>
      <c r="O20" s="50"/>
      <c r="P20" s="31"/>
      <c r="Q20" s="42"/>
      <c r="R20" s="26"/>
      <c r="S20" s="42"/>
      <c r="T20" s="26"/>
      <c r="U20" s="42"/>
      <c r="V20" s="26"/>
      <c r="W20" s="259"/>
      <c r="X20" s="259"/>
      <c r="Y20" s="132">
        <f t="shared" si="0"/>
        <v>103</v>
      </c>
      <c r="Z20" s="132">
        <f t="shared" si="1"/>
        <v>5</v>
      </c>
      <c r="AA20" s="129">
        <f>SUM($Y$6:Y20)</f>
        <v>467</v>
      </c>
      <c r="AB20" s="129">
        <f>SUM($Z$6:Z20)</f>
        <v>6</v>
      </c>
      <c r="AC20" s="124"/>
      <c r="AD20" s="124"/>
    </row>
    <row r="21" spans="1:30" ht="15" hidden="1" thickBot="1" x14ac:dyDescent="0.35">
      <c r="A21" s="289"/>
      <c r="B21" s="56">
        <v>43896</v>
      </c>
      <c r="C21" s="46">
        <v>129</v>
      </c>
      <c r="D21" s="29">
        <v>2</v>
      </c>
      <c r="E21" s="50">
        <v>133</v>
      </c>
      <c r="F21" s="31">
        <v>1</v>
      </c>
      <c r="G21" s="50">
        <v>15</v>
      </c>
      <c r="H21" s="31">
        <v>0</v>
      </c>
      <c r="I21" s="50">
        <v>1</v>
      </c>
      <c r="J21" s="31">
        <v>0</v>
      </c>
      <c r="K21" s="50">
        <v>0</v>
      </c>
      <c r="L21" s="31">
        <v>0</v>
      </c>
      <c r="M21" s="50"/>
      <c r="N21" s="31"/>
      <c r="O21" s="50"/>
      <c r="P21" s="31"/>
      <c r="Q21" s="42"/>
      <c r="R21" s="26"/>
      <c r="S21" s="42"/>
      <c r="T21" s="26"/>
      <c r="U21" s="42"/>
      <c r="V21" s="26"/>
      <c r="W21" s="259"/>
      <c r="X21" s="259"/>
      <c r="Y21" s="132">
        <f t="shared" si="0"/>
        <v>278</v>
      </c>
      <c r="Z21" s="132">
        <f t="shared" si="1"/>
        <v>3</v>
      </c>
      <c r="AA21" s="129">
        <f>SUM($Y$6:Y21)</f>
        <v>745</v>
      </c>
      <c r="AB21" s="129">
        <f>SUM($Z$6:Z21)</f>
        <v>9</v>
      </c>
      <c r="AC21" s="124"/>
      <c r="AD21" s="124"/>
    </row>
    <row r="22" spans="1:30" ht="15" hidden="1" thickBot="1" x14ac:dyDescent="0.35">
      <c r="A22" s="289"/>
      <c r="B22" s="56">
        <v>43897</v>
      </c>
      <c r="C22" s="46">
        <v>135</v>
      </c>
      <c r="D22" s="29">
        <v>3</v>
      </c>
      <c r="E22" s="50">
        <v>39</v>
      </c>
      <c r="F22" s="31">
        <v>1</v>
      </c>
      <c r="G22" s="50">
        <v>0</v>
      </c>
      <c r="H22" s="31">
        <v>0</v>
      </c>
      <c r="I22" s="50">
        <v>3</v>
      </c>
      <c r="J22" s="31">
        <v>0</v>
      </c>
      <c r="K22" s="50">
        <v>0</v>
      </c>
      <c r="L22" s="31">
        <v>0</v>
      </c>
      <c r="M22" s="50"/>
      <c r="N22" s="31"/>
      <c r="O22" s="50"/>
      <c r="P22" s="31"/>
      <c r="Q22" s="42"/>
      <c r="R22" s="26"/>
      <c r="S22" s="42"/>
      <c r="T22" s="26"/>
      <c r="U22" s="42"/>
      <c r="V22" s="26"/>
      <c r="W22" s="259"/>
      <c r="X22" s="259"/>
      <c r="Y22" s="132">
        <f t="shared" si="0"/>
        <v>177</v>
      </c>
      <c r="Z22" s="132">
        <f t="shared" si="1"/>
        <v>4</v>
      </c>
      <c r="AA22" s="129">
        <f>SUM($Y$6:Y22)</f>
        <v>922</v>
      </c>
      <c r="AB22" s="129">
        <f>SUM($Z$6:Z22)</f>
        <v>13</v>
      </c>
      <c r="AC22" s="124"/>
      <c r="AD22" s="124"/>
    </row>
    <row r="23" spans="1:30" ht="15" hidden="1" thickBot="1" x14ac:dyDescent="0.35">
      <c r="A23" s="289"/>
      <c r="B23" s="135">
        <v>43898</v>
      </c>
      <c r="C23" s="47">
        <v>187</v>
      </c>
      <c r="D23" s="55">
        <v>6</v>
      </c>
      <c r="E23" s="52">
        <v>51</v>
      </c>
      <c r="F23" s="53">
        <v>0</v>
      </c>
      <c r="G23" s="52">
        <v>0</v>
      </c>
      <c r="H23" s="53">
        <v>0</v>
      </c>
      <c r="I23" s="52">
        <v>0</v>
      </c>
      <c r="J23" s="53">
        <v>0</v>
      </c>
      <c r="K23" s="52">
        <v>0</v>
      </c>
      <c r="L23" s="53">
        <v>0</v>
      </c>
      <c r="M23" s="52"/>
      <c r="N23" s="53"/>
      <c r="O23" s="52"/>
      <c r="P23" s="53"/>
      <c r="Q23" s="43"/>
      <c r="R23" s="14"/>
      <c r="S23" s="43"/>
      <c r="T23" s="14"/>
      <c r="U23" s="43"/>
      <c r="V23" s="14"/>
      <c r="W23" s="259"/>
      <c r="X23" s="259"/>
      <c r="Y23" s="132">
        <f t="shared" si="0"/>
        <v>238</v>
      </c>
      <c r="Z23" s="132">
        <f t="shared" si="1"/>
        <v>6</v>
      </c>
      <c r="AA23" s="129">
        <f>SUM($Y$6:Y23)</f>
        <v>1160</v>
      </c>
      <c r="AB23" s="129">
        <f>SUM($Z$6:Z23)</f>
        <v>19</v>
      </c>
      <c r="AC23" s="125"/>
      <c r="AD23" s="125"/>
    </row>
    <row r="24" spans="1:30" ht="15" hidden="1" thickBot="1" x14ac:dyDescent="0.35">
      <c r="A24" s="291" t="s">
        <v>13</v>
      </c>
      <c r="B24" s="67">
        <v>43899</v>
      </c>
      <c r="C24" s="45">
        <v>263</v>
      </c>
      <c r="D24" s="37">
        <v>10</v>
      </c>
      <c r="E24" s="51">
        <v>63</v>
      </c>
      <c r="F24" s="39">
        <v>0</v>
      </c>
      <c r="G24" s="51">
        <v>23</v>
      </c>
      <c r="H24" s="39">
        <v>0</v>
      </c>
      <c r="I24" s="51">
        <v>3</v>
      </c>
      <c r="J24" s="39">
        <v>0</v>
      </c>
      <c r="K24" s="51">
        <v>15</v>
      </c>
      <c r="L24" s="39">
        <v>0</v>
      </c>
      <c r="M24" s="51"/>
      <c r="N24" s="39"/>
      <c r="O24" s="51"/>
      <c r="P24" s="39"/>
      <c r="Q24" s="41"/>
      <c r="R24" s="20"/>
      <c r="S24" s="41"/>
      <c r="T24" s="20"/>
      <c r="U24" s="41"/>
      <c r="V24" s="20"/>
      <c r="W24" s="259"/>
      <c r="X24" s="259"/>
      <c r="Y24" s="132">
        <f t="shared" si="0"/>
        <v>367</v>
      </c>
      <c r="Z24" s="132">
        <f t="shared" si="1"/>
        <v>10</v>
      </c>
      <c r="AA24" s="129">
        <f>SUM($Y$6:Y24)</f>
        <v>1527</v>
      </c>
      <c r="AB24" s="129">
        <f>SUM($Z$6:Z24)</f>
        <v>29</v>
      </c>
      <c r="AC24" s="123"/>
      <c r="AD24" s="123"/>
    </row>
    <row r="25" spans="1:30" ht="15" hidden="1" thickBot="1" x14ac:dyDescent="0.35">
      <c r="A25" s="292"/>
      <c r="B25" s="56">
        <v>43900</v>
      </c>
      <c r="C25" s="46">
        <v>283</v>
      </c>
      <c r="D25" s="29">
        <v>14</v>
      </c>
      <c r="E25" s="50">
        <v>110</v>
      </c>
      <c r="F25" s="31">
        <v>2</v>
      </c>
      <c r="G25" s="50">
        <v>37</v>
      </c>
      <c r="H25" s="31">
        <v>0</v>
      </c>
      <c r="I25" s="50">
        <v>12</v>
      </c>
      <c r="J25" s="31">
        <v>0</v>
      </c>
      <c r="K25" s="50">
        <v>17</v>
      </c>
      <c r="L25" s="31">
        <v>0</v>
      </c>
      <c r="M25" s="50">
        <v>56</v>
      </c>
      <c r="N25" s="31">
        <v>2</v>
      </c>
      <c r="O25" s="50">
        <v>27</v>
      </c>
      <c r="P25" s="31">
        <v>0</v>
      </c>
      <c r="Q25" s="42"/>
      <c r="R25" s="26"/>
      <c r="S25" s="42"/>
      <c r="T25" s="26"/>
      <c r="U25" s="42"/>
      <c r="V25" s="26"/>
      <c r="W25" s="259"/>
      <c r="X25" s="259"/>
      <c r="Y25" s="132">
        <f t="shared" si="0"/>
        <v>542</v>
      </c>
      <c r="Z25" s="132">
        <f t="shared" si="1"/>
        <v>18</v>
      </c>
      <c r="AA25" s="129">
        <f>SUM($Y$6:Y25)</f>
        <v>2069</v>
      </c>
      <c r="AB25" s="129">
        <f>SUM($Z$6:Z25)</f>
        <v>47</v>
      </c>
      <c r="AC25" s="124"/>
      <c r="AD25" s="124"/>
    </row>
    <row r="26" spans="1:30" ht="15" hidden="1" thickBot="1" x14ac:dyDescent="0.35">
      <c r="A26" s="292"/>
      <c r="B26" s="56">
        <v>43901</v>
      </c>
      <c r="C26" s="46">
        <v>412</v>
      </c>
      <c r="D26" s="29">
        <v>21</v>
      </c>
      <c r="E26" s="50">
        <v>142</v>
      </c>
      <c r="F26" s="31">
        <v>5</v>
      </c>
      <c r="G26" s="50">
        <v>41</v>
      </c>
      <c r="H26" s="31">
        <v>0</v>
      </c>
      <c r="I26" s="50">
        <v>8</v>
      </c>
      <c r="J26" s="31">
        <v>0</v>
      </c>
      <c r="K26" s="50">
        <v>13</v>
      </c>
      <c r="L26" s="31">
        <v>0</v>
      </c>
      <c r="M26" s="50">
        <v>42</v>
      </c>
      <c r="N26" s="31">
        <v>3</v>
      </c>
      <c r="O26" s="50">
        <v>91</v>
      </c>
      <c r="P26" s="31">
        <v>1</v>
      </c>
      <c r="Q26" s="42"/>
      <c r="R26" s="26"/>
      <c r="S26" s="42"/>
      <c r="T26" s="26"/>
      <c r="U26" s="42"/>
      <c r="V26" s="26"/>
      <c r="W26" s="259"/>
      <c r="X26" s="259"/>
      <c r="Y26" s="132">
        <f t="shared" si="0"/>
        <v>749</v>
      </c>
      <c r="Z26" s="132">
        <f t="shared" si="1"/>
        <v>30</v>
      </c>
      <c r="AA26" s="129">
        <f>SUM($Y$6:Y26)</f>
        <v>2818</v>
      </c>
      <c r="AB26" s="129">
        <f>SUM($Z$6:Z26)</f>
        <v>77</v>
      </c>
      <c r="AC26" s="124"/>
      <c r="AD26" s="124"/>
    </row>
    <row r="27" spans="1:30" ht="15" hidden="1" thickBot="1" x14ac:dyDescent="0.35">
      <c r="A27" s="292"/>
      <c r="B27" s="56">
        <v>43902</v>
      </c>
      <c r="C27" s="46">
        <v>549</v>
      </c>
      <c r="D27" s="2">
        <v>24</v>
      </c>
      <c r="E27" s="50">
        <v>163</v>
      </c>
      <c r="F27" s="31">
        <v>3</v>
      </c>
      <c r="G27" s="50">
        <v>88</v>
      </c>
      <c r="H27" s="31">
        <v>0</v>
      </c>
      <c r="I27" s="50">
        <v>73</v>
      </c>
      <c r="J27" s="31">
        <v>5</v>
      </c>
      <c r="K27" s="50">
        <v>12</v>
      </c>
      <c r="L27" s="31">
        <v>1</v>
      </c>
      <c r="M27" s="50">
        <v>64</v>
      </c>
      <c r="N27" s="31">
        <v>8</v>
      </c>
      <c r="O27" s="50">
        <v>96</v>
      </c>
      <c r="P27" s="31">
        <v>9</v>
      </c>
      <c r="Q27" s="42"/>
      <c r="R27" s="26"/>
      <c r="S27" s="42"/>
      <c r="T27" s="26"/>
      <c r="U27" s="42"/>
      <c r="V27" s="26"/>
      <c r="W27" s="259"/>
      <c r="X27" s="259"/>
      <c r="Y27" s="132">
        <f t="shared" si="0"/>
        <v>1045</v>
      </c>
      <c r="Z27" s="132">
        <f t="shared" si="1"/>
        <v>50</v>
      </c>
      <c r="AA27" s="129">
        <f>SUM($Y$6:Y27)</f>
        <v>3863</v>
      </c>
      <c r="AB27" s="129">
        <f>SUM($Z$6:Z27)</f>
        <v>127</v>
      </c>
      <c r="AC27" s="124"/>
      <c r="AD27" s="124"/>
    </row>
    <row r="28" spans="1:30" ht="15" hidden="1" thickBot="1" x14ac:dyDescent="0.35">
      <c r="A28" s="292"/>
      <c r="B28" s="56">
        <v>43903</v>
      </c>
      <c r="C28" s="46">
        <v>520</v>
      </c>
      <c r="D28" s="2">
        <v>20</v>
      </c>
      <c r="E28" s="50">
        <v>215</v>
      </c>
      <c r="F28" s="31">
        <v>3</v>
      </c>
      <c r="G28" s="50">
        <v>80</v>
      </c>
      <c r="H28" s="31">
        <v>4</v>
      </c>
      <c r="I28" s="50">
        <v>135</v>
      </c>
      <c r="J28" s="31">
        <v>3</v>
      </c>
      <c r="K28" s="50">
        <v>29</v>
      </c>
      <c r="L28" s="31">
        <v>2</v>
      </c>
      <c r="M28" s="50">
        <v>68</v>
      </c>
      <c r="N28" s="31">
        <v>4</v>
      </c>
      <c r="O28" s="50">
        <v>150</v>
      </c>
      <c r="P28" s="31">
        <v>11</v>
      </c>
      <c r="Q28" s="42"/>
      <c r="R28" s="26"/>
      <c r="S28" s="42"/>
      <c r="T28" s="26"/>
      <c r="U28" s="42"/>
      <c r="V28" s="26"/>
      <c r="W28" s="259"/>
      <c r="X28" s="259"/>
      <c r="Y28" s="132">
        <f t="shared" si="0"/>
        <v>1197</v>
      </c>
      <c r="Z28" s="132">
        <f t="shared" si="1"/>
        <v>47</v>
      </c>
      <c r="AA28" s="129">
        <f>SUM($Y$6:Y28)</f>
        <v>5060</v>
      </c>
      <c r="AB28" s="129">
        <f>SUM($Z$6:Z28)</f>
        <v>174</v>
      </c>
      <c r="AC28" s="124"/>
      <c r="AD28" s="124"/>
    </row>
    <row r="29" spans="1:30" ht="15" hidden="1" thickBot="1" x14ac:dyDescent="0.35">
      <c r="A29" s="292"/>
      <c r="B29" s="56">
        <v>43904</v>
      </c>
      <c r="C29" s="46">
        <v>381</v>
      </c>
      <c r="D29" s="2">
        <v>22</v>
      </c>
      <c r="E29" s="50">
        <v>168</v>
      </c>
      <c r="F29" s="31">
        <v>8</v>
      </c>
      <c r="G29" s="50">
        <v>24</v>
      </c>
      <c r="H29" s="31">
        <v>0</v>
      </c>
      <c r="I29" s="50">
        <v>127</v>
      </c>
      <c r="J29" s="31">
        <v>3</v>
      </c>
      <c r="K29" s="50">
        <v>35</v>
      </c>
      <c r="L29" s="31">
        <v>1</v>
      </c>
      <c r="M29" s="50">
        <v>62</v>
      </c>
      <c r="N29" s="26">
        <v>3</v>
      </c>
      <c r="O29" s="42">
        <v>119</v>
      </c>
      <c r="P29" s="26">
        <v>4</v>
      </c>
      <c r="Q29" s="42"/>
      <c r="R29" s="26"/>
      <c r="S29" s="42"/>
      <c r="T29" s="26"/>
      <c r="U29" s="42"/>
      <c r="V29" s="26"/>
      <c r="W29" s="259"/>
      <c r="X29" s="259"/>
      <c r="Y29" s="132">
        <f t="shared" si="0"/>
        <v>916</v>
      </c>
      <c r="Z29" s="132">
        <f t="shared" si="1"/>
        <v>41</v>
      </c>
      <c r="AA29" s="129">
        <f>SUM($Y$6:Y29)</f>
        <v>5976</v>
      </c>
      <c r="AB29" s="129">
        <f>SUM($Z$6:Z29)</f>
        <v>215</v>
      </c>
      <c r="AC29" s="124"/>
      <c r="AD29" s="124"/>
    </row>
    <row r="30" spans="1:30" ht="15" hidden="1" thickBot="1" x14ac:dyDescent="0.35">
      <c r="A30" s="293"/>
      <c r="B30" s="62">
        <v>43905</v>
      </c>
      <c r="C30" s="48">
        <v>339</v>
      </c>
      <c r="D30" s="22">
        <v>22</v>
      </c>
      <c r="E30" s="54">
        <v>79</v>
      </c>
      <c r="F30" s="35">
        <v>3</v>
      </c>
      <c r="G30" s="54">
        <v>47</v>
      </c>
      <c r="H30" s="35">
        <v>1</v>
      </c>
      <c r="I30" s="54">
        <v>2</v>
      </c>
      <c r="J30" s="35">
        <v>0</v>
      </c>
      <c r="K30" s="54">
        <v>32</v>
      </c>
      <c r="L30" s="35">
        <v>1</v>
      </c>
      <c r="M30" s="54">
        <v>25</v>
      </c>
      <c r="N30" s="24">
        <v>0</v>
      </c>
      <c r="O30" s="44">
        <v>66</v>
      </c>
      <c r="P30" s="24">
        <v>5</v>
      </c>
      <c r="Q30" s="44"/>
      <c r="R30" s="24"/>
      <c r="S30" s="44"/>
      <c r="T30" s="24"/>
      <c r="U30" s="44"/>
      <c r="V30" s="24"/>
      <c r="W30" s="259"/>
      <c r="X30" s="259"/>
      <c r="Y30" s="132">
        <f t="shared" si="0"/>
        <v>590</v>
      </c>
      <c r="Z30" s="132">
        <f t="shared" si="1"/>
        <v>32</v>
      </c>
      <c r="AA30" s="129">
        <f>SUM($Y$6:Y30)</f>
        <v>6566</v>
      </c>
      <c r="AB30" s="129">
        <f>SUM($Z$6:Z30)</f>
        <v>247</v>
      </c>
      <c r="AC30" s="126"/>
      <c r="AD30" s="126"/>
    </row>
    <row r="31" spans="1:30" ht="15" hidden="1" thickBot="1" x14ac:dyDescent="0.35">
      <c r="A31" s="291" t="s">
        <v>25</v>
      </c>
      <c r="B31" s="67">
        <v>43906</v>
      </c>
      <c r="C31" s="45">
        <v>520</v>
      </c>
      <c r="D31" s="18">
        <v>16</v>
      </c>
      <c r="E31" s="51">
        <v>154</v>
      </c>
      <c r="F31" s="39">
        <v>7</v>
      </c>
      <c r="G31" s="51">
        <v>24</v>
      </c>
      <c r="H31" s="39">
        <v>0</v>
      </c>
      <c r="I31" s="51">
        <v>13</v>
      </c>
      <c r="J31" s="39">
        <v>0</v>
      </c>
      <c r="K31" s="51">
        <v>17</v>
      </c>
      <c r="L31" s="39">
        <v>0</v>
      </c>
      <c r="M31" s="51">
        <v>62</v>
      </c>
      <c r="N31" s="20">
        <v>2</v>
      </c>
      <c r="O31" s="41">
        <v>81</v>
      </c>
      <c r="P31" s="20">
        <v>0</v>
      </c>
      <c r="Q31" s="41"/>
      <c r="R31" s="20"/>
      <c r="S31" s="41"/>
      <c r="T31" s="20"/>
      <c r="U31" s="41"/>
      <c r="V31" s="20"/>
      <c r="W31" s="259"/>
      <c r="X31" s="259"/>
      <c r="Y31" s="132">
        <f t="shared" si="0"/>
        <v>871</v>
      </c>
      <c r="Z31" s="132">
        <f t="shared" si="1"/>
        <v>25</v>
      </c>
      <c r="AA31" s="129">
        <f>SUM($Y$6:Y31)</f>
        <v>7437</v>
      </c>
      <c r="AB31" s="129">
        <f>SUM($Z$6:Z31)</f>
        <v>272</v>
      </c>
      <c r="AC31" s="123"/>
      <c r="AD31" s="123"/>
    </row>
    <row r="32" spans="1:30" ht="15" hidden="1" thickBot="1" x14ac:dyDescent="0.35">
      <c r="A32" s="292"/>
      <c r="B32" s="56">
        <v>43907</v>
      </c>
      <c r="C32" s="46">
        <v>603</v>
      </c>
      <c r="D32" s="2">
        <v>4</v>
      </c>
      <c r="E32" s="50">
        <v>281</v>
      </c>
      <c r="F32" s="31">
        <v>3</v>
      </c>
      <c r="G32" s="50">
        <v>11</v>
      </c>
      <c r="H32" s="31">
        <v>0</v>
      </c>
      <c r="I32" s="50">
        <v>11</v>
      </c>
      <c r="J32" s="31">
        <v>0</v>
      </c>
      <c r="K32" s="50">
        <v>35</v>
      </c>
      <c r="L32" s="31">
        <v>0</v>
      </c>
      <c r="M32" s="50">
        <v>34</v>
      </c>
      <c r="N32" s="26">
        <v>2</v>
      </c>
      <c r="O32" s="42">
        <v>146</v>
      </c>
      <c r="P32" s="26">
        <v>2</v>
      </c>
      <c r="Q32" s="42"/>
      <c r="R32" s="26"/>
      <c r="S32" s="42"/>
      <c r="T32" s="26"/>
      <c r="U32" s="42"/>
      <c r="V32" s="26"/>
      <c r="W32" s="259"/>
      <c r="X32" s="259"/>
      <c r="Y32" s="132">
        <f t="shared" si="0"/>
        <v>1121</v>
      </c>
      <c r="Z32" s="132">
        <f t="shared" si="1"/>
        <v>11</v>
      </c>
      <c r="AA32" s="129">
        <f>SUM($Y$6:Y32)</f>
        <v>8558</v>
      </c>
      <c r="AB32" s="129">
        <f>SUM($Z$6:Z32)</f>
        <v>283</v>
      </c>
      <c r="AC32" s="124"/>
      <c r="AD32" s="124"/>
    </row>
    <row r="33" spans="1:30" ht="15" hidden="1" thickBot="1" x14ac:dyDescent="0.35">
      <c r="A33" s="292"/>
      <c r="B33" s="56">
        <v>43908</v>
      </c>
      <c r="C33" s="46">
        <v>539</v>
      </c>
      <c r="D33" s="2">
        <v>12</v>
      </c>
      <c r="E33" s="50">
        <v>294</v>
      </c>
      <c r="F33" s="31">
        <v>5</v>
      </c>
      <c r="G33" s="50">
        <v>7</v>
      </c>
      <c r="H33" s="31">
        <v>0</v>
      </c>
      <c r="I33" s="50">
        <v>8</v>
      </c>
      <c r="J33" s="31">
        <v>0</v>
      </c>
      <c r="K33" s="50">
        <v>19</v>
      </c>
      <c r="L33" s="31">
        <v>0</v>
      </c>
      <c r="M33" s="50">
        <v>35</v>
      </c>
      <c r="N33" s="26">
        <v>5</v>
      </c>
      <c r="O33" s="42">
        <v>124</v>
      </c>
      <c r="P33" s="26">
        <v>10</v>
      </c>
      <c r="Q33" s="42"/>
      <c r="R33" s="26"/>
      <c r="S33" s="42"/>
      <c r="T33" s="26"/>
      <c r="U33" s="42"/>
      <c r="V33" s="26"/>
      <c r="W33" s="259"/>
      <c r="X33" s="259"/>
      <c r="Y33" s="132">
        <f t="shared" si="0"/>
        <v>1026</v>
      </c>
      <c r="Z33" s="132">
        <f t="shared" si="1"/>
        <v>32</v>
      </c>
      <c r="AA33" s="129">
        <f>SUM($Y$6:Y33)</f>
        <v>9584</v>
      </c>
      <c r="AB33" s="129">
        <f>SUM($Z$6:Z33)</f>
        <v>315</v>
      </c>
      <c r="AC33" s="124"/>
      <c r="AD33" s="124"/>
    </row>
    <row r="34" spans="1:30" ht="15" hidden="1" thickBot="1" x14ac:dyDescent="0.35">
      <c r="A34" s="292"/>
      <c r="B34" s="56">
        <v>43909</v>
      </c>
      <c r="C34" s="46">
        <v>546</v>
      </c>
      <c r="D34" s="2">
        <v>10</v>
      </c>
      <c r="E34" s="50">
        <v>274</v>
      </c>
      <c r="F34" s="31">
        <v>4</v>
      </c>
      <c r="G34" s="50">
        <v>0</v>
      </c>
      <c r="H34" s="31">
        <v>0</v>
      </c>
      <c r="I34" s="50">
        <v>18</v>
      </c>
      <c r="J34" s="31">
        <v>0</v>
      </c>
      <c r="K34" s="50">
        <v>23</v>
      </c>
      <c r="L34" s="31">
        <v>2</v>
      </c>
      <c r="M34" s="50">
        <v>53</v>
      </c>
      <c r="N34" s="26">
        <v>0</v>
      </c>
      <c r="O34" s="42">
        <v>171</v>
      </c>
      <c r="P34" s="26">
        <v>7</v>
      </c>
      <c r="Q34" s="42">
        <v>99</v>
      </c>
      <c r="R34" s="26">
        <v>1</v>
      </c>
      <c r="S34" s="42"/>
      <c r="T34" s="26"/>
      <c r="U34" s="42"/>
      <c r="V34" s="26"/>
      <c r="W34" s="259"/>
      <c r="X34" s="259"/>
      <c r="Y34" s="132">
        <f>(C34+E34+G34+I34+K34+M34+O34+Q34)</f>
        <v>1184</v>
      </c>
      <c r="Z34" s="132">
        <f t="shared" si="1"/>
        <v>24</v>
      </c>
      <c r="AA34" s="129">
        <f>SUM($Y$6:Y34)</f>
        <v>10768</v>
      </c>
      <c r="AB34" s="129">
        <f>SUM($Z$6:Z34)</f>
        <v>339</v>
      </c>
      <c r="AC34" s="124"/>
      <c r="AD34" s="124"/>
    </row>
    <row r="35" spans="1:30" ht="15" hidden="1" thickBot="1" x14ac:dyDescent="0.35">
      <c r="A35" s="292"/>
      <c r="B35" s="56">
        <v>43910</v>
      </c>
      <c r="C35" s="46">
        <v>531</v>
      </c>
      <c r="D35" s="2">
        <v>18</v>
      </c>
      <c r="E35" s="50">
        <v>381</v>
      </c>
      <c r="F35" s="31">
        <v>7</v>
      </c>
      <c r="G35" s="50">
        <v>14</v>
      </c>
      <c r="H35" s="31">
        <v>0</v>
      </c>
      <c r="I35" s="50">
        <v>22</v>
      </c>
      <c r="J35" s="31">
        <v>0</v>
      </c>
      <c r="K35" s="50">
        <v>77</v>
      </c>
      <c r="L35" s="31">
        <v>0</v>
      </c>
      <c r="M35" s="50">
        <v>53</v>
      </c>
      <c r="N35" s="26">
        <v>3</v>
      </c>
      <c r="O35" s="42">
        <v>80</v>
      </c>
      <c r="P35" s="26">
        <v>0</v>
      </c>
      <c r="Q35" s="42">
        <v>84</v>
      </c>
      <c r="R35" s="26">
        <v>1</v>
      </c>
      <c r="S35" s="42"/>
      <c r="T35" s="26"/>
      <c r="U35" s="42"/>
      <c r="V35" s="26"/>
      <c r="W35" s="259"/>
      <c r="X35" s="259"/>
      <c r="Y35" s="132">
        <f t="shared" si="0"/>
        <v>1242</v>
      </c>
      <c r="Z35" s="132">
        <f t="shared" si="1"/>
        <v>29</v>
      </c>
      <c r="AA35" s="129">
        <f>SUM($Y$6:Y35)</f>
        <v>12010</v>
      </c>
      <c r="AB35" s="129">
        <f>SUM($Z$6:Z35)</f>
        <v>368</v>
      </c>
      <c r="AC35" s="124"/>
      <c r="AD35" s="124"/>
    </row>
    <row r="36" spans="1:30" ht="15" hidden="1" thickBot="1" x14ac:dyDescent="0.35">
      <c r="A36" s="292"/>
      <c r="B36" s="56">
        <v>43911</v>
      </c>
      <c r="C36" s="46">
        <v>373</v>
      </c>
      <c r="D36" s="2">
        <v>16</v>
      </c>
      <c r="E36" s="50">
        <v>225</v>
      </c>
      <c r="F36" s="31">
        <v>2</v>
      </c>
      <c r="G36" s="50">
        <v>14</v>
      </c>
      <c r="H36" s="31">
        <v>0</v>
      </c>
      <c r="I36" s="50">
        <v>18</v>
      </c>
      <c r="J36" s="31">
        <v>0</v>
      </c>
      <c r="K36" s="50">
        <v>29</v>
      </c>
      <c r="L36" s="31">
        <v>0</v>
      </c>
      <c r="M36" s="50">
        <v>17</v>
      </c>
      <c r="N36" s="26">
        <v>0</v>
      </c>
      <c r="O36" s="42">
        <v>120</v>
      </c>
      <c r="P36" s="26">
        <v>12</v>
      </c>
      <c r="Q36" s="42">
        <v>76</v>
      </c>
      <c r="R36" s="26">
        <v>4</v>
      </c>
      <c r="S36" s="42"/>
      <c r="T36" s="26"/>
      <c r="U36" s="42"/>
      <c r="V36" s="26"/>
      <c r="W36" s="259"/>
      <c r="X36" s="259"/>
      <c r="Y36" s="132">
        <f t="shared" si="0"/>
        <v>872</v>
      </c>
      <c r="Z36" s="132">
        <f t="shared" si="1"/>
        <v>34</v>
      </c>
      <c r="AA36" s="129">
        <f>SUM($Y$6:Y36)</f>
        <v>12882</v>
      </c>
      <c r="AB36" s="129">
        <f>SUM($Z$6:Z36)</f>
        <v>402</v>
      </c>
      <c r="AC36" s="124"/>
      <c r="AD36" s="124"/>
    </row>
    <row r="37" spans="1:30" ht="15" hidden="1" thickBot="1" x14ac:dyDescent="0.35">
      <c r="A37" s="293"/>
      <c r="B37" s="62">
        <v>43912</v>
      </c>
      <c r="C37" s="48">
        <v>354</v>
      </c>
      <c r="D37" s="22">
        <v>15</v>
      </c>
      <c r="E37" s="54">
        <v>161</v>
      </c>
      <c r="F37" s="35">
        <v>10</v>
      </c>
      <c r="G37" s="54">
        <v>45</v>
      </c>
      <c r="H37" s="35">
        <v>1</v>
      </c>
      <c r="I37" s="54">
        <v>8</v>
      </c>
      <c r="J37" s="35">
        <v>0</v>
      </c>
      <c r="K37" s="54">
        <v>9</v>
      </c>
      <c r="L37" s="35">
        <v>0</v>
      </c>
      <c r="M37" s="54">
        <v>15</v>
      </c>
      <c r="N37" s="24">
        <v>0</v>
      </c>
      <c r="O37" s="44">
        <v>123</v>
      </c>
      <c r="P37" s="24">
        <v>10</v>
      </c>
      <c r="Q37" s="44">
        <v>16</v>
      </c>
      <c r="R37" s="24">
        <v>1</v>
      </c>
      <c r="S37" s="44"/>
      <c r="T37" s="24"/>
      <c r="U37" s="44"/>
      <c r="V37" s="24"/>
      <c r="W37" s="259"/>
      <c r="X37" s="259"/>
      <c r="Y37" s="132">
        <f t="shared" ref="Y37:Y40" si="2">(C37+E37+G37+I37+K37+M37+O37+Q37)</f>
        <v>731</v>
      </c>
      <c r="Z37" s="132">
        <f t="shared" ref="Z37:Z40" si="3">(D37+F37+H37+J37+L37+N37+P37+R37)</f>
        <v>37</v>
      </c>
      <c r="AA37" s="129">
        <f>SUM($Y$6:Y37)</f>
        <v>13613</v>
      </c>
      <c r="AB37" s="129">
        <f>SUM($Z$6:Z37)</f>
        <v>439</v>
      </c>
      <c r="AC37" s="126"/>
      <c r="AD37" s="126"/>
    </row>
    <row r="38" spans="1:30" ht="15" hidden="1" thickBot="1" x14ac:dyDescent="0.35">
      <c r="A38" s="291" t="s">
        <v>26</v>
      </c>
      <c r="B38" s="67">
        <v>43913</v>
      </c>
      <c r="C38" s="45">
        <v>666</v>
      </c>
      <c r="D38" s="18">
        <v>21</v>
      </c>
      <c r="E38" s="41">
        <v>169</v>
      </c>
      <c r="F38" s="20">
        <v>5</v>
      </c>
      <c r="G38" s="41">
        <v>87</v>
      </c>
      <c r="H38" s="20">
        <v>2</v>
      </c>
      <c r="I38" s="41">
        <v>19</v>
      </c>
      <c r="J38" s="20">
        <v>0</v>
      </c>
      <c r="K38" s="41">
        <v>36</v>
      </c>
      <c r="L38" s="20">
        <v>0</v>
      </c>
      <c r="M38" s="41">
        <v>17</v>
      </c>
      <c r="N38" s="20">
        <v>0</v>
      </c>
      <c r="O38" s="41">
        <v>199</v>
      </c>
      <c r="P38" s="20">
        <v>10</v>
      </c>
      <c r="Q38" s="41">
        <v>64</v>
      </c>
      <c r="R38" s="20">
        <v>1</v>
      </c>
      <c r="S38" s="41"/>
      <c r="T38" s="20"/>
      <c r="U38" s="41"/>
      <c r="V38" s="20"/>
      <c r="W38" s="259"/>
      <c r="X38" s="259"/>
      <c r="Y38" s="132">
        <f t="shared" si="2"/>
        <v>1257</v>
      </c>
      <c r="Z38" s="132">
        <f t="shared" si="3"/>
        <v>39</v>
      </c>
      <c r="AA38" s="129">
        <f>SUM($Y$6:Y38)</f>
        <v>14870</v>
      </c>
      <c r="AB38" s="129">
        <f>SUM($Z$6:Z38)</f>
        <v>478</v>
      </c>
      <c r="AC38" s="123"/>
      <c r="AD38" s="123"/>
    </row>
    <row r="39" spans="1:30" ht="15" hidden="1" thickBot="1" x14ac:dyDescent="0.35">
      <c r="A39" s="292"/>
      <c r="B39" s="56">
        <v>43914</v>
      </c>
      <c r="C39" s="46">
        <v>649</v>
      </c>
      <c r="D39" s="2">
        <v>27</v>
      </c>
      <c r="E39" s="42">
        <v>205</v>
      </c>
      <c r="F39" s="26">
        <v>6</v>
      </c>
      <c r="G39" s="42">
        <v>20</v>
      </c>
      <c r="H39" s="26">
        <v>0</v>
      </c>
      <c r="I39" s="42">
        <v>19</v>
      </c>
      <c r="J39" s="26">
        <v>1</v>
      </c>
      <c r="K39" s="42">
        <v>61</v>
      </c>
      <c r="L39" s="26">
        <v>0</v>
      </c>
      <c r="M39" s="42">
        <v>46</v>
      </c>
      <c r="N39" s="26">
        <v>4</v>
      </c>
      <c r="O39" s="42">
        <v>165</v>
      </c>
      <c r="P39" s="26">
        <v>11</v>
      </c>
      <c r="Q39" s="42">
        <v>78</v>
      </c>
      <c r="R39" s="26">
        <v>1</v>
      </c>
      <c r="S39" s="42"/>
      <c r="T39" s="26"/>
      <c r="U39" s="42"/>
      <c r="V39" s="26"/>
      <c r="W39" s="259"/>
      <c r="X39" s="259"/>
      <c r="Y39" s="132">
        <f t="shared" si="2"/>
        <v>1243</v>
      </c>
      <c r="Z39" s="132">
        <f t="shared" si="3"/>
        <v>50</v>
      </c>
      <c r="AA39" s="129">
        <f>SUM($Y$6:Y39)</f>
        <v>16113</v>
      </c>
      <c r="AB39" s="129">
        <f>SUM($Z$6:Z39)</f>
        <v>528</v>
      </c>
      <c r="AC39" s="124"/>
      <c r="AD39" s="124"/>
    </row>
    <row r="40" spans="1:30" ht="15" hidden="1" thickBot="1" x14ac:dyDescent="0.35">
      <c r="A40" s="292"/>
      <c r="B40" s="56">
        <v>43915</v>
      </c>
      <c r="C40" s="46">
        <v>608</v>
      </c>
      <c r="D40" s="2">
        <v>28</v>
      </c>
      <c r="E40" s="42">
        <v>204</v>
      </c>
      <c r="F40" s="26">
        <v>4</v>
      </c>
      <c r="G40" s="42">
        <v>66</v>
      </c>
      <c r="H40" s="26">
        <v>1</v>
      </c>
      <c r="I40" s="42">
        <v>14</v>
      </c>
      <c r="J40" s="26">
        <v>0</v>
      </c>
      <c r="K40" s="42">
        <v>42</v>
      </c>
      <c r="L40" s="26">
        <v>0</v>
      </c>
      <c r="M40" s="42">
        <v>36</v>
      </c>
      <c r="N40" s="26">
        <v>3</v>
      </c>
      <c r="O40" s="42">
        <v>112</v>
      </c>
      <c r="P40" s="26">
        <v>10</v>
      </c>
      <c r="Q40" s="42">
        <v>99</v>
      </c>
      <c r="R40" s="26">
        <v>3</v>
      </c>
      <c r="S40" s="42"/>
      <c r="T40" s="26"/>
      <c r="U40" s="42"/>
      <c r="V40" s="26"/>
      <c r="W40" s="259"/>
      <c r="X40" s="259"/>
      <c r="Y40" s="132">
        <f t="shared" si="2"/>
        <v>1181</v>
      </c>
      <c r="Z40" s="132">
        <f t="shared" si="3"/>
        <v>49</v>
      </c>
      <c r="AA40" s="129">
        <f>SUM($Y$6:Y40)</f>
        <v>17294</v>
      </c>
      <c r="AB40" s="129">
        <f>SUM($Z$6:Z40)</f>
        <v>577</v>
      </c>
      <c r="AC40" s="124"/>
      <c r="AD40" s="124"/>
    </row>
    <row r="41" spans="1:30" ht="15" hidden="1" thickBot="1" x14ac:dyDescent="0.35">
      <c r="A41" s="292"/>
      <c r="B41" s="56">
        <v>43916</v>
      </c>
      <c r="C41" s="46">
        <v>502</v>
      </c>
      <c r="D41" s="2">
        <v>21</v>
      </c>
      <c r="E41" s="42">
        <v>230</v>
      </c>
      <c r="F41" s="26">
        <v>5</v>
      </c>
      <c r="G41" s="42">
        <v>76</v>
      </c>
      <c r="H41" s="26">
        <v>3</v>
      </c>
      <c r="I41" s="42">
        <v>15</v>
      </c>
      <c r="J41" s="26">
        <v>0</v>
      </c>
      <c r="K41" s="42">
        <v>43</v>
      </c>
      <c r="L41" s="26">
        <v>1</v>
      </c>
      <c r="M41" s="42">
        <v>47</v>
      </c>
      <c r="N41" s="26">
        <v>18</v>
      </c>
      <c r="O41" s="42">
        <v>93</v>
      </c>
      <c r="P41" s="26">
        <v>10</v>
      </c>
      <c r="Q41" s="42">
        <v>69</v>
      </c>
      <c r="R41" s="26">
        <v>3</v>
      </c>
      <c r="S41" s="42"/>
      <c r="T41" s="26"/>
      <c r="U41" s="42"/>
      <c r="V41" s="26"/>
      <c r="W41" s="259"/>
      <c r="X41" s="259"/>
      <c r="Y41" s="132">
        <f t="shared" ref="Y41:Y47" si="4">(C41+E41+G41+I41+K41+M41+O41+Q41)</f>
        <v>1075</v>
      </c>
      <c r="Z41" s="132">
        <f t="shared" ref="Z41:Z47" si="5">(D41+F41+H41+J41+L41+N41+P41+R41)</f>
        <v>61</v>
      </c>
      <c r="AA41" s="129">
        <f>SUM($Y$6:Y41)</f>
        <v>18369</v>
      </c>
      <c r="AB41" s="129">
        <f>SUM($Z$6:Z41)</f>
        <v>638</v>
      </c>
      <c r="AC41" s="124"/>
      <c r="AD41" s="124"/>
    </row>
    <row r="42" spans="1:30" ht="15" hidden="1" thickBot="1" x14ac:dyDescent="0.35">
      <c r="A42" s="292"/>
      <c r="B42" s="56">
        <v>43917</v>
      </c>
      <c r="C42" s="46">
        <v>735</v>
      </c>
      <c r="D42" s="2">
        <v>30</v>
      </c>
      <c r="E42" s="42">
        <v>240</v>
      </c>
      <c r="F42" s="26">
        <v>4</v>
      </c>
      <c r="G42" s="42">
        <v>106</v>
      </c>
      <c r="H42" s="26">
        <v>7</v>
      </c>
      <c r="I42" s="42">
        <v>14</v>
      </c>
      <c r="J42" s="26">
        <v>1</v>
      </c>
      <c r="K42" s="50">
        <v>47</v>
      </c>
      <c r="L42" s="31">
        <v>0</v>
      </c>
      <c r="M42" s="42">
        <v>42</v>
      </c>
      <c r="N42" s="26">
        <v>2</v>
      </c>
      <c r="O42" s="42">
        <v>110</v>
      </c>
      <c r="P42" s="26">
        <v>5</v>
      </c>
      <c r="Q42" s="42">
        <v>90</v>
      </c>
      <c r="R42" s="26">
        <v>4</v>
      </c>
      <c r="S42" s="42"/>
      <c r="T42" s="26"/>
      <c r="U42" s="42"/>
      <c r="V42" s="26"/>
      <c r="W42" s="259"/>
      <c r="X42" s="259"/>
      <c r="Y42" s="132">
        <f t="shared" si="4"/>
        <v>1384</v>
      </c>
      <c r="Z42" s="132">
        <f t="shared" si="5"/>
        <v>53</v>
      </c>
      <c r="AA42" s="129">
        <f>SUM($Y$6:Y42)</f>
        <v>19753</v>
      </c>
      <c r="AB42" s="129">
        <f>SUM($Z$6:Z42)</f>
        <v>691</v>
      </c>
      <c r="AC42" s="124"/>
      <c r="AD42" s="124"/>
    </row>
    <row r="43" spans="1:30" ht="15" hidden="1" thickBot="1" x14ac:dyDescent="0.35">
      <c r="A43" s="292"/>
      <c r="B43" s="56">
        <v>43918</v>
      </c>
      <c r="C43" s="46">
        <v>548</v>
      </c>
      <c r="D43" s="2">
        <v>11</v>
      </c>
      <c r="E43" s="42">
        <v>151</v>
      </c>
      <c r="F43" s="26">
        <v>7</v>
      </c>
      <c r="G43" s="42">
        <v>89</v>
      </c>
      <c r="H43" s="26">
        <v>3</v>
      </c>
      <c r="I43" s="42">
        <v>7</v>
      </c>
      <c r="J43" s="26">
        <v>0</v>
      </c>
      <c r="K43" s="50">
        <v>18</v>
      </c>
      <c r="L43" s="31">
        <v>1</v>
      </c>
      <c r="M43" s="42">
        <v>21</v>
      </c>
      <c r="N43" s="26">
        <v>2</v>
      </c>
      <c r="O43" s="42">
        <v>125</v>
      </c>
      <c r="P43" s="26">
        <v>20</v>
      </c>
      <c r="Q43" s="42">
        <v>40</v>
      </c>
      <c r="R43" s="26">
        <v>2</v>
      </c>
      <c r="S43" s="42"/>
      <c r="T43" s="26"/>
      <c r="U43" s="42"/>
      <c r="V43" s="26"/>
      <c r="W43" s="259"/>
      <c r="X43" s="259"/>
      <c r="Y43" s="132">
        <f t="shared" si="4"/>
        <v>999</v>
      </c>
      <c r="Z43" s="132">
        <f t="shared" si="5"/>
        <v>46</v>
      </c>
      <c r="AA43" s="129">
        <f>SUM($Y$6:Y43)</f>
        <v>20752</v>
      </c>
      <c r="AB43" s="129">
        <f>SUM($Z$6:Z43)</f>
        <v>737</v>
      </c>
      <c r="AC43" s="124"/>
      <c r="AD43" s="124"/>
    </row>
    <row r="44" spans="1:30" ht="15" hidden="1" thickBot="1" x14ac:dyDescent="0.35">
      <c r="A44" s="293"/>
      <c r="B44" s="62">
        <v>43919</v>
      </c>
      <c r="C44" s="48">
        <v>290</v>
      </c>
      <c r="D44" s="22">
        <v>9</v>
      </c>
      <c r="E44" s="44">
        <v>160</v>
      </c>
      <c r="F44" s="24">
        <v>5</v>
      </c>
      <c r="G44" s="44">
        <v>25</v>
      </c>
      <c r="H44" s="24">
        <v>0</v>
      </c>
      <c r="I44" s="44">
        <v>5</v>
      </c>
      <c r="J44" s="24">
        <v>0</v>
      </c>
      <c r="K44" s="44">
        <v>15</v>
      </c>
      <c r="L44" s="24">
        <v>0</v>
      </c>
      <c r="M44" s="44">
        <v>19</v>
      </c>
      <c r="N44" s="24">
        <v>1</v>
      </c>
      <c r="O44" s="44">
        <v>66</v>
      </c>
      <c r="P44" s="24">
        <v>11</v>
      </c>
      <c r="Q44" s="44">
        <v>17</v>
      </c>
      <c r="R44" s="24">
        <v>0</v>
      </c>
      <c r="S44" s="44"/>
      <c r="T44" s="24"/>
      <c r="U44" s="44"/>
      <c r="V44" s="24"/>
      <c r="W44" s="259"/>
      <c r="X44" s="259"/>
      <c r="Y44" s="132">
        <f t="shared" si="4"/>
        <v>597</v>
      </c>
      <c r="Z44" s="132">
        <f t="shared" si="5"/>
        <v>26</v>
      </c>
      <c r="AA44" s="129">
        <f>SUM($Y$6:Y44)</f>
        <v>21349</v>
      </c>
      <c r="AB44" s="129">
        <f>SUM($Z$6:Z44)</f>
        <v>763</v>
      </c>
      <c r="AC44" s="126"/>
      <c r="AD44" s="126"/>
    </row>
    <row r="45" spans="1:30" ht="15" hidden="1" thickBot="1" x14ac:dyDescent="0.35">
      <c r="A45" s="291" t="s">
        <v>36</v>
      </c>
      <c r="B45" s="67">
        <v>43920</v>
      </c>
      <c r="C45" s="45">
        <v>535</v>
      </c>
      <c r="D45" s="18">
        <v>17</v>
      </c>
      <c r="E45" s="41">
        <v>243</v>
      </c>
      <c r="F45" s="20">
        <v>15</v>
      </c>
      <c r="G45" s="41">
        <v>73</v>
      </c>
      <c r="H45" s="20">
        <v>1</v>
      </c>
      <c r="I45" s="41">
        <v>13</v>
      </c>
      <c r="J45" s="20">
        <v>0</v>
      </c>
      <c r="K45" s="41">
        <v>43</v>
      </c>
      <c r="L45" s="20">
        <v>1</v>
      </c>
      <c r="M45" s="41">
        <v>35</v>
      </c>
      <c r="N45" s="20">
        <v>6</v>
      </c>
      <c r="O45" s="41">
        <v>112</v>
      </c>
      <c r="P45" s="20">
        <v>8</v>
      </c>
      <c r="Q45" s="41">
        <v>71</v>
      </c>
      <c r="R45" s="20">
        <v>3</v>
      </c>
      <c r="S45" s="41"/>
      <c r="T45" s="20"/>
      <c r="U45" s="41"/>
      <c r="V45" s="20"/>
      <c r="W45" s="259"/>
      <c r="X45" s="259"/>
      <c r="Y45" s="132">
        <f t="shared" si="4"/>
        <v>1125</v>
      </c>
      <c r="Z45" s="132">
        <f t="shared" si="5"/>
        <v>51</v>
      </c>
      <c r="AA45" s="129">
        <f>SUM($Y$6:Y45)</f>
        <v>22474</v>
      </c>
      <c r="AB45" s="129">
        <f>SUM($Z$6:Z45)</f>
        <v>814</v>
      </c>
      <c r="AC45" s="143"/>
      <c r="AD45" s="144"/>
    </row>
    <row r="46" spans="1:30" ht="15" hidden="1" thickBot="1" x14ac:dyDescent="0.35">
      <c r="A46" s="292"/>
      <c r="B46" s="56">
        <v>43921</v>
      </c>
      <c r="C46" s="46">
        <v>685</v>
      </c>
      <c r="D46" s="2">
        <v>17</v>
      </c>
      <c r="E46" s="42">
        <v>307</v>
      </c>
      <c r="F46" s="26">
        <v>16</v>
      </c>
      <c r="G46" s="42">
        <v>23</v>
      </c>
      <c r="H46" s="26">
        <v>0</v>
      </c>
      <c r="I46" s="42">
        <v>8</v>
      </c>
      <c r="J46" s="26">
        <v>0</v>
      </c>
      <c r="K46" s="42">
        <v>42</v>
      </c>
      <c r="L46" s="26">
        <v>0</v>
      </c>
      <c r="M46" s="42">
        <v>38</v>
      </c>
      <c r="N46" s="26">
        <v>0</v>
      </c>
      <c r="O46" s="42">
        <v>107</v>
      </c>
      <c r="P46" s="26">
        <v>5</v>
      </c>
      <c r="Q46" s="42">
        <v>78</v>
      </c>
      <c r="R46" s="26">
        <v>3</v>
      </c>
      <c r="S46" s="42"/>
      <c r="T46" s="26"/>
      <c r="U46" s="42"/>
      <c r="V46" s="26"/>
      <c r="W46" s="259"/>
      <c r="X46" s="259"/>
      <c r="Y46" s="132">
        <f t="shared" si="4"/>
        <v>1288</v>
      </c>
      <c r="Z46" s="132">
        <f t="shared" si="5"/>
        <v>41</v>
      </c>
      <c r="AA46" s="129">
        <f>SUM($Y$6:Y46)</f>
        <v>23762</v>
      </c>
      <c r="AB46" s="129">
        <f>SUM($Z$6:Z46)</f>
        <v>855</v>
      </c>
      <c r="AC46" s="145"/>
      <c r="AD46" s="146"/>
    </row>
    <row r="47" spans="1:30" ht="15" hidden="1" thickBot="1" x14ac:dyDescent="0.35">
      <c r="A47" s="292"/>
      <c r="B47" s="56">
        <v>43922</v>
      </c>
      <c r="C47" s="46">
        <v>476</v>
      </c>
      <c r="D47" s="2">
        <v>18</v>
      </c>
      <c r="E47" s="42">
        <v>266</v>
      </c>
      <c r="F47" s="26">
        <v>15</v>
      </c>
      <c r="G47" s="42">
        <v>58</v>
      </c>
      <c r="H47" s="26">
        <v>3</v>
      </c>
      <c r="I47" s="42">
        <v>36</v>
      </c>
      <c r="J47" s="26">
        <v>1</v>
      </c>
      <c r="K47" s="42">
        <v>42</v>
      </c>
      <c r="L47" s="26">
        <v>0</v>
      </c>
      <c r="M47" s="42">
        <v>31</v>
      </c>
      <c r="N47" s="26">
        <v>2</v>
      </c>
      <c r="O47" s="42">
        <v>127</v>
      </c>
      <c r="P47" s="26">
        <v>13</v>
      </c>
      <c r="Q47" s="42">
        <v>59</v>
      </c>
      <c r="R47" s="26">
        <v>4</v>
      </c>
      <c r="S47" s="42"/>
      <c r="T47" s="26"/>
      <c r="U47" s="42"/>
      <c r="V47" s="26"/>
      <c r="W47" s="259"/>
      <c r="X47" s="259"/>
      <c r="Y47" s="132">
        <f t="shared" si="4"/>
        <v>1095</v>
      </c>
      <c r="Z47" s="132">
        <f t="shared" si="5"/>
        <v>56</v>
      </c>
      <c r="AA47" s="129">
        <f>SUM($Y$6:Y47)</f>
        <v>24857</v>
      </c>
      <c r="AB47" s="129">
        <f>SUM($Z$6:Z47)</f>
        <v>911</v>
      </c>
      <c r="AC47" s="145"/>
      <c r="AD47" s="146"/>
    </row>
    <row r="48" spans="1:30" ht="15" hidden="1" thickBot="1" x14ac:dyDescent="0.35">
      <c r="A48" s="292"/>
      <c r="B48" s="56">
        <v>43923</v>
      </c>
      <c r="C48" s="46">
        <v>504</v>
      </c>
      <c r="D48" s="2">
        <v>9</v>
      </c>
      <c r="E48" s="42">
        <v>210</v>
      </c>
      <c r="F48" s="26">
        <v>10</v>
      </c>
      <c r="G48" s="42">
        <v>105</v>
      </c>
      <c r="H48" s="26">
        <v>2</v>
      </c>
      <c r="I48" s="42">
        <v>14</v>
      </c>
      <c r="J48" s="26">
        <v>0</v>
      </c>
      <c r="K48" s="42">
        <v>41</v>
      </c>
      <c r="L48" s="26">
        <v>2</v>
      </c>
      <c r="M48" s="42">
        <v>42</v>
      </c>
      <c r="N48" s="26">
        <v>3</v>
      </c>
      <c r="O48" s="42">
        <v>106</v>
      </c>
      <c r="P48" s="26">
        <v>11</v>
      </c>
      <c r="Q48" s="42">
        <v>42</v>
      </c>
      <c r="R48" s="26">
        <v>0</v>
      </c>
      <c r="S48" s="42"/>
      <c r="T48" s="26"/>
      <c r="U48" s="42"/>
      <c r="V48" s="26"/>
      <c r="W48" s="259"/>
      <c r="X48" s="259"/>
      <c r="Y48" s="132">
        <f t="shared" ref="Y48:Y50" si="6">(C48+E48+G48+I48+K48+M48+O48+Q48)</f>
        <v>1064</v>
      </c>
      <c r="Z48" s="132">
        <f t="shared" ref="Z48:Z50" si="7">(D48+F48+H48+J48+L48+N48+P48+R48)</f>
        <v>37</v>
      </c>
      <c r="AA48" s="129">
        <f>SUM($Y$6:Y48)</f>
        <v>25921</v>
      </c>
      <c r="AB48" s="129">
        <f>SUM($Z$6:Z48)</f>
        <v>948</v>
      </c>
      <c r="AC48" s="145"/>
      <c r="AD48" s="146"/>
    </row>
    <row r="49" spans="1:30" ht="15" hidden="1" thickBot="1" x14ac:dyDescent="0.35">
      <c r="A49" s="292"/>
      <c r="B49" s="56">
        <v>43924</v>
      </c>
      <c r="C49" s="46">
        <v>576</v>
      </c>
      <c r="D49" s="2">
        <v>13</v>
      </c>
      <c r="E49" s="42">
        <v>246</v>
      </c>
      <c r="F49" s="26">
        <v>6</v>
      </c>
      <c r="G49" s="42">
        <v>63</v>
      </c>
      <c r="H49" s="26">
        <v>1</v>
      </c>
      <c r="I49" s="42">
        <v>13</v>
      </c>
      <c r="J49" s="26">
        <v>0</v>
      </c>
      <c r="K49" s="42">
        <v>45</v>
      </c>
      <c r="L49" s="26">
        <v>0</v>
      </c>
      <c r="M49" s="42">
        <v>45</v>
      </c>
      <c r="N49" s="26">
        <v>4</v>
      </c>
      <c r="O49" s="42">
        <v>137</v>
      </c>
      <c r="P49" s="26">
        <v>17</v>
      </c>
      <c r="Q49" s="42">
        <v>63</v>
      </c>
      <c r="R49" s="26">
        <v>0</v>
      </c>
      <c r="S49" s="42"/>
      <c r="T49" s="26"/>
      <c r="U49" s="42"/>
      <c r="V49" s="26"/>
      <c r="W49" s="259"/>
      <c r="X49" s="259"/>
      <c r="Y49" s="132">
        <f t="shared" si="6"/>
        <v>1188</v>
      </c>
      <c r="Z49" s="132">
        <f t="shared" si="7"/>
        <v>41</v>
      </c>
      <c r="AA49" s="129">
        <f>SUM($Y$6:Y49)</f>
        <v>27109</v>
      </c>
      <c r="AB49" s="129">
        <f>SUM($Z$6:Z49)</f>
        <v>989</v>
      </c>
      <c r="AC49" s="145"/>
      <c r="AD49" s="146"/>
    </row>
    <row r="50" spans="1:30" ht="15" hidden="1" thickBot="1" x14ac:dyDescent="0.35">
      <c r="A50" s="292"/>
      <c r="B50" s="56">
        <v>43925</v>
      </c>
      <c r="C50" s="46">
        <v>354</v>
      </c>
      <c r="D50" s="2">
        <v>4</v>
      </c>
      <c r="E50" s="42">
        <v>157</v>
      </c>
      <c r="F50" s="26">
        <v>7</v>
      </c>
      <c r="G50" s="42">
        <v>8</v>
      </c>
      <c r="H50" s="26">
        <v>0</v>
      </c>
      <c r="I50" s="42">
        <v>4</v>
      </c>
      <c r="J50" s="26">
        <v>0</v>
      </c>
      <c r="K50" s="42">
        <v>19</v>
      </c>
      <c r="L50" s="26">
        <v>0</v>
      </c>
      <c r="M50" s="42">
        <v>9</v>
      </c>
      <c r="N50" s="26">
        <v>0</v>
      </c>
      <c r="O50" s="42">
        <v>84</v>
      </c>
      <c r="P50" s="26">
        <v>9</v>
      </c>
      <c r="Q50" s="42">
        <v>20</v>
      </c>
      <c r="R50" s="26">
        <v>0</v>
      </c>
      <c r="S50" s="42"/>
      <c r="T50" s="26"/>
      <c r="U50" s="42"/>
      <c r="V50" s="26"/>
      <c r="W50" s="259"/>
      <c r="X50" s="259"/>
      <c r="Y50" s="132">
        <f t="shared" si="6"/>
        <v>655</v>
      </c>
      <c r="Z50" s="132">
        <f t="shared" si="7"/>
        <v>20</v>
      </c>
      <c r="AA50" s="129">
        <f>SUM($Y$6:Y50)</f>
        <v>27764</v>
      </c>
      <c r="AB50" s="129">
        <f>SUM($Z$6:Z50)</f>
        <v>1009</v>
      </c>
      <c r="AC50" s="145"/>
      <c r="AD50" s="146"/>
    </row>
    <row r="51" spans="1:30" s="74" customFormat="1" ht="15" hidden="1" thickBot="1" x14ac:dyDescent="0.35">
      <c r="A51" s="294"/>
      <c r="B51" s="114">
        <v>43926</v>
      </c>
      <c r="C51" s="179">
        <v>280</v>
      </c>
      <c r="D51" s="180">
        <v>11</v>
      </c>
      <c r="E51" s="181">
        <v>84</v>
      </c>
      <c r="F51" s="182">
        <v>2</v>
      </c>
      <c r="G51" s="181">
        <v>10</v>
      </c>
      <c r="H51" s="182">
        <v>0</v>
      </c>
      <c r="I51" s="181">
        <v>4</v>
      </c>
      <c r="J51" s="182">
        <v>1</v>
      </c>
      <c r="K51" s="181">
        <v>2</v>
      </c>
      <c r="L51" s="182">
        <v>0</v>
      </c>
      <c r="M51" s="181">
        <v>23</v>
      </c>
      <c r="N51" s="182">
        <v>0</v>
      </c>
      <c r="O51" s="181">
        <v>62</v>
      </c>
      <c r="P51" s="182">
        <v>9</v>
      </c>
      <c r="Q51" s="181">
        <v>24</v>
      </c>
      <c r="R51" s="182">
        <v>0</v>
      </c>
      <c r="S51" s="181"/>
      <c r="T51" s="182"/>
      <c r="U51" s="181"/>
      <c r="V51" s="182"/>
      <c r="W51" s="260"/>
      <c r="X51" s="260"/>
      <c r="Y51" s="133">
        <f t="shared" ref="Y51:Y72" si="8">(C51+E51+G51+I51+K51+M51+O51+Q51)</f>
        <v>489</v>
      </c>
      <c r="Z51" s="133">
        <f t="shared" ref="Z51:Z72" si="9">(D51+F51+H51+J51+L51+N51+P51+R51)</f>
        <v>23</v>
      </c>
      <c r="AA51" s="129">
        <f>SUM($Y$6:Y51)</f>
        <v>28253</v>
      </c>
      <c r="AB51" s="129">
        <f>SUM($Z$6:Z51)</f>
        <v>1032</v>
      </c>
      <c r="AC51" s="147"/>
      <c r="AD51" s="148"/>
    </row>
    <row r="52" spans="1:30" ht="15" hidden="1" thickBot="1" x14ac:dyDescent="0.35">
      <c r="A52" s="291" t="s">
        <v>37</v>
      </c>
      <c r="B52" s="67">
        <v>43927</v>
      </c>
      <c r="C52" s="41">
        <v>606</v>
      </c>
      <c r="D52" s="87">
        <v>13</v>
      </c>
      <c r="E52" s="88">
        <v>291</v>
      </c>
      <c r="F52" s="89">
        <v>11</v>
      </c>
      <c r="G52" s="90">
        <v>48</v>
      </c>
      <c r="H52" s="87">
        <v>0</v>
      </c>
      <c r="I52" s="91">
        <v>12</v>
      </c>
      <c r="J52" s="92">
        <v>1</v>
      </c>
      <c r="K52" s="90">
        <v>40</v>
      </c>
      <c r="L52" s="87">
        <v>0</v>
      </c>
      <c r="M52" s="91">
        <v>24</v>
      </c>
      <c r="N52" s="92">
        <v>0</v>
      </c>
      <c r="O52" s="90">
        <v>124</v>
      </c>
      <c r="P52" s="87">
        <v>9</v>
      </c>
      <c r="Q52" s="91">
        <v>57</v>
      </c>
      <c r="R52" s="87">
        <v>1</v>
      </c>
      <c r="S52" s="91"/>
      <c r="T52" s="87"/>
      <c r="U52" s="91"/>
      <c r="V52" s="87"/>
      <c r="W52" s="261"/>
      <c r="X52" s="261"/>
      <c r="Y52" s="132">
        <f t="shared" si="8"/>
        <v>1202</v>
      </c>
      <c r="Z52" s="132">
        <f t="shared" si="9"/>
        <v>35</v>
      </c>
      <c r="AA52" s="129">
        <f>SUM($Y$6:Y52)</f>
        <v>29455</v>
      </c>
      <c r="AB52" s="129">
        <f>SUM($Z$6:Z52)</f>
        <v>1067</v>
      </c>
      <c r="AC52" s="139"/>
      <c r="AD52" s="140"/>
    </row>
    <row r="53" spans="1:30" ht="15" hidden="1" thickBot="1" x14ac:dyDescent="0.35">
      <c r="A53" s="292"/>
      <c r="B53" s="56">
        <v>43928</v>
      </c>
      <c r="C53" s="42">
        <v>660</v>
      </c>
      <c r="D53" s="75">
        <v>20</v>
      </c>
      <c r="E53" s="76">
        <v>297</v>
      </c>
      <c r="F53" s="77">
        <v>10</v>
      </c>
      <c r="G53" s="78">
        <v>93</v>
      </c>
      <c r="H53" s="75">
        <v>2</v>
      </c>
      <c r="I53" s="79">
        <v>13</v>
      </c>
      <c r="J53" s="80">
        <v>0</v>
      </c>
      <c r="K53" s="78">
        <v>37</v>
      </c>
      <c r="L53" s="75">
        <v>0</v>
      </c>
      <c r="M53" s="79">
        <v>28</v>
      </c>
      <c r="N53" s="80">
        <v>1</v>
      </c>
      <c r="O53" s="78">
        <v>86</v>
      </c>
      <c r="P53" s="75">
        <v>3</v>
      </c>
      <c r="Q53" s="79">
        <v>0</v>
      </c>
      <c r="R53" s="75">
        <v>0</v>
      </c>
      <c r="S53" s="79"/>
      <c r="T53" s="75"/>
      <c r="U53" s="79"/>
      <c r="V53" s="75"/>
      <c r="W53" s="261"/>
      <c r="X53" s="261"/>
      <c r="Y53" s="132">
        <f t="shared" si="8"/>
        <v>1214</v>
      </c>
      <c r="Z53" s="132">
        <f t="shared" si="9"/>
        <v>36</v>
      </c>
      <c r="AA53" s="129">
        <f>SUM($Y$6:Y53)</f>
        <v>30669</v>
      </c>
      <c r="AB53" s="129">
        <f>SUM($Z$6:Z53)</f>
        <v>1103</v>
      </c>
      <c r="AC53" s="141"/>
      <c r="AD53" s="142"/>
    </row>
    <row r="54" spans="1:30" ht="15" hidden="1" thickBot="1" x14ac:dyDescent="0.35">
      <c r="A54" s="292"/>
      <c r="B54" s="56">
        <v>43929</v>
      </c>
      <c r="C54" s="42">
        <v>603</v>
      </c>
      <c r="D54" s="75">
        <v>15</v>
      </c>
      <c r="E54" s="76">
        <v>240</v>
      </c>
      <c r="F54" s="77">
        <v>5</v>
      </c>
      <c r="G54" s="78">
        <v>215</v>
      </c>
      <c r="H54" s="75">
        <v>10</v>
      </c>
      <c r="I54" s="79">
        <v>45</v>
      </c>
      <c r="J54" s="80">
        <v>2</v>
      </c>
      <c r="K54" s="78">
        <v>24</v>
      </c>
      <c r="L54" s="75">
        <v>0</v>
      </c>
      <c r="M54" s="79">
        <v>17</v>
      </c>
      <c r="N54" s="80">
        <v>1</v>
      </c>
      <c r="O54" s="78">
        <v>0</v>
      </c>
      <c r="P54" s="75">
        <v>0</v>
      </c>
      <c r="Q54" s="79">
        <v>0</v>
      </c>
      <c r="R54" s="75">
        <v>0</v>
      </c>
      <c r="S54" s="79"/>
      <c r="T54" s="75"/>
      <c r="U54" s="79"/>
      <c r="V54" s="75"/>
      <c r="W54" s="261"/>
      <c r="X54" s="261"/>
      <c r="Y54" s="132">
        <f t="shared" si="8"/>
        <v>1144</v>
      </c>
      <c r="Z54" s="132">
        <f t="shared" si="9"/>
        <v>33</v>
      </c>
      <c r="AA54" s="129">
        <f>SUM($Y$6:Y54)</f>
        <v>31813</v>
      </c>
      <c r="AB54" s="129">
        <f>SUM($Z$6:Z54)</f>
        <v>1136</v>
      </c>
      <c r="AC54" s="141"/>
      <c r="AD54" s="142"/>
    </row>
    <row r="55" spans="1:30" ht="15" hidden="1" thickBot="1" x14ac:dyDescent="0.35">
      <c r="A55" s="292"/>
      <c r="B55" s="56">
        <v>43930</v>
      </c>
      <c r="C55" s="42">
        <v>715</v>
      </c>
      <c r="D55" s="75">
        <v>13</v>
      </c>
      <c r="E55" s="76">
        <v>272</v>
      </c>
      <c r="F55" s="77">
        <v>13</v>
      </c>
      <c r="G55" s="78">
        <v>92</v>
      </c>
      <c r="H55" s="75">
        <v>3</v>
      </c>
      <c r="I55" s="79">
        <v>84</v>
      </c>
      <c r="J55" s="80">
        <v>0</v>
      </c>
      <c r="K55" s="78">
        <v>23</v>
      </c>
      <c r="L55" s="75">
        <v>0</v>
      </c>
      <c r="M55" s="79">
        <v>35</v>
      </c>
      <c r="N55" s="80">
        <v>6</v>
      </c>
      <c r="O55" s="78">
        <v>0</v>
      </c>
      <c r="P55" s="75">
        <v>0</v>
      </c>
      <c r="Q55" s="79">
        <v>13</v>
      </c>
      <c r="R55" s="75">
        <v>0</v>
      </c>
      <c r="S55" s="79"/>
      <c r="T55" s="75"/>
      <c r="U55" s="79"/>
      <c r="V55" s="75"/>
      <c r="W55" s="261"/>
      <c r="X55" s="261"/>
      <c r="Y55" s="132">
        <f t="shared" si="8"/>
        <v>1234</v>
      </c>
      <c r="Z55" s="132">
        <f t="shared" si="9"/>
        <v>35</v>
      </c>
      <c r="AA55" s="129">
        <f>SUM($Y$6:Y55)</f>
        <v>33047</v>
      </c>
      <c r="AB55" s="129">
        <f>SUM($Z$6:Z55)</f>
        <v>1171</v>
      </c>
      <c r="AC55" s="141"/>
      <c r="AD55" s="142"/>
    </row>
    <row r="56" spans="1:30" s="93" customFormat="1" ht="17.25" hidden="1" customHeight="1" x14ac:dyDescent="0.35">
      <c r="A56" s="292"/>
      <c r="B56" s="56">
        <v>43931</v>
      </c>
      <c r="C56" s="42">
        <v>818</v>
      </c>
      <c r="D56" s="75">
        <v>13</v>
      </c>
      <c r="E56" s="76">
        <v>234</v>
      </c>
      <c r="F56" s="77">
        <v>9</v>
      </c>
      <c r="G56" s="78">
        <v>88</v>
      </c>
      <c r="H56" s="75">
        <v>2</v>
      </c>
      <c r="I56" s="79">
        <v>13</v>
      </c>
      <c r="J56" s="80">
        <v>0</v>
      </c>
      <c r="K56" s="78">
        <v>40</v>
      </c>
      <c r="L56" s="75">
        <v>0</v>
      </c>
      <c r="M56" s="79">
        <v>39</v>
      </c>
      <c r="N56" s="80">
        <v>4</v>
      </c>
      <c r="O56" s="78">
        <v>0</v>
      </c>
      <c r="P56" s="75">
        <v>0</v>
      </c>
      <c r="Q56" s="79">
        <v>0</v>
      </c>
      <c r="R56" s="75">
        <v>0</v>
      </c>
      <c r="S56" s="79"/>
      <c r="T56" s="75"/>
      <c r="U56" s="79"/>
      <c r="V56" s="75"/>
      <c r="W56" s="261"/>
      <c r="X56" s="261"/>
      <c r="Y56" s="132">
        <f t="shared" si="8"/>
        <v>1232</v>
      </c>
      <c r="Z56" s="132">
        <f t="shared" si="9"/>
        <v>28</v>
      </c>
      <c r="AA56" s="129">
        <f>SUM($Y$6:Y56)</f>
        <v>34279</v>
      </c>
      <c r="AB56" s="129">
        <f>SUM($Z$6:Z56)</f>
        <v>1199</v>
      </c>
      <c r="AC56" s="141"/>
      <c r="AD56" s="142"/>
    </row>
    <row r="57" spans="1:30" ht="15" hidden="1" thickBot="1" x14ac:dyDescent="0.35">
      <c r="A57" s="292"/>
      <c r="B57" s="56">
        <v>43932</v>
      </c>
      <c r="C57" s="42">
        <v>288</v>
      </c>
      <c r="D57" s="75">
        <v>1</v>
      </c>
      <c r="E57" s="76">
        <v>174</v>
      </c>
      <c r="F57" s="77">
        <v>11</v>
      </c>
      <c r="G57" s="78">
        <v>25</v>
      </c>
      <c r="H57" s="75">
        <v>1</v>
      </c>
      <c r="I57" s="79">
        <v>2</v>
      </c>
      <c r="J57" s="80">
        <v>0</v>
      </c>
      <c r="K57" s="78">
        <v>15</v>
      </c>
      <c r="L57" s="75">
        <v>0</v>
      </c>
      <c r="M57" s="79">
        <v>13</v>
      </c>
      <c r="N57" s="80">
        <v>2</v>
      </c>
      <c r="O57" s="78">
        <v>55</v>
      </c>
      <c r="P57" s="75">
        <v>2</v>
      </c>
      <c r="Q57" s="79">
        <v>0</v>
      </c>
      <c r="R57" s="75">
        <v>0</v>
      </c>
      <c r="S57" s="79"/>
      <c r="T57" s="75"/>
      <c r="U57" s="79"/>
      <c r="V57" s="75"/>
      <c r="W57" s="261"/>
      <c r="X57" s="261"/>
      <c r="Y57" s="132">
        <f t="shared" si="8"/>
        <v>572</v>
      </c>
      <c r="Z57" s="132">
        <f t="shared" si="9"/>
        <v>17</v>
      </c>
      <c r="AA57" s="129">
        <f>SUM($Y$6:Y57)</f>
        <v>34851</v>
      </c>
      <c r="AB57" s="129">
        <f>SUM($Z$6:Z57)</f>
        <v>1216</v>
      </c>
      <c r="AC57" s="141"/>
      <c r="AD57" s="142"/>
    </row>
    <row r="58" spans="1:30" ht="15" hidden="1" thickBot="1" x14ac:dyDescent="0.35">
      <c r="A58" s="293"/>
      <c r="B58" s="62">
        <v>43933</v>
      </c>
      <c r="C58" s="44">
        <v>214</v>
      </c>
      <c r="D58" s="81">
        <v>4</v>
      </c>
      <c r="E58" s="82">
        <v>235</v>
      </c>
      <c r="F58" s="83">
        <v>0</v>
      </c>
      <c r="G58" s="84">
        <v>6</v>
      </c>
      <c r="H58" s="81">
        <v>0</v>
      </c>
      <c r="I58" s="85">
        <v>2</v>
      </c>
      <c r="J58" s="86">
        <v>0</v>
      </c>
      <c r="K58" s="84">
        <v>13</v>
      </c>
      <c r="L58" s="81">
        <v>0</v>
      </c>
      <c r="M58" s="85">
        <v>14</v>
      </c>
      <c r="N58" s="86">
        <v>0</v>
      </c>
      <c r="O58" s="84">
        <v>60</v>
      </c>
      <c r="P58" s="81">
        <v>3</v>
      </c>
      <c r="Q58" s="85">
        <v>10</v>
      </c>
      <c r="R58" s="81">
        <v>0</v>
      </c>
      <c r="S58" s="85"/>
      <c r="T58" s="81"/>
      <c r="U58" s="85"/>
      <c r="V58" s="81"/>
      <c r="W58" s="261"/>
      <c r="X58" s="261"/>
      <c r="Y58" s="132">
        <f t="shared" si="8"/>
        <v>554</v>
      </c>
      <c r="Z58" s="132">
        <f t="shared" si="9"/>
        <v>7</v>
      </c>
      <c r="AA58" s="129">
        <f>SUM($Y$6:Y58)</f>
        <v>35405</v>
      </c>
      <c r="AB58" s="129">
        <f>SUM($Z$6:Z58)</f>
        <v>1223</v>
      </c>
      <c r="AC58" s="137"/>
      <c r="AD58" s="138"/>
    </row>
    <row r="59" spans="1:30" ht="15" hidden="1" thickBot="1" x14ac:dyDescent="0.35">
      <c r="A59" s="291" t="s">
        <v>38</v>
      </c>
      <c r="B59" s="67">
        <v>43934</v>
      </c>
      <c r="C59" s="41">
        <v>292</v>
      </c>
      <c r="D59" s="87">
        <v>2</v>
      </c>
      <c r="E59" s="88">
        <v>134</v>
      </c>
      <c r="F59" s="89">
        <v>3</v>
      </c>
      <c r="G59" s="90">
        <v>6</v>
      </c>
      <c r="H59" s="87">
        <v>1</v>
      </c>
      <c r="I59" s="91">
        <v>6</v>
      </c>
      <c r="J59" s="92">
        <v>0</v>
      </c>
      <c r="K59" s="90">
        <v>10</v>
      </c>
      <c r="L59" s="87">
        <v>0</v>
      </c>
      <c r="M59" s="91">
        <v>14</v>
      </c>
      <c r="N59" s="92">
        <v>0</v>
      </c>
      <c r="O59" s="90">
        <v>75</v>
      </c>
      <c r="P59" s="87">
        <v>2</v>
      </c>
      <c r="Q59" s="91">
        <v>4</v>
      </c>
      <c r="R59" s="87">
        <v>0</v>
      </c>
      <c r="S59" s="91"/>
      <c r="T59" s="87"/>
      <c r="U59" s="91"/>
      <c r="V59" s="87"/>
      <c r="W59" s="261"/>
      <c r="X59" s="261"/>
      <c r="Y59" s="132">
        <f>(C59+E59+G59+I59+K59+M59+O59+Q59)</f>
        <v>541</v>
      </c>
      <c r="Z59" s="132">
        <f t="shared" si="9"/>
        <v>8</v>
      </c>
      <c r="AA59" s="129">
        <f>SUM($Y$6:Y59)</f>
        <v>35946</v>
      </c>
      <c r="AB59" s="129">
        <f>SUM($Z$6:Z59)</f>
        <v>1231</v>
      </c>
      <c r="AC59" s="139"/>
      <c r="AD59" s="140"/>
    </row>
    <row r="60" spans="1:30" ht="15" hidden="1" thickBot="1" x14ac:dyDescent="0.35">
      <c r="A60" s="292"/>
      <c r="B60" s="56">
        <v>43935</v>
      </c>
      <c r="C60" s="42">
        <v>603</v>
      </c>
      <c r="D60" s="75">
        <v>9</v>
      </c>
      <c r="E60" s="76">
        <v>344</v>
      </c>
      <c r="F60" s="77">
        <v>14</v>
      </c>
      <c r="G60" s="78">
        <v>29</v>
      </c>
      <c r="H60" s="75">
        <v>0</v>
      </c>
      <c r="I60" s="79">
        <v>23</v>
      </c>
      <c r="J60" s="80">
        <v>0</v>
      </c>
      <c r="K60" s="78">
        <v>40</v>
      </c>
      <c r="L60" s="75">
        <v>1</v>
      </c>
      <c r="M60" s="79">
        <v>16</v>
      </c>
      <c r="N60" s="80">
        <v>0</v>
      </c>
      <c r="O60" s="78">
        <v>80</v>
      </c>
      <c r="P60" s="75">
        <v>3</v>
      </c>
      <c r="Q60" s="79">
        <v>33</v>
      </c>
      <c r="R60" s="75">
        <v>0</v>
      </c>
      <c r="S60" s="79"/>
      <c r="T60" s="75"/>
      <c r="U60" s="79"/>
      <c r="V60" s="75"/>
      <c r="W60" s="261"/>
      <c r="X60" s="261"/>
      <c r="Y60" s="132">
        <f t="shared" si="8"/>
        <v>1168</v>
      </c>
      <c r="Z60" s="132">
        <f t="shared" si="9"/>
        <v>27</v>
      </c>
      <c r="AA60" s="129">
        <f>SUM($Y$6:Y60)</f>
        <v>37114</v>
      </c>
      <c r="AB60" s="129">
        <f>SUM($Z$6:Z60)</f>
        <v>1258</v>
      </c>
      <c r="AC60" s="141"/>
      <c r="AD60" s="142"/>
    </row>
    <row r="61" spans="1:30" ht="15" hidden="1" thickBot="1" x14ac:dyDescent="0.35">
      <c r="A61" s="292"/>
      <c r="B61" s="56">
        <v>43936</v>
      </c>
      <c r="C61" s="42">
        <v>529</v>
      </c>
      <c r="D61" s="75">
        <v>8</v>
      </c>
      <c r="E61" s="76">
        <v>225</v>
      </c>
      <c r="F61" s="77">
        <v>10</v>
      </c>
      <c r="G61" s="78">
        <v>90</v>
      </c>
      <c r="H61" s="75">
        <v>1</v>
      </c>
      <c r="I61" s="79">
        <v>21</v>
      </c>
      <c r="J61" s="80">
        <v>0</v>
      </c>
      <c r="K61" s="78">
        <v>33</v>
      </c>
      <c r="L61" s="75">
        <v>0</v>
      </c>
      <c r="M61" s="79">
        <v>24</v>
      </c>
      <c r="N61" s="80">
        <v>1</v>
      </c>
      <c r="O61" s="78">
        <v>101</v>
      </c>
      <c r="P61" s="75">
        <v>1</v>
      </c>
      <c r="Q61" s="79">
        <v>0</v>
      </c>
      <c r="R61" s="75">
        <v>0</v>
      </c>
      <c r="S61" s="79"/>
      <c r="T61" s="75"/>
      <c r="U61" s="79"/>
      <c r="V61" s="75"/>
      <c r="W61" s="261"/>
      <c r="X61" s="261"/>
      <c r="Y61" s="132">
        <f t="shared" si="8"/>
        <v>1023</v>
      </c>
      <c r="Z61" s="132">
        <f t="shared" si="9"/>
        <v>21</v>
      </c>
      <c r="AA61" s="129">
        <f>SUM($Y$6:Y61)</f>
        <v>38137</v>
      </c>
      <c r="AB61" s="129">
        <f>SUM($Z$6:Z61)</f>
        <v>1279</v>
      </c>
      <c r="AC61" s="141"/>
      <c r="AD61" s="142"/>
    </row>
    <row r="62" spans="1:30" ht="15" hidden="1" thickBot="1" x14ac:dyDescent="0.35">
      <c r="A62" s="292"/>
      <c r="B62" s="56">
        <v>43937</v>
      </c>
      <c r="C62" s="42">
        <v>537</v>
      </c>
      <c r="D62" s="75">
        <v>4</v>
      </c>
      <c r="E62" s="76">
        <v>273</v>
      </c>
      <c r="F62" s="77">
        <v>8</v>
      </c>
      <c r="G62" s="78">
        <v>81</v>
      </c>
      <c r="H62" s="75">
        <v>0</v>
      </c>
      <c r="I62" s="79">
        <v>21</v>
      </c>
      <c r="J62" s="80">
        <v>0</v>
      </c>
      <c r="K62" s="78">
        <v>48</v>
      </c>
      <c r="L62" s="75">
        <v>1</v>
      </c>
      <c r="M62" s="79">
        <v>61</v>
      </c>
      <c r="N62" s="80">
        <v>5</v>
      </c>
      <c r="O62" s="78">
        <v>172</v>
      </c>
      <c r="P62" s="75">
        <v>18</v>
      </c>
      <c r="Q62" s="79">
        <v>0</v>
      </c>
      <c r="R62" s="75">
        <v>0</v>
      </c>
      <c r="S62" s="79"/>
      <c r="T62" s="75"/>
      <c r="U62" s="79"/>
      <c r="V62" s="75"/>
      <c r="W62" s="261"/>
      <c r="X62" s="261"/>
      <c r="Y62" s="132">
        <f t="shared" si="8"/>
        <v>1193</v>
      </c>
      <c r="Z62" s="132">
        <f t="shared" si="9"/>
        <v>36</v>
      </c>
      <c r="AA62" s="129">
        <f>SUM($Y$6:Y62)</f>
        <v>39330</v>
      </c>
      <c r="AB62" s="129">
        <f>SUM($Z$6:Z62)</f>
        <v>1315</v>
      </c>
      <c r="AC62" s="141"/>
      <c r="AD62" s="142"/>
    </row>
    <row r="63" spans="1:30" ht="15" hidden="1" thickBot="1" x14ac:dyDescent="0.35">
      <c r="A63" s="292"/>
      <c r="B63" s="56">
        <v>43938</v>
      </c>
      <c r="C63" s="42">
        <v>621</v>
      </c>
      <c r="D63" s="75">
        <v>4</v>
      </c>
      <c r="E63" s="76">
        <v>305</v>
      </c>
      <c r="F63" s="77">
        <v>3</v>
      </c>
      <c r="G63" s="78">
        <v>73</v>
      </c>
      <c r="H63" s="75">
        <v>0</v>
      </c>
      <c r="I63" s="79">
        <v>14</v>
      </c>
      <c r="J63" s="80">
        <v>0</v>
      </c>
      <c r="K63" s="78">
        <v>52</v>
      </c>
      <c r="L63" s="75">
        <v>1</v>
      </c>
      <c r="M63" s="79">
        <v>53</v>
      </c>
      <c r="N63" s="80">
        <v>2</v>
      </c>
      <c r="O63" s="78">
        <v>132</v>
      </c>
      <c r="P63" s="75">
        <v>3</v>
      </c>
      <c r="Q63" s="79">
        <v>0</v>
      </c>
      <c r="R63" s="75">
        <v>0</v>
      </c>
      <c r="S63" s="79"/>
      <c r="T63" s="75"/>
      <c r="U63" s="79"/>
      <c r="V63" s="75"/>
      <c r="W63" s="261"/>
      <c r="X63" s="261"/>
      <c r="Y63" s="132">
        <f t="shared" ref="Y63" si="10">(C63+E63+G63+I63+K63+M63+O63+Q63)</f>
        <v>1250</v>
      </c>
      <c r="Z63" s="132">
        <f t="shared" ref="Z63" si="11">(D63+F63+H63+J63+L63+N63+P63+R63)</f>
        <v>13</v>
      </c>
      <c r="AA63" s="129">
        <f>SUM($Y$6:Y63)</f>
        <v>40580</v>
      </c>
      <c r="AB63" s="129">
        <f>SUM($Z$6:Z63)</f>
        <v>1328</v>
      </c>
      <c r="AC63" s="141"/>
      <c r="AD63" s="142"/>
    </row>
    <row r="64" spans="1:30" ht="15" hidden="1" thickBot="1" x14ac:dyDescent="0.35">
      <c r="A64" s="292"/>
      <c r="B64" s="56">
        <v>43939</v>
      </c>
      <c r="C64" s="42">
        <v>343</v>
      </c>
      <c r="D64" s="75">
        <v>0</v>
      </c>
      <c r="E64" s="76">
        <v>172</v>
      </c>
      <c r="F64" s="77">
        <v>5</v>
      </c>
      <c r="G64" s="78">
        <v>29</v>
      </c>
      <c r="H64" s="75">
        <v>1</v>
      </c>
      <c r="I64" s="79">
        <v>5</v>
      </c>
      <c r="J64" s="80">
        <v>0</v>
      </c>
      <c r="K64" s="78">
        <v>1</v>
      </c>
      <c r="L64" s="75">
        <v>0</v>
      </c>
      <c r="M64" s="79">
        <v>21</v>
      </c>
      <c r="N64" s="80">
        <v>1</v>
      </c>
      <c r="O64" s="78">
        <v>114</v>
      </c>
      <c r="P64" s="75">
        <v>6</v>
      </c>
      <c r="Q64" s="79">
        <v>0</v>
      </c>
      <c r="R64" s="75">
        <v>0</v>
      </c>
      <c r="S64" s="79"/>
      <c r="T64" s="75"/>
      <c r="U64" s="79"/>
      <c r="V64" s="75"/>
      <c r="W64" s="261"/>
      <c r="X64" s="261"/>
      <c r="Y64" s="132">
        <f t="shared" si="8"/>
        <v>685</v>
      </c>
      <c r="Z64" s="132">
        <f t="shared" si="9"/>
        <v>13</v>
      </c>
      <c r="AA64" s="129">
        <f>SUM($Y$6:Y64)</f>
        <v>41265</v>
      </c>
      <c r="AB64" s="129">
        <f>SUM($Z$6:Z64)</f>
        <v>1341</v>
      </c>
      <c r="AC64" s="141"/>
      <c r="AD64" s="142"/>
    </row>
    <row r="65" spans="1:30" ht="15" hidden="1" thickBot="1" x14ac:dyDescent="0.35">
      <c r="A65" s="293"/>
      <c r="B65" s="62">
        <v>43940</v>
      </c>
      <c r="C65" s="44">
        <v>294</v>
      </c>
      <c r="D65" s="81">
        <v>3</v>
      </c>
      <c r="E65" s="82">
        <v>117</v>
      </c>
      <c r="F65" s="83">
        <v>1</v>
      </c>
      <c r="G65" s="84">
        <v>14</v>
      </c>
      <c r="H65" s="81">
        <v>0</v>
      </c>
      <c r="I65" s="85">
        <v>10</v>
      </c>
      <c r="J65" s="86">
        <v>0</v>
      </c>
      <c r="K65" s="84">
        <v>8</v>
      </c>
      <c r="L65" s="81">
        <v>0</v>
      </c>
      <c r="M65" s="85">
        <v>23</v>
      </c>
      <c r="N65" s="86">
        <v>0</v>
      </c>
      <c r="O65" s="84">
        <v>71</v>
      </c>
      <c r="P65" s="81">
        <v>1</v>
      </c>
      <c r="Q65" s="85">
        <v>0</v>
      </c>
      <c r="R65" s="81">
        <v>0</v>
      </c>
      <c r="S65" s="85"/>
      <c r="T65" s="81"/>
      <c r="U65" s="85"/>
      <c r="V65" s="81"/>
      <c r="W65" s="261"/>
      <c r="X65" s="261"/>
      <c r="Y65" s="132">
        <f t="shared" si="8"/>
        <v>537</v>
      </c>
      <c r="Z65" s="132">
        <f t="shared" si="9"/>
        <v>5</v>
      </c>
      <c r="AA65" s="129">
        <f>SUM($Y$6:Y65)</f>
        <v>41802</v>
      </c>
      <c r="AB65" s="129">
        <f>SUM($Z$6:Z65)</f>
        <v>1346</v>
      </c>
      <c r="AC65" s="137"/>
      <c r="AD65" s="138"/>
    </row>
    <row r="66" spans="1:30" ht="15" hidden="1" thickBot="1" x14ac:dyDescent="0.35">
      <c r="A66" s="291" t="s">
        <v>56</v>
      </c>
      <c r="B66" s="67">
        <v>43941</v>
      </c>
      <c r="C66" s="41">
        <v>647</v>
      </c>
      <c r="D66" s="87">
        <v>3</v>
      </c>
      <c r="E66" s="88">
        <v>197</v>
      </c>
      <c r="F66" s="89">
        <v>0</v>
      </c>
      <c r="G66" s="90">
        <v>61</v>
      </c>
      <c r="H66" s="87">
        <v>0</v>
      </c>
      <c r="I66" s="91">
        <v>12</v>
      </c>
      <c r="J66" s="92">
        <v>0</v>
      </c>
      <c r="K66" s="90">
        <v>74</v>
      </c>
      <c r="L66" s="87">
        <v>0</v>
      </c>
      <c r="M66" s="91">
        <v>40</v>
      </c>
      <c r="N66" s="92">
        <v>2</v>
      </c>
      <c r="O66" s="90">
        <v>143</v>
      </c>
      <c r="P66" s="87">
        <v>4</v>
      </c>
      <c r="Q66" s="91">
        <v>0</v>
      </c>
      <c r="R66" s="87">
        <v>0</v>
      </c>
      <c r="S66" s="91"/>
      <c r="T66" s="87"/>
      <c r="U66" s="91"/>
      <c r="V66" s="87"/>
      <c r="W66" s="261"/>
      <c r="X66" s="261"/>
      <c r="Y66" s="132">
        <f t="shared" si="8"/>
        <v>1174</v>
      </c>
      <c r="Z66" s="132">
        <f t="shared" si="9"/>
        <v>9</v>
      </c>
      <c r="AA66" s="129">
        <f>SUM($Y$6:Y66)</f>
        <v>42976</v>
      </c>
      <c r="AB66" s="129">
        <f>SUM($Z$6:Z66)</f>
        <v>1355</v>
      </c>
      <c r="AC66" s="139"/>
      <c r="AD66" s="140"/>
    </row>
    <row r="67" spans="1:30" ht="15" hidden="1" thickBot="1" x14ac:dyDescent="0.35">
      <c r="A67" s="292"/>
      <c r="B67" s="56">
        <v>43942</v>
      </c>
      <c r="C67" s="42">
        <v>798</v>
      </c>
      <c r="D67" s="75">
        <v>2</v>
      </c>
      <c r="E67" s="76">
        <v>299</v>
      </c>
      <c r="F67" s="77">
        <v>4</v>
      </c>
      <c r="G67" s="78">
        <v>82</v>
      </c>
      <c r="H67" s="75">
        <v>1</v>
      </c>
      <c r="I67" s="79">
        <v>10</v>
      </c>
      <c r="J67" s="80">
        <v>0</v>
      </c>
      <c r="K67" s="78">
        <v>68</v>
      </c>
      <c r="L67" s="75">
        <v>0</v>
      </c>
      <c r="M67" s="79">
        <v>93</v>
      </c>
      <c r="N67" s="80">
        <v>1</v>
      </c>
      <c r="O67" s="78">
        <v>109</v>
      </c>
      <c r="P67" s="75">
        <v>1</v>
      </c>
      <c r="Q67" s="79">
        <v>0</v>
      </c>
      <c r="R67" s="75">
        <v>0</v>
      </c>
      <c r="S67" s="79"/>
      <c r="T67" s="75"/>
      <c r="U67" s="79"/>
      <c r="V67" s="75"/>
      <c r="W67" s="261"/>
      <c r="X67" s="261"/>
      <c r="Y67" s="132">
        <f t="shared" si="8"/>
        <v>1459</v>
      </c>
      <c r="Z67" s="132">
        <f t="shared" si="9"/>
        <v>9</v>
      </c>
      <c r="AA67" s="129">
        <f>SUM($Y$6:Y67)</f>
        <v>44435</v>
      </c>
      <c r="AB67" s="129">
        <f>SUM($Z$6:Z67)</f>
        <v>1364</v>
      </c>
      <c r="AC67" s="141">
        <v>19</v>
      </c>
      <c r="AD67" s="142">
        <v>0</v>
      </c>
    </row>
    <row r="68" spans="1:30" ht="15" hidden="1" thickBot="1" x14ac:dyDescent="0.35">
      <c r="A68" s="292"/>
      <c r="B68" s="56">
        <v>43943</v>
      </c>
      <c r="C68" s="42">
        <v>617</v>
      </c>
      <c r="D68" s="75">
        <v>7</v>
      </c>
      <c r="E68" s="76">
        <v>220</v>
      </c>
      <c r="F68" s="77">
        <v>2</v>
      </c>
      <c r="G68" s="78">
        <v>87</v>
      </c>
      <c r="H68" s="75">
        <v>1</v>
      </c>
      <c r="I68" s="79">
        <v>7</v>
      </c>
      <c r="J68" s="80">
        <v>1</v>
      </c>
      <c r="K68" s="78">
        <v>54</v>
      </c>
      <c r="L68" s="75">
        <v>0</v>
      </c>
      <c r="M68" s="79">
        <v>104</v>
      </c>
      <c r="N68" s="80">
        <v>2</v>
      </c>
      <c r="O68" s="78">
        <v>179</v>
      </c>
      <c r="P68" s="75">
        <v>0</v>
      </c>
      <c r="Q68" s="79">
        <v>0</v>
      </c>
      <c r="R68" s="75">
        <v>0</v>
      </c>
      <c r="S68" s="79"/>
      <c r="T68" s="75"/>
      <c r="U68" s="79"/>
      <c r="V68" s="75"/>
      <c r="W68" s="261"/>
      <c r="X68" s="261"/>
      <c r="Y68" s="132">
        <f t="shared" ref="Y68" si="12">(C68+E68+G68+I68+K68+M68+O68+Q68)</f>
        <v>1268</v>
      </c>
      <c r="Z68" s="132">
        <f t="shared" ref="Z68" si="13">(D68+F68+H68+J68+L68+N68+P68+R68)</f>
        <v>13</v>
      </c>
      <c r="AA68" s="129">
        <f>SUM($Y$6:Y68)</f>
        <v>45703</v>
      </c>
      <c r="AB68" s="129">
        <f>SUM($Z$6:Z68)</f>
        <v>1377</v>
      </c>
      <c r="AC68" s="141">
        <v>189</v>
      </c>
      <c r="AD68" s="142">
        <v>0</v>
      </c>
    </row>
    <row r="69" spans="1:30" ht="15" hidden="1" thickBot="1" x14ac:dyDescent="0.35">
      <c r="A69" s="292"/>
      <c r="B69" s="56">
        <v>43944</v>
      </c>
      <c r="C69" s="42">
        <v>675</v>
      </c>
      <c r="D69" s="75">
        <v>0</v>
      </c>
      <c r="E69" s="76">
        <v>216</v>
      </c>
      <c r="F69" s="77">
        <v>5</v>
      </c>
      <c r="G69" s="78">
        <v>50</v>
      </c>
      <c r="H69" s="75">
        <v>0</v>
      </c>
      <c r="I69" s="79">
        <v>23</v>
      </c>
      <c r="J69" s="80">
        <v>0</v>
      </c>
      <c r="K69" s="78">
        <v>47</v>
      </c>
      <c r="L69" s="75">
        <v>0</v>
      </c>
      <c r="M69" s="79">
        <v>69</v>
      </c>
      <c r="N69" s="80">
        <v>1</v>
      </c>
      <c r="O69" s="78">
        <v>184</v>
      </c>
      <c r="P69" s="75">
        <v>0</v>
      </c>
      <c r="Q69" s="79">
        <v>51</v>
      </c>
      <c r="R69" s="75">
        <v>1</v>
      </c>
      <c r="S69" s="79"/>
      <c r="T69" s="75"/>
      <c r="U69" s="79"/>
      <c r="V69" s="75"/>
      <c r="W69" s="261"/>
      <c r="X69" s="261"/>
      <c r="Y69" s="132">
        <f t="shared" si="8"/>
        <v>1315</v>
      </c>
      <c r="Z69" s="132">
        <f t="shared" si="9"/>
        <v>7</v>
      </c>
      <c r="AA69" s="129">
        <f>SUM($Y$6:Y69)</f>
        <v>47018</v>
      </c>
      <c r="AB69" s="129">
        <f>SUM($Z$6:Z69)</f>
        <v>1384</v>
      </c>
      <c r="AC69" s="141">
        <v>195</v>
      </c>
      <c r="AD69" s="142">
        <v>0</v>
      </c>
    </row>
    <row r="70" spans="1:30" ht="15" hidden="1" thickBot="1" x14ac:dyDescent="0.35">
      <c r="A70" s="292"/>
      <c r="B70" s="56">
        <v>43945</v>
      </c>
      <c r="C70" s="42">
        <v>601</v>
      </c>
      <c r="D70" s="75">
        <v>5</v>
      </c>
      <c r="E70" s="76">
        <v>264</v>
      </c>
      <c r="F70" s="77">
        <v>7</v>
      </c>
      <c r="G70" s="78">
        <v>28</v>
      </c>
      <c r="H70" s="75">
        <v>0</v>
      </c>
      <c r="I70" s="79">
        <v>17</v>
      </c>
      <c r="J70" s="80">
        <v>3</v>
      </c>
      <c r="K70" s="78">
        <v>46</v>
      </c>
      <c r="L70" s="75">
        <v>0</v>
      </c>
      <c r="M70" s="79">
        <v>48</v>
      </c>
      <c r="N70" s="80">
        <v>0</v>
      </c>
      <c r="O70" s="78">
        <v>112</v>
      </c>
      <c r="P70" s="75">
        <v>0</v>
      </c>
      <c r="Q70" s="79">
        <v>45</v>
      </c>
      <c r="R70" s="75">
        <v>0</v>
      </c>
      <c r="S70" s="79"/>
      <c r="T70" s="75"/>
      <c r="U70" s="79"/>
      <c r="V70" s="75"/>
      <c r="W70" s="261"/>
      <c r="X70" s="261"/>
      <c r="Y70" s="132">
        <f t="shared" si="8"/>
        <v>1161</v>
      </c>
      <c r="Z70" s="132">
        <f t="shared" si="9"/>
        <v>15</v>
      </c>
      <c r="AA70" s="129">
        <f>SUM($Y$6:Y70)</f>
        <v>48179</v>
      </c>
      <c r="AB70" s="129">
        <f>SUM($Z$6:Z70)</f>
        <v>1399</v>
      </c>
      <c r="AC70" s="141">
        <v>219</v>
      </c>
      <c r="AD70" s="142">
        <v>0</v>
      </c>
    </row>
    <row r="71" spans="1:30" ht="15" hidden="1" thickBot="1" x14ac:dyDescent="0.35">
      <c r="A71" s="292"/>
      <c r="B71" s="56">
        <v>43946</v>
      </c>
      <c r="C71" s="42">
        <v>345</v>
      </c>
      <c r="D71" s="75">
        <v>5</v>
      </c>
      <c r="E71" s="76">
        <v>126</v>
      </c>
      <c r="F71" s="77">
        <v>2</v>
      </c>
      <c r="G71" s="78">
        <v>58</v>
      </c>
      <c r="H71" s="75">
        <v>0</v>
      </c>
      <c r="I71" s="79">
        <v>8</v>
      </c>
      <c r="J71" s="80">
        <v>0</v>
      </c>
      <c r="K71" s="78">
        <v>1</v>
      </c>
      <c r="L71" s="75">
        <v>0</v>
      </c>
      <c r="M71" s="79">
        <v>35</v>
      </c>
      <c r="N71" s="80">
        <v>0</v>
      </c>
      <c r="O71" s="78">
        <v>109</v>
      </c>
      <c r="P71" s="75">
        <v>0</v>
      </c>
      <c r="Q71" s="79">
        <v>112</v>
      </c>
      <c r="R71" s="75">
        <v>0</v>
      </c>
      <c r="S71" s="79"/>
      <c r="T71" s="75"/>
      <c r="U71" s="79"/>
      <c r="V71" s="75"/>
      <c r="W71" s="261"/>
      <c r="X71" s="261"/>
      <c r="Y71" s="132">
        <f t="shared" ref="Y71" si="14">(C71+E71+G71+I71+K71+M71+O71+Q71)</f>
        <v>794</v>
      </c>
      <c r="Z71" s="132">
        <f t="shared" ref="Z71" si="15">(D71+F71+H71+J71+L71+N71+P71+R71)</f>
        <v>7</v>
      </c>
      <c r="AA71" s="129">
        <f>SUM($Y$6:Y71)</f>
        <v>48973</v>
      </c>
      <c r="AB71" s="129">
        <f>SUM($Z$6:Z71)</f>
        <v>1406</v>
      </c>
      <c r="AC71" s="141">
        <v>218</v>
      </c>
      <c r="AD71" s="142">
        <v>1</v>
      </c>
    </row>
    <row r="72" spans="1:30" ht="15" hidden="1" thickBot="1" x14ac:dyDescent="0.35">
      <c r="A72" s="294"/>
      <c r="B72" s="135">
        <v>43947</v>
      </c>
      <c r="C72" s="43">
        <v>360</v>
      </c>
      <c r="D72" s="136">
        <v>2</v>
      </c>
      <c r="E72" s="82">
        <v>152</v>
      </c>
      <c r="F72" s="83">
        <v>2</v>
      </c>
      <c r="G72" s="84">
        <v>11</v>
      </c>
      <c r="H72" s="81">
        <v>0</v>
      </c>
      <c r="I72" s="85">
        <v>10</v>
      </c>
      <c r="J72" s="86">
        <v>0</v>
      </c>
      <c r="K72" s="84">
        <v>6</v>
      </c>
      <c r="L72" s="81">
        <v>0</v>
      </c>
      <c r="M72" s="85">
        <v>14</v>
      </c>
      <c r="N72" s="86">
        <v>1</v>
      </c>
      <c r="O72" s="84">
        <v>64</v>
      </c>
      <c r="P72" s="81">
        <v>1</v>
      </c>
      <c r="Q72" s="85">
        <v>17</v>
      </c>
      <c r="R72" s="81">
        <v>0</v>
      </c>
      <c r="S72" s="85"/>
      <c r="T72" s="81"/>
      <c r="U72" s="85"/>
      <c r="V72" s="81"/>
      <c r="W72" s="261"/>
      <c r="X72" s="261"/>
      <c r="Y72" s="132">
        <f t="shared" si="8"/>
        <v>634</v>
      </c>
      <c r="Z72" s="132">
        <f t="shared" si="9"/>
        <v>6</v>
      </c>
      <c r="AA72" s="129">
        <f>SUM($Y$6:Y72)</f>
        <v>49607</v>
      </c>
      <c r="AB72" s="129">
        <f>SUM($Z$6:Z72)</f>
        <v>1412</v>
      </c>
      <c r="AC72" s="149">
        <v>197</v>
      </c>
      <c r="AD72" s="150">
        <v>0</v>
      </c>
    </row>
    <row r="73" spans="1:30" ht="15" hidden="1" thickBot="1" x14ac:dyDescent="0.35">
      <c r="A73" s="291" t="s">
        <v>57</v>
      </c>
      <c r="B73" s="67">
        <v>43948</v>
      </c>
      <c r="C73" s="41">
        <v>359</v>
      </c>
      <c r="D73" s="87">
        <v>0</v>
      </c>
      <c r="E73" s="88">
        <v>137</v>
      </c>
      <c r="F73" s="89">
        <v>1</v>
      </c>
      <c r="G73" s="90">
        <v>26</v>
      </c>
      <c r="H73" s="87">
        <v>0</v>
      </c>
      <c r="I73" s="91">
        <v>8</v>
      </c>
      <c r="J73" s="92">
        <v>1</v>
      </c>
      <c r="K73" s="90">
        <v>12</v>
      </c>
      <c r="L73" s="87">
        <v>0</v>
      </c>
      <c r="M73" s="91">
        <v>32</v>
      </c>
      <c r="N73" s="92">
        <v>0</v>
      </c>
      <c r="O73" s="90">
        <v>90</v>
      </c>
      <c r="P73" s="87">
        <v>4</v>
      </c>
      <c r="Q73" s="91">
        <v>19</v>
      </c>
      <c r="R73" s="87">
        <v>0</v>
      </c>
      <c r="S73" s="91"/>
      <c r="T73" s="87"/>
      <c r="U73" s="91"/>
      <c r="V73" s="87"/>
      <c r="W73" s="261"/>
      <c r="X73" s="261"/>
      <c r="Y73" s="132">
        <f t="shared" ref="Y73:Y100" si="16">(C73+E73+G73+I73+K73+M73+O73+Q73)</f>
        <v>683</v>
      </c>
      <c r="Z73" s="132">
        <f t="shared" ref="Z73:Z100" si="17">(D73+F73+H73+J73+L73+N73+P73+R73)</f>
        <v>6</v>
      </c>
      <c r="AA73" s="129">
        <f>SUM($Y$6:Y73)</f>
        <v>50290</v>
      </c>
      <c r="AB73" s="129">
        <f>SUM($Z$6:Z73)</f>
        <v>1418</v>
      </c>
      <c r="AC73" s="139">
        <v>143</v>
      </c>
      <c r="AD73" s="140">
        <v>0</v>
      </c>
    </row>
    <row r="74" spans="1:30" s="115" customFormat="1" ht="16.5" hidden="1" customHeight="1" x14ac:dyDescent="0.4">
      <c r="A74" s="292"/>
      <c r="B74" s="56">
        <v>43949</v>
      </c>
      <c r="C74" s="42">
        <v>655</v>
      </c>
      <c r="D74" s="75">
        <v>2</v>
      </c>
      <c r="E74" s="76">
        <v>272</v>
      </c>
      <c r="F74" s="77">
        <v>5</v>
      </c>
      <c r="G74" s="78">
        <v>84</v>
      </c>
      <c r="H74" s="75">
        <v>1</v>
      </c>
      <c r="I74" s="79">
        <v>25</v>
      </c>
      <c r="J74" s="80">
        <v>0</v>
      </c>
      <c r="K74" s="78">
        <v>58</v>
      </c>
      <c r="L74" s="75">
        <v>0</v>
      </c>
      <c r="M74" s="79">
        <v>86</v>
      </c>
      <c r="N74" s="80">
        <v>1</v>
      </c>
      <c r="O74" s="78">
        <v>87</v>
      </c>
      <c r="P74" s="75">
        <v>0</v>
      </c>
      <c r="Q74" s="79">
        <v>50</v>
      </c>
      <c r="R74" s="75">
        <v>0</v>
      </c>
      <c r="S74" s="79"/>
      <c r="T74" s="75"/>
      <c r="U74" s="79"/>
      <c r="V74" s="75"/>
      <c r="W74" s="261"/>
      <c r="X74" s="261"/>
      <c r="Y74" s="132">
        <f t="shared" si="16"/>
        <v>1317</v>
      </c>
      <c r="Z74" s="132">
        <f t="shared" si="17"/>
        <v>9</v>
      </c>
      <c r="AA74" s="129">
        <f>SUM($Y$6:Y74)</f>
        <v>51607</v>
      </c>
      <c r="AB74" s="129">
        <f>SUM($Z$6:Z74)</f>
        <v>1427</v>
      </c>
      <c r="AC74" s="141">
        <v>43</v>
      </c>
      <c r="AD74" s="142">
        <v>0</v>
      </c>
    </row>
    <row r="75" spans="1:30" ht="15" hidden="1" thickBot="1" x14ac:dyDescent="0.35">
      <c r="A75" s="292"/>
      <c r="B75" s="56">
        <v>43950</v>
      </c>
      <c r="C75" s="42">
        <v>649</v>
      </c>
      <c r="D75" s="75">
        <v>2</v>
      </c>
      <c r="E75" s="76">
        <v>235</v>
      </c>
      <c r="F75" s="77">
        <v>6</v>
      </c>
      <c r="G75" s="78">
        <v>99</v>
      </c>
      <c r="H75" s="75">
        <v>0</v>
      </c>
      <c r="I75" s="79">
        <v>17</v>
      </c>
      <c r="J75" s="80">
        <v>0</v>
      </c>
      <c r="K75" s="78">
        <v>49</v>
      </c>
      <c r="L75" s="75">
        <v>0</v>
      </c>
      <c r="M75" s="79">
        <v>99</v>
      </c>
      <c r="N75" s="80">
        <v>1</v>
      </c>
      <c r="O75" s="78">
        <v>143</v>
      </c>
      <c r="P75" s="75">
        <v>2</v>
      </c>
      <c r="Q75" s="79">
        <v>50</v>
      </c>
      <c r="R75" s="75">
        <v>0</v>
      </c>
      <c r="S75" s="79"/>
      <c r="T75" s="75"/>
      <c r="U75" s="79"/>
      <c r="V75" s="75"/>
      <c r="W75" s="261"/>
      <c r="X75" s="261"/>
      <c r="Y75" s="132">
        <f t="shared" si="16"/>
        <v>1341</v>
      </c>
      <c r="Z75" s="132">
        <f t="shared" si="17"/>
        <v>11</v>
      </c>
      <c r="AA75" s="129">
        <f>SUM($Y$6:Y75)</f>
        <v>52948</v>
      </c>
      <c r="AB75" s="129">
        <f>SUM($Z$6:Z75)</f>
        <v>1438</v>
      </c>
      <c r="AC75" s="141">
        <v>29</v>
      </c>
      <c r="AD75" s="142">
        <v>0</v>
      </c>
    </row>
    <row r="76" spans="1:30" ht="15" hidden="1" thickBot="1" x14ac:dyDescent="0.35">
      <c r="A76" s="292"/>
      <c r="B76" s="56">
        <v>43951</v>
      </c>
      <c r="C76" s="42">
        <v>561</v>
      </c>
      <c r="D76" s="75">
        <v>1</v>
      </c>
      <c r="E76" s="76">
        <v>240</v>
      </c>
      <c r="F76" s="77">
        <v>4</v>
      </c>
      <c r="G76" s="78">
        <v>117</v>
      </c>
      <c r="H76" s="75">
        <v>0</v>
      </c>
      <c r="I76" s="79">
        <v>16</v>
      </c>
      <c r="J76" s="80">
        <v>0</v>
      </c>
      <c r="K76" s="78">
        <v>44</v>
      </c>
      <c r="L76" s="75">
        <v>0</v>
      </c>
      <c r="M76" s="79">
        <v>143</v>
      </c>
      <c r="N76" s="80">
        <v>0</v>
      </c>
      <c r="O76" s="78">
        <v>190</v>
      </c>
      <c r="P76" s="75">
        <v>0</v>
      </c>
      <c r="Q76" s="79">
        <v>41</v>
      </c>
      <c r="R76" s="75">
        <v>0</v>
      </c>
      <c r="S76" s="79"/>
      <c r="T76" s="75"/>
      <c r="U76" s="79"/>
      <c r="V76" s="75"/>
      <c r="W76" s="261"/>
      <c r="X76" s="261"/>
      <c r="Y76" s="132">
        <f t="shared" si="16"/>
        <v>1352</v>
      </c>
      <c r="Z76" s="132">
        <f t="shared" si="17"/>
        <v>5</v>
      </c>
      <c r="AA76" s="129">
        <f>SUM($Y$6:Y76)</f>
        <v>54300</v>
      </c>
      <c r="AB76" s="129">
        <f>SUM($Z$6:Z76)</f>
        <v>1443</v>
      </c>
      <c r="AC76" s="141">
        <v>30</v>
      </c>
      <c r="AD76" s="142">
        <v>0</v>
      </c>
    </row>
    <row r="77" spans="1:30" ht="15" hidden="1" thickBot="1" x14ac:dyDescent="0.35">
      <c r="A77" s="292"/>
      <c r="B77" s="56">
        <v>43952</v>
      </c>
      <c r="C77" s="42">
        <v>356</v>
      </c>
      <c r="D77" s="75">
        <v>0</v>
      </c>
      <c r="E77" s="76">
        <v>148</v>
      </c>
      <c r="F77" s="77">
        <v>3</v>
      </c>
      <c r="G77" s="78">
        <v>13</v>
      </c>
      <c r="H77" s="75">
        <v>0</v>
      </c>
      <c r="I77" s="79">
        <v>6</v>
      </c>
      <c r="J77" s="80">
        <v>0</v>
      </c>
      <c r="K77" s="78">
        <v>0</v>
      </c>
      <c r="L77" s="75">
        <v>0</v>
      </c>
      <c r="M77" s="79">
        <v>47</v>
      </c>
      <c r="N77" s="80">
        <v>1</v>
      </c>
      <c r="O77" s="78">
        <v>121</v>
      </c>
      <c r="P77" s="75">
        <v>1</v>
      </c>
      <c r="Q77" s="79">
        <v>29</v>
      </c>
      <c r="R77" s="75">
        <v>0</v>
      </c>
      <c r="S77" s="79"/>
      <c r="T77" s="75"/>
      <c r="U77" s="79"/>
      <c r="V77" s="75"/>
      <c r="W77" s="261"/>
      <c r="X77" s="261"/>
      <c r="Y77" s="132">
        <f t="shared" si="16"/>
        <v>720</v>
      </c>
      <c r="Z77" s="132">
        <f t="shared" si="17"/>
        <v>5</v>
      </c>
      <c r="AA77" s="129">
        <f>SUM($Y$6:Y77)</f>
        <v>55020</v>
      </c>
      <c r="AB77" s="129">
        <f>SUM($Z$6:Z77)</f>
        <v>1448</v>
      </c>
      <c r="AC77" s="141">
        <v>51</v>
      </c>
      <c r="AD77" s="142">
        <v>0</v>
      </c>
    </row>
    <row r="78" spans="1:30" ht="15" hidden="1" thickBot="1" x14ac:dyDescent="0.35">
      <c r="A78" s="292"/>
      <c r="B78" s="56">
        <v>43953</v>
      </c>
      <c r="C78" s="42">
        <v>244</v>
      </c>
      <c r="D78" s="75">
        <v>0</v>
      </c>
      <c r="E78" s="76">
        <v>100</v>
      </c>
      <c r="F78" s="77">
        <v>0</v>
      </c>
      <c r="G78" s="78">
        <v>6</v>
      </c>
      <c r="H78" s="75">
        <v>0</v>
      </c>
      <c r="I78" s="79">
        <v>6</v>
      </c>
      <c r="J78" s="80">
        <v>0</v>
      </c>
      <c r="K78" s="78">
        <v>12</v>
      </c>
      <c r="L78" s="75">
        <v>0</v>
      </c>
      <c r="M78" s="79">
        <v>19</v>
      </c>
      <c r="N78" s="80">
        <v>0</v>
      </c>
      <c r="O78" s="78">
        <v>63</v>
      </c>
      <c r="P78" s="75">
        <v>0</v>
      </c>
      <c r="Q78" s="79">
        <v>50</v>
      </c>
      <c r="R78" s="75">
        <v>0</v>
      </c>
      <c r="S78" s="79"/>
      <c r="T78" s="75"/>
      <c r="U78" s="79"/>
      <c r="V78" s="75"/>
      <c r="W78" s="261"/>
      <c r="X78" s="261"/>
      <c r="Y78" s="132">
        <f t="shared" si="16"/>
        <v>500</v>
      </c>
      <c r="Z78" s="132">
        <f t="shared" si="17"/>
        <v>0</v>
      </c>
      <c r="AA78" s="129">
        <f>SUM($Y$6:Y78)</f>
        <v>55520</v>
      </c>
      <c r="AB78" s="129">
        <f>SUM($Z$6:Z78)</f>
        <v>1448</v>
      </c>
      <c r="AC78" s="137">
        <v>35</v>
      </c>
      <c r="AD78" s="138">
        <v>0</v>
      </c>
    </row>
    <row r="79" spans="1:30" ht="15" hidden="1" thickBot="1" x14ac:dyDescent="0.35">
      <c r="A79" s="293"/>
      <c r="B79" s="62">
        <v>43954</v>
      </c>
      <c r="C79" s="44">
        <v>322</v>
      </c>
      <c r="D79" s="81">
        <v>0</v>
      </c>
      <c r="E79" s="82">
        <v>101</v>
      </c>
      <c r="F79" s="83">
        <v>0</v>
      </c>
      <c r="G79" s="84">
        <v>21</v>
      </c>
      <c r="H79" s="81">
        <v>0</v>
      </c>
      <c r="I79" s="85">
        <v>10</v>
      </c>
      <c r="J79" s="86">
        <v>0</v>
      </c>
      <c r="K79" s="84">
        <v>9</v>
      </c>
      <c r="L79" s="81">
        <v>0</v>
      </c>
      <c r="M79" s="85">
        <v>63</v>
      </c>
      <c r="N79" s="86">
        <v>0</v>
      </c>
      <c r="O79" s="84">
        <v>49</v>
      </c>
      <c r="P79" s="81">
        <v>0</v>
      </c>
      <c r="Q79" s="85">
        <v>41</v>
      </c>
      <c r="R79" s="81">
        <v>0</v>
      </c>
      <c r="S79" s="85"/>
      <c r="T79" s="81"/>
      <c r="U79" s="85"/>
      <c r="V79" s="81"/>
      <c r="W79" s="261"/>
      <c r="X79" s="261"/>
      <c r="Y79" s="132">
        <f>(C79+E79+G79+I79+K79+M79+O79+Q79)</f>
        <v>616</v>
      </c>
      <c r="Z79" s="132">
        <f t="shared" si="17"/>
        <v>0</v>
      </c>
      <c r="AA79" s="129">
        <f>SUM($Y$6:Y79)</f>
        <v>56136</v>
      </c>
      <c r="AB79" s="129">
        <f>SUM($Z$6:Z79)</f>
        <v>1448</v>
      </c>
      <c r="AC79" s="151"/>
      <c r="AD79" s="151"/>
    </row>
    <row r="80" spans="1:30" ht="15" hidden="1" thickBot="1" x14ac:dyDescent="0.35">
      <c r="A80" s="291" t="s">
        <v>58</v>
      </c>
      <c r="B80" s="67">
        <v>43955</v>
      </c>
      <c r="C80" s="41">
        <v>722</v>
      </c>
      <c r="D80" s="87">
        <v>0</v>
      </c>
      <c r="E80" s="88">
        <v>258</v>
      </c>
      <c r="F80" s="89">
        <v>4</v>
      </c>
      <c r="G80" s="90">
        <v>61</v>
      </c>
      <c r="H80" s="87">
        <v>1</v>
      </c>
      <c r="I80" s="91">
        <v>13</v>
      </c>
      <c r="J80" s="92">
        <v>0</v>
      </c>
      <c r="K80" s="90">
        <v>57</v>
      </c>
      <c r="L80" s="87">
        <v>0</v>
      </c>
      <c r="M80" s="91">
        <v>78</v>
      </c>
      <c r="N80" s="92">
        <v>0</v>
      </c>
      <c r="O80" s="90">
        <v>105</v>
      </c>
      <c r="P80" s="87">
        <v>1</v>
      </c>
      <c r="Q80" s="91">
        <v>44</v>
      </c>
      <c r="R80" s="87">
        <v>0</v>
      </c>
      <c r="S80" s="91"/>
      <c r="T80" s="87"/>
      <c r="U80" s="91"/>
      <c r="V80" s="87"/>
      <c r="W80" s="261"/>
      <c r="X80" s="261"/>
      <c r="Y80" s="132">
        <f t="shared" si="16"/>
        <v>1338</v>
      </c>
      <c r="Z80" s="132">
        <f t="shared" si="17"/>
        <v>6</v>
      </c>
      <c r="AA80" s="129">
        <f>SUM($Y$6:Y80)</f>
        <v>57474</v>
      </c>
      <c r="AB80" s="129">
        <f>SUM($Z$6:Z80)</f>
        <v>1454</v>
      </c>
      <c r="AC80" s="152"/>
      <c r="AD80" s="152"/>
    </row>
    <row r="81" spans="1:30" ht="15" hidden="1" thickBot="1" x14ac:dyDescent="0.35">
      <c r="A81" s="292"/>
      <c r="B81" s="56">
        <v>43956</v>
      </c>
      <c r="C81" s="42">
        <v>704</v>
      </c>
      <c r="D81" s="75">
        <v>0</v>
      </c>
      <c r="E81" s="76">
        <v>282</v>
      </c>
      <c r="F81" s="77">
        <v>1</v>
      </c>
      <c r="G81" s="78">
        <v>59</v>
      </c>
      <c r="H81" s="75">
        <v>1</v>
      </c>
      <c r="I81" s="79">
        <v>13</v>
      </c>
      <c r="J81" s="80">
        <v>0</v>
      </c>
      <c r="K81" s="78">
        <v>65</v>
      </c>
      <c r="L81" s="75">
        <v>0</v>
      </c>
      <c r="M81" s="79">
        <v>136</v>
      </c>
      <c r="N81" s="80">
        <v>1</v>
      </c>
      <c r="O81" s="78">
        <v>132</v>
      </c>
      <c r="P81" s="75">
        <v>0</v>
      </c>
      <c r="Q81" s="79">
        <v>58</v>
      </c>
      <c r="R81" s="75">
        <v>0</v>
      </c>
      <c r="S81" s="79"/>
      <c r="T81" s="75"/>
      <c r="U81" s="79"/>
      <c r="V81" s="75"/>
      <c r="W81" s="261"/>
      <c r="X81" s="261"/>
      <c r="Y81" s="132">
        <f t="shared" si="16"/>
        <v>1449</v>
      </c>
      <c r="Z81" s="132">
        <f t="shared" si="17"/>
        <v>3</v>
      </c>
      <c r="AA81" s="129">
        <f>SUM($Y$6:Y81)</f>
        <v>58923</v>
      </c>
      <c r="AB81" s="129">
        <f>SUM($Z$6:Z81)</f>
        <v>1457</v>
      </c>
      <c r="AC81" s="152"/>
      <c r="AD81" s="152"/>
    </row>
    <row r="82" spans="1:30" ht="15" hidden="1" thickBot="1" x14ac:dyDescent="0.35">
      <c r="A82" s="292"/>
      <c r="B82" s="56">
        <v>43957</v>
      </c>
      <c r="C82" s="42">
        <v>562</v>
      </c>
      <c r="D82" s="75">
        <v>0</v>
      </c>
      <c r="E82" s="76">
        <v>208</v>
      </c>
      <c r="F82" s="77">
        <v>0</v>
      </c>
      <c r="G82" s="78">
        <v>14</v>
      </c>
      <c r="H82" s="75">
        <v>0</v>
      </c>
      <c r="I82" s="79">
        <v>11</v>
      </c>
      <c r="J82" s="80">
        <v>0</v>
      </c>
      <c r="K82" s="78">
        <v>56</v>
      </c>
      <c r="L82" s="75">
        <v>0</v>
      </c>
      <c r="M82" s="79">
        <v>65</v>
      </c>
      <c r="N82" s="80">
        <v>0</v>
      </c>
      <c r="O82" s="78">
        <v>100</v>
      </c>
      <c r="P82" s="75">
        <v>1</v>
      </c>
      <c r="Q82" s="79">
        <v>39</v>
      </c>
      <c r="R82" s="75">
        <v>0</v>
      </c>
      <c r="S82" s="79"/>
      <c r="T82" s="75"/>
      <c r="U82" s="79"/>
      <c r="V82" s="75"/>
      <c r="W82" s="261"/>
      <c r="X82" s="261"/>
      <c r="Y82" s="132">
        <f t="shared" si="16"/>
        <v>1055</v>
      </c>
      <c r="Z82" s="132">
        <f t="shared" si="17"/>
        <v>1</v>
      </c>
      <c r="AA82" s="129">
        <f>SUM($Y$6:Y82)</f>
        <v>59978</v>
      </c>
      <c r="AB82" s="129">
        <f>SUM($Z$6:Z82)</f>
        <v>1458</v>
      </c>
      <c r="AC82" s="152"/>
      <c r="AD82" s="152"/>
    </row>
    <row r="83" spans="1:30" ht="15" hidden="1" thickBot="1" x14ac:dyDescent="0.35">
      <c r="A83" s="292"/>
      <c r="B83" s="56">
        <v>43958</v>
      </c>
      <c r="C83" s="42">
        <v>592</v>
      </c>
      <c r="D83" s="75">
        <v>0</v>
      </c>
      <c r="E83" s="76">
        <v>174</v>
      </c>
      <c r="F83" s="77">
        <v>0</v>
      </c>
      <c r="G83" s="78">
        <v>17</v>
      </c>
      <c r="H83" s="75">
        <v>1</v>
      </c>
      <c r="I83" s="79">
        <v>4</v>
      </c>
      <c r="J83" s="80">
        <v>0</v>
      </c>
      <c r="K83" s="78">
        <v>48</v>
      </c>
      <c r="L83" s="75">
        <v>0</v>
      </c>
      <c r="M83" s="79">
        <v>49</v>
      </c>
      <c r="N83" s="80">
        <v>0</v>
      </c>
      <c r="O83" s="78">
        <v>110</v>
      </c>
      <c r="P83" s="75">
        <v>0</v>
      </c>
      <c r="Q83" s="79">
        <v>55</v>
      </c>
      <c r="R83" s="75">
        <v>0</v>
      </c>
      <c r="S83" s="79"/>
      <c r="T83" s="75"/>
      <c r="U83" s="79"/>
      <c r="V83" s="75"/>
      <c r="W83" s="261"/>
      <c r="X83" s="261"/>
      <c r="Y83" s="132">
        <f t="shared" si="16"/>
        <v>1049</v>
      </c>
      <c r="Z83" s="132">
        <f t="shared" si="17"/>
        <v>1</v>
      </c>
      <c r="AA83" s="129">
        <f>SUM($Y$6:Y83)</f>
        <v>61027</v>
      </c>
      <c r="AB83" s="129">
        <f>SUM($Z$6:Z83)</f>
        <v>1459</v>
      </c>
      <c r="AC83" s="152"/>
      <c r="AD83" s="152"/>
    </row>
    <row r="84" spans="1:30" s="115" customFormat="1" ht="17.25" hidden="1" customHeight="1" x14ac:dyDescent="0.4">
      <c r="A84" s="292"/>
      <c r="B84" s="56">
        <v>43959</v>
      </c>
      <c r="C84" s="42">
        <v>550</v>
      </c>
      <c r="D84" s="75">
        <v>2</v>
      </c>
      <c r="E84" s="76">
        <v>267</v>
      </c>
      <c r="F84" s="77">
        <v>1</v>
      </c>
      <c r="G84" s="78">
        <v>78</v>
      </c>
      <c r="H84" s="75">
        <v>0</v>
      </c>
      <c r="I84" s="79">
        <v>8</v>
      </c>
      <c r="J84" s="80">
        <v>0</v>
      </c>
      <c r="K84" s="78">
        <v>48</v>
      </c>
      <c r="L84" s="75">
        <v>0</v>
      </c>
      <c r="M84" s="79">
        <v>55</v>
      </c>
      <c r="N84" s="80">
        <v>0</v>
      </c>
      <c r="O84" s="78">
        <v>131</v>
      </c>
      <c r="P84" s="75">
        <v>0</v>
      </c>
      <c r="Q84" s="79">
        <v>39</v>
      </c>
      <c r="R84" s="75">
        <v>1</v>
      </c>
      <c r="S84" s="79"/>
      <c r="T84" s="75"/>
      <c r="U84" s="79"/>
      <c r="V84" s="75"/>
      <c r="W84" s="261"/>
      <c r="X84" s="261"/>
      <c r="Y84" s="132">
        <f t="shared" si="16"/>
        <v>1176</v>
      </c>
      <c r="Z84" s="132">
        <f t="shared" si="17"/>
        <v>4</v>
      </c>
      <c r="AA84" s="129">
        <f>SUM($Y$6:Y84)</f>
        <v>62203</v>
      </c>
      <c r="AB84" s="129">
        <f>SUM($Z$6:Z84)</f>
        <v>1463</v>
      </c>
      <c r="AC84" s="153"/>
      <c r="AD84" s="153"/>
    </row>
    <row r="85" spans="1:30" ht="15" hidden="1" thickBot="1" x14ac:dyDescent="0.35">
      <c r="A85" s="292"/>
      <c r="B85" s="56">
        <v>43960</v>
      </c>
      <c r="C85" s="42">
        <v>270</v>
      </c>
      <c r="D85" s="75">
        <v>1</v>
      </c>
      <c r="E85" s="76">
        <v>176</v>
      </c>
      <c r="F85" s="77">
        <v>0</v>
      </c>
      <c r="G85" s="78">
        <v>6</v>
      </c>
      <c r="H85" s="75">
        <v>0</v>
      </c>
      <c r="I85" s="79">
        <v>6</v>
      </c>
      <c r="J85" s="80">
        <v>0</v>
      </c>
      <c r="K85" s="78">
        <v>8</v>
      </c>
      <c r="L85" s="75">
        <v>0</v>
      </c>
      <c r="M85" s="79">
        <v>31</v>
      </c>
      <c r="N85" s="80">
        <v>1</v>
      </c>
      <c r="O85" s="78">
        <v>95</v>
      </c>
      <c r="P85" s="75">
        <v>1</v>
      </c>
      <c r="Q85" s="79">
        <v>33</v>
      </c>
      <c r="R85" s="75">
        <v>0</v>
      </c>
      <c r="S85" s="79"/>
      <c r="T85" s="75"/>
      <c r="U85" s="79"/>
      <c r="V85" s="75"/>
      <c r="W85" s="261"/>
      <c r="X85" s="261"/>
      <c r="Y85" s="132">
        <f t="shared" si="16"/>
        <v>625</v>
      </c>
      <c r="Z85" s="132">
        <f t="shared" si="17"/>
        <v>3</v>
      </c>
      <c r="AA85" s="129">
        <f>SUM($Y$6:Y85)</f>
        <v>62828</v>
      </c>
      <c r="AB85" s="129">
        <f>SUM($Z$6:Z85)</f>
        <v>1466</v>
      </c>
      <c r="AC85" s="152"/>
      <c r="AD85" s="152"/>
    </row>
    <row r="86" spans="1:30" s="184" customFormat="1" ht="15" hidden="1" thickBot="1" x14ac:dyDescent="0.35">
      <c r="A86" s="293"/>
      <c r="B86" s="62">
        <v>43961</v>
      </c>
      <c r="C86" s="44">
        <v>329</v>
      </c>
      <c r="D86" s="81">
        <v>3</v>
      </c>
      <c r="E86" s="82">
        <v>108</v>
      </c>
      <c r="F86" s="83">
        <v>0</v>
      </c>
      <c r="G86" s="84">
        <v>10</v>
      </c>
      <c r="H86" s="81">
        <v>0</v>
      </c>
      <c r="I86" s="85">
        <v>9</v>
      </c>
      <c r="J86" s="86">
        <v>0</v>
      </c>
      <c r="K86" s="84">
        <v>1</v>
      </c>
      <c r="L86" s="81">
        <v>0</v>
      </c>
      <c r="M86" s="85">
        <v>12</v>
      </c>
      <c r="N86" s="86">
        <v>0</v>
      </c>
      <c r="O86" s="84">
        <v>60</v>
      </c>
      <c r="P86" s="81">
        <v>0</v>
      </c>
      <c r="Q86" s="85">
        <v>8</v>
      </c>
      <c r="R86" s="81">
        <v>0</v>
      </c>
      <c r="S86" s="85"/>
      <c r="T86" s="81"/>
      <c r="U86" s="85"/>
      <c r="V86" s="81"/>
      <c r="W86" s="261"/>
      <c r="X86" s="261"/>
      <c r="Y86" s="132">
        <f t="shared" si="16"/>
        <v>537</v>
      </c>
      <c r="Z86" s="132">
        <f t="shared" si="17"/>
        <v>3</v>
      </c>
      <c r="AA86" s="129">
        <f>SUM($Y$6:Y86)</f>
        <v>63365</v>
      </c>
      <c r="AB86" s="129">
        <f>SUM($Z$6:Z86)</f>
        <v>1469</v>
      </c>
      <c r="AC86" s="183"/>
      <c r="AD86" s="183"/>
    </row>
    <row r="87" spans="1:30" ht="15" hidden="1" thickBot="1" x14ac:dyDescent="0.35">
      <c r="A87" s="272" t="s">
        <v>59</v>
      </c>
      <c r="B87" s="67">
        <v>43962</v>
      </c>
      <c r="C87" s="41">
        <v>576</v>
      </c>
      <c r="D87" s="87">
        <v>0</v>
      </c>
      <c r="E87" s="88">
        <v>218</v>
      </c>
      <c r="F87" s="89">
        <v>0</v>
      </c>
      <c r="G87" s="90">
        <v>30</v>
      </c>
      <c r="H87" s="87">
        <v>0</v>
      </c>
      <c r="I87" s="91">
        <v>10</v>
      </c>
      <c r="J87" s="92">
        <v>0</v>
      </c>
      <c r="K87" s="90">
        <v>69</v>
      </c>
      <c r="L87" s="87">
        <v>0</v>
      </c>
      <c r="M87" s="91">
        <v>97</v>
      </c>
      <c r="N87" s="92">
        <v>0</v>
      </c>
      <c r="O87" s="90">
        <v>136</v>
      </c>
      <c r="P87" s="87">
        <v>1</v>
      </c>
      <c r="Q87" s="91">
        <v>46</v>
      </c>
      <c r="R87" s="87">
        <v>0</v>
      </c>
      <c r="S87" s="91"/>
      <c r="T87" s="87"/>
      <c r="U87" s="91"/>
      <c r="V87" s="87"/>
      <c r="W87" s="261"/>
      <c r="X87" s="261"/>
      <c r="Y87" s="132">
        <f t="shared" si="16"/>
        <v>1182</v>
      </c>
      <c r="Z87" s="132">
        <f t="shared" si="17"/>
        <v>1</v>
      </c>
      <c r="AA87" s="129">
        <f>SUM($Y$6:Y87)</f>
        <v>64547</v>
      </c>
      <c r="AB87" s="129">
        <f>SUM($Z$6:Z87)</f>
        <v>1470</v>
      </c>
      <c r="AC87" s="152"/>
      <c r="AD87" s="152"/>
    </row>
    <row r="88" spans="1:30" ht="15" hidden="1" thickBot="1" x14ac:dyDescent="0.35">
      <c r="A88" s="273"/>
      <c r="B88" s="56">
        <v>43963</v>
      </c>
      <c r="C88" s="42">
        <v>592</v>
      </c>
      <c r="D88" s="75">
        <v>0</v>
      </c>
      <c r="E88" s="76">
        <v>237</v>
      </c>
      <c r="F88" s="77">
        <v>0</v>
      </c>
      <c r="G88" s="78">
        <v>36</v>
      </c>
      <c r="H88" s="75">
        <v>1</v>
      </c>
      <c r="I88" s="79">
        <v>8</v>
      </c>
      <c r="J88" s="80">
        <v>0</v>
      </c>
      <c r="K88" s="78">
        <v>61</v>
      </c>
      <c r="L88" s="75">
        <v>0</v>
      </c>
      <c r="M88" s="79">
        <v>58</v>
      </c>
      <c r="N88" s="80">
        <v>1</v>
      </c>
      <c r="O88" s="78">
        <v>97</v>
      </c>
      <c r="P88" s="75">
        <v>0</v>
      </c>
      <c r="Q88" s="79">
        <v>58</v>
      </c>
      <c r="R88" s="75">
        <v>0</v>
      </c>
      <c r="S88" s="79"/>
      <c r="T88" s="75"/>
      <c r="U88" s="79"/>
      <c r="V88" s="75"/>
      <c r="W88" s="261"/>
      <c r="X88" s="261"/>
      <c r="Y88" s="132">
        <f t="shared" si="16"/>
        <v>1147</v>
      </c>
      <c r="Z88" s="132">
        <f t="shared" si="17"/>
        <v>2</v>
      </c>
      <c r="AA88" s="129">
        <f>SUM($Y$6:Y88)</f>
        <v>65694</v>
      </c>
      <c r="AB88" s="129">
        <f>SUM($Z$6:Z88)</f>
        <v>1472</v>
      </c>
      <c r="AC88" s="152"/>
      <c r="AD88" s="152"/>
    </row>
    <row r="89" spans="1:30" ht="15" hidden="1" thickBot="1" x14ac:dyDescent="0.35">
      <c r="A89" s="273"/>
      <c r="B89" s="56">
        <v>43964</v>
      </c>
      <c r="C89" s="42">
        <v>546</v>
      </c>
      <c r="D89" s="75">
        <v>1</v>
      </c>
      <c r="E89" s="76">
        <v>185</v>
      </c>
      <c r="F89" s="77">
        <v>0</v>
      </c>
      <c r="G89" s="78">
        <v>18</v>
      </c>
      <c r="H89" s="75">
        <v>0</v>
      </c>
      <c r="I89" s="79">
        <v>4</v>
      </c>
      <c r="J89" s="80">
        <v>0</v>
      </c>
      <c r="K89" s="78">
        <v>41</v>
      </c>
      <c r="L89" s="75">
        <v>0</v>
      </c>
      <c r="M89" s="79">
        <v>80</v>
      </c>
      <c r="N89" s="80">
        <v>0</v>
      </c>
      <c r="O89" s="78">
        <v>78</v>
      </c>
      <c r="P89" s="75">
        <v>0</v>
      </c>
      <c r="Q89" s="79">
        <v>32</v>
      </c>
      <c r="R89" s="75">
        <v>0</v>
      </c>
      <c r="S89" s="79"/>
      <c r="T89" s="75"/>
      <c r="U89" s="79"/>
      <c r="V89" s="75"/>
      <c r="W89" s="261"/>
      <c r="X89" s="261"/>
      <c r="Y89" s="132">
        <f t="shared" si="16"/>
        <v>984</v>
      </c>
      <c r="Z89" s="132">
        <f t="shared" si="17"/>
        <v>1</v>
      </c>
      <c r="AA89" s="129">
        <f>SUM($Y$6:Y89)</f>
        <v>66678</v>
      </c>
      <c r="AB89" s="129">
        <f>SUM($Z$6:Z89)</f>
        <v>1473</v>
      </c>
      <c r="AC89" s="152"/>
      <c r="AD89" s="152"/>
    </row>
    <row r="90" spans="1:30" ht="15" hidden="1" thickBot="1" x14ac:dyDescent="0.35">
      <c r="A90" s="273"/>
      <c r="B90" s="56">
        <v>43965</v>
      </c>
      <c r="C90" s="42">
        <v>606</v>
      </c>
      <c r="D90" s="75">
        <v>0</v>
      </c>
      <c r="E90" s="76">
        <v>185</v>
      </c>
      <c r="F90" s="77">
        <v>0</v>
      </c>
      <c r="G90" s="78">
        <v>3</v>
      </c>
      <c r="H90" s="75">
        <v>0</v>
      </c>
      <c r="I90" s="79">
        <v>11</v>
      </c>
      <c r="J90" s="80">
        <v>0</v>
      </c>
      <c r="K90" s="78">
        <v>25</v>
      </c>
      <c r="L90" s="75">
        <v>0</v>
      </c>
      <c r="M90" s="79">
        <v>47</v>
      </c>
      <c r="N90" s="80">
        <v>1</v>
      </c>
      <c r="O90" s="78">
        <v>110</v>
      </c>
      <c r="P90" s="75">
        <v>0</v>
      </c>
      <c r="Q90" s="79">
        <v>36</v>
      </c>
      <c r="R90" s="75">
        <v>0</v>
      </c>
      <c r="S90" s="79"/>
      <c r="T90" s="75"/>
      <c r="U90" s="79"/>
      <c r="V90" s="75"/>
      <c r="W90" s="261"/>
      <c r="X90" s="261"/>
      <c r="Y90" s="132">
        <f t="shared" si="16"/>
        <v>1023</v>
      </c>
      <c r="Z90" s="132">
        <f t="shared" si="17"/>
        <v>1</v>
      </c>
      <c r="AA90" s="129">
        <f>SUM($Y$6:Y90)</f>
        <v>67701</v>
      </c>
      <c r="AB90" s="129">
        <f>SUM($Z$6:Z90)</f>
        <v>1474</v>
      </c>
      <c r="AC90" s="152"/>
      <c r="AD90" s="152"/>
    </row>
    <row r="91" spans="1:30" ht="15" hidden="1" thickBot="1" x14ac:dyDescent="0.35">
      <c r="A91" s="273"/>
      <c r="B91" s="56">
        <v>43966</v>
      </c>
      <c r="C91" s="42">
        <v>495</v>
      </c>
      <c r="D91" s="75">
        <v>0</v>
      </c>
      <c r="E91" s="76">
        <v>228</v>
      </c>
      <c r="F91" s="77">
        <v>0</v>
      </c>
      <c r="G91" s="78">
        <v>115</v>
      </c>
      <c r="H91" s="75">
        <v>0</v>
      </c>
      <c r="I91" s="79">
        <v>7</v>
      </c>
      <c r="J91" s="80">
        <v>0</v>
      </c>
      <c r="K91" s="78">
        <v>28</v>
      </c>
      <c r="L91" s="75">
        <v>0</v>
      </c>
      <c r="M91" s="79">
        <v>65</v>
      </c>
      <c r="N91" s="80">
        <v>0</v>
      </c>
      <c r="O91" s="78">
        <v>157</v>
      </c>
      <c r="P91" s="75">
        <v>0</v>
      </c>
      <c r="Q91" s="79">
        <v>56</v>
      </c>
      <c r="R91" s="75">
        <v>0</v>
      </c>
      <c r="S91" s="79"/>
      <c r="T91" s="75"/>
      <c r="U91" s="79"/>
      <c r="V91" s="75"/>
      <c r="W91" s="261"/>
      <c r="X91" s="261"/>
      <c r="Y91" s="132">
        <f t="shared" si="16"/>
        <v>1151</v>
      </c>
      <c r="Z91" s="132">
        <f t="shared" si="17"/>
        <v>0</v>
      </c>
      <c r="AA91" s="129">
        <f>SUM($Y$6:Y91)</f>
        <v>68852</v>
      </c>
      <c r="AB91" s="129">
        <f>SUM($Z$6:Z91)</f>
        <v>1474</v>
      </c>
      <c r="AC91" s="152"/>
      <c r="AD91" s="152"/>
    </row>
    <row r="92" spans="1:30" ht="15" hidden="1" thickBot="1" x14ac:dyDescent="0.35">
      <c r="A92" s="273"/>
      <c r="B92" s="56">
        <v>43967</v>
      </c>
      <c r="C92" s="42">
        <v>312</v>
      </c>
      <c r="D92" s="75">
        <v>0</v>
      </c>
      <c r="E92" s="76">
        <v>80</v>
      </c>
      <c r="F92" s="77">
        <v>0</v>
      </c>
      <c r="G92" s="78">
        <v>4</v>
      </c>
      <c r="H92" s="75">
        <v>0</v>
      </c>
      <c r="I92" s="79">
        <v>6</v>
      </c>
      <c r="J92" s="80">
        <v>0</v>
      </c>
      <c r="K92" s="78">
        <v>20</v>
      </c>
      <c r="L92" s="75">
        <v>0</v>
      </c>
      <c r="M92" s="79">
        <v>26</v>
      </c>
      <c r="N92" s="80">
        <v>0</v>
      </c>
      <c r="O92" s="78">
        <v>49</v>
      </c>
      <c r="P92" s="75">
        <v>1</v>
      </c>
      <c r="Q92" s="79">
        <v>14</v>
      </c>
      <c r="R92" s="75">
        <v>0</v>
      </c>
      <c r="S92" s="79"/>
      <c r="T92" s="75"/>
      <c r="U92" s="79"/>
      <c r="V92" s="75"/>
      <c r="W92" s="261"/>
      <c r="X92" s="261"/>
      <c r="Y92" s="132">
        <f t="shared" si="16"/>
        <v>511</v>
      </c>
      <c r="Z92" s="132">
        <f t="shared" si="17"/>
        <v>1</v>
      </c>
      <c r="AA92" s="129">
        <f>SUM($Y$6:Y92)</f>
        <v>69363</v>
      </c>
      <c r="AB92" s="129">
        <f>SUM($Z$6:Z92)</f>
        <v>1475</v>
      </c>
      <c r="AC92" s="152"/>
      <c r="AD92" s="152"/>
    </row>
    <row r="93" spans="1:30" ht="15" hidden="1" thickBot="1" x14ac:dyDescent="0.35">
      <c r="A93" s="274"/>
      <c r="B93" s="62">
        <v>43968</v>
      </c>
      <c r="C93" s="44">
        <v>290</v>
      </c>
      <c r="D93" s="81">
        <v>0</v>
      </c>
      <c r="E93" s="82">
        <v>105</v>
      </c>
      <c r="F93" s="83">
        <v>0</v>
      </c>
      <c r="G93" s="84">
        <v>1</v>
      </c>
      <c r="H93" s="81">
        <v>0</v>
      </c>
      <c r="I93" s="85">
        <v>5</v>
      </c>
      <c r="J93" s="86">
        <v>0</v>
      </c>
      <c r="K93" s="84">
        <v>0</v>
      </c>
      <c r="L93" s="81">
        <v>0</v>
      </c>
      <c r="M93" s="85">
        <v>23</v>
      </c>
      <c r="N93" s="86">
        <v>0</v>
      </c>
      <c r="O93" s="84">
        <v>44</v>
      </c>
      <c r="P93" s="81">
        <v>0</v>
      </c>
      <c r="Q93" s="85">
        <v>11</v>
      </c>
      <c r="R93" s="81">
        <v>0</v>
      </c>
      <c r="S93" s="85"/>
      <c r="T93" s="81"/>
      <c r="U93" s="85"/>
      <c r="V93" s="81"/>
      <c r="W93" s="261"/>
      <c r="X93" s="261"/>
      <c r="Y93" s="132">
        <f t="shared" si="16"/>
        <v>479</v>
      </c>
      <c r="Z93" s="132">
        <f t="shared" si="17"/>
        <v>0</v>
      </c>
      <c r="AA93" s="129">
        <f>SUM($Y$6:Y93)</f>
        <v>69842</v>
      </c>
      <c r="AB93" s="129">
        <f>SUM($Z$6:Z93)</f>
        <v>1475</v>
      </c>
      <c r="AC93" s="152"/>
      <c r="AD93" s="152"/>
    </row>
    <row r="94" spans="1:30" ht="15" hidden="1" thickBot="1" x14ac:dyDescent="0.35">
      <c r="A94" s="272" t="s">
        <v>60</v>
      </c>
      <c r="B94" s="67">
        <v>43969</v>
      </c>
      <c r="C94" s="41">
        <v>631</v>
      </c>
      <c r="D94" s="87">
        <v>1</v>
      </c>
      <c r="E94" s="88">
        <v>259</v>
      </c>
      <c r="F94" s="89">
        <v>0</v>
      </c>
      <c r="G94" s="90">
        <v>10</v>
      </c>
      <c r="H94" s="87">
        <v>0</v>
      </c>
      <c r="I94" s="91">
        <v>9</v>
      </c>
      <c r="J94" s="92">
        <v>0</v>
      </c>
      <c r="K94" s="90">
        <v>61</v>
      </c>
      <c r="L94" s="87">
        <v>0</v>
      </c>
      <c r="M94" s="91">
        <v>29</v>
      </c>
      <c r="N94" s="92">
        <v>0</v>
      </c>
      <c r="O94" s="90">
        <v>106</v>
      </c>
      <c r="P94" s="87">
        <v>0</v>
      </c>
      <c r="Q94" s="91">
        <v>23</v>
      </c>
      <c r="R94" s="87">
        <v>0</v>
      </c>
      <c r="S94" s="91"/>
      <c r="T94" s="87"/>
      <c r="U94" s="91"/>
      <c r="V94" s="87"/>
      <c r="W94" s="261"/>
      <c r="X94" s="261"/>
      <c r="Y94" s="132">
        <f t="shared" si="16"/>
        <v>1128</v>
      </c>
      <c r="Z94" s="132">
        <f t="shared" si="17"/>
        <v>1</v>
      </c>
      <c r="AA94" s="129">
        <f>SUM($Y$6:Y94)</f>
        <v>70970</v>
      </c>
      <c r="AB94" s="129">
        <f>SUM($Z$6:Z94)</f>
        <v>1476</v>
      </c>
      <c r="AC94" s="152"/>
      <c r="AD94" s="152"/>
    </row>
    <row r="95" spans="1:30" ht="15" hidden="1" thickBot="1" x14ac:dyDescent="0.35">
      <c r="A95" s="273"/>
      <c r="B95" s="56">
        <v>43970</v>
      </c>
      <c r="C95" s="42">
        <v>521</v>
      </c>
      <c r="D95" s="75">
        <v>0</v>
      </c>
      <c r="E95" s="76">
        <v>195</v>
      </c>
      <c r="F95" s="77">
        <v>0</v>
      </c>
      <c r="G95" s="78">
        <v>35</v>
      </c>
      <c r="H95" s="75">
        <v>0</v>
      </c>
      <c r="I95" s="79">
        <v>7</v>
      </c>
      <c r="J95" s="80">
        <v>0</v>
      </c>
      <c r="K95" s="78">
        <v>51</v>
      </c>
      <c r="L95" s="75">
        <v>0</v>
      </c>
      <c r="M95" s="79">
        <v>61</v>
      </c>
      <c r="N95" s="80">
        <v>1</v>
      </c>
      <c r="O95" s="78">
        <v>68</v>
      </c>
      <c r="P95" s="75">
        <v>0</v>
      </c>
      <c r="Q95" s="79">
        <v>43</v>
      </c>
      <c r="R95" s="75">
        <v>0</v>
      </c>
      <c r="S95" s="79"/>
      <c r="T95" s="75"/>
      <c r="U95" s="79"/>
      <c r="V95" s="75"/>
      <c r="W95" s="261"/>
      <c r="X95" s="261"/>
      <c r="Y95" s="132">
        <f t="shared" si="16"/>
        <v>981</v>
      </c>
      <c r="Z95" s="132">
        <f t="shared" si="17"/>
        <v>1</v>
      </c>
      <c r="AA95" s="129">
        <f>SUM($Y$6:Y95)</f>
        <v>71951</v>
      </c>
      <c r="AB95" s="129">
        <f>SUM($Z$6:Z95)</f>
        <v>1477</v>
      </c>
      <c r="AC95" s="152"/>
      <c r="AD95" s="152"/>
    </row>
    <row r="96" spans="1:30" ht="15" hidden="1" thickBot="1" x14ac:dyDescent="0.35">
      <c r="A96" s="273"/>
      <c r="B96" s="56">
        <v>43971</v>
      </c>
      <c r="C96" s="42">
        <v>511</v>
      </c>
      <c r="D96" s="75">
        <v>0</v>
      </c>
      <c r="E96" s="76">
        <v>139</v>
      </c>
      <c r="F96" s="77">
        <v>0</v>
      </c>
      <c r="G96" s="78">
        <v>34</v>
      </c>
      <c r="H96" s="75">
        <v>0</v>
      </c>
      <c r="I96" s="79">
        <v>11</v>
      </c>
      <c r="J96" s="80">
        <v>0</v>
      </c>
      <c r="K96" s="78">
        <v>37</v>
      </c>
      <c r="L96" s="75">
        <v>0</v>
      </c>
      <c r="M96" s="79">
        <v>52</v>
      </c>
      <c r="N96" s="80">
        <v>0</v>
      </c>
      <c r="O96" s="78">
        <v>93</v>
      </c>
      <c r="P96" s="75">
        <v>0</v>
      </c>
      <c r="Q96" s="79">
        <v>32</v>
      </c>
      <c r="R96" s="75">
        <v>0</v>
      </c>
      <c r="S96" s="79"/>
      <c r="T96" s="75"/>
      <c r="U96" s="79"/>
      <c r="V96" s="75"/>
      <c r="W96" s="261"/>
      <c r="X96" s="261"/>
      <c r="Y96" s="132">
        <f t="shared" si="16"/>
        <v>909</v>
      </c>
      <c r="Z96" s="132">
        <f t="shared" si="17"/>
        <v>0</v>
      </c>
      <c r="AA96" s="129">
        <f>SUM($Y$6:Y96)</f>
        <v>72860</v>
      </c>
      <c r="AB96" s="129">
        <f>SUM($Z$6:Z96)</f>
        <v>1477</v>
      </c>
      <c r="AC96" s="152"/>
      <c r="AD96" s="152"/>
    </row>
    <row r="97" spans="1:30" ht="15" hidden="1" thickBot="1" x14ac:dyDescent="0.35">
      <c r="A97" s="273"/>
      <c r="B97" s="56">
        <v>43972</v>
      </c>
      <c r="C97" s="42">
        <v>542</v>
      </c>
      <c r="D97" s="75">
        <v>0</v>
      </c>
      <c r="E97" s="76">
        <v>141</v>
      </c>
      <c r="F97" s="77">
        <v>0</v>
      </c>
      <c r="G97" s="78">
        <v>11</v>
      </c>
      <c r="H97" s="75">
        <v>0</v>
      </c>
      <c r="I97" s="79">
        <v>6</v>
      </c>
      <c r="J97" s="80">
        <v>0</v>
      </c>
      <c r="K97" s="78">
        <v>25</v>
      </c>
      <c r="L97" s="75">
        <v>0</v>
      </c>
      <c r="M97" s="79">
        <v>63</v>
      </c>
      <c r="N97" s="80">
        <v>0</v>
      </c>
      <c r="O97" s="78">
        <v>60</v>
      </c>
      <c r="P97" s="75">
        <v>0</v>
      </c>
      <c r="Q97" s="79">
        <v>34</v>
      </c>
      <c r="R97" s="75">
        <v>0</v>
      </c>
      <c r="S97" s="79"/>
      <c r="T97" s="75"/>
      <c r="U97" s="79"/>
      <c r="V97" s="75"/>
      <c r="W97" s="261"/>
      <c r="X97" s="261"/>
      <c r="Y97" s="132">
        <f>(C97+E97+G97+I97+K97+M97+O97+Q97)</f>
        <v>882</v>
      </c>
      <c r="Z97" s="132">
        <f t="shared" si="17"/>
        <v>0</v>
      </c>
      <c r="AA97" s="129">
        <f>SUM($Y$6:Y97)</f>
        <v>73742</v>
      </c>
      <c r="AB97" s="129">
        <f>SUM($Z$6:Z97)</f>
        <v>1477</v>
      </c>
      <c r="AC97" s="152"/>
      <c r="AD97" s="152"/>
    </row>
    <row r="98" spans="1:30" ht="15" hidden="1" thickBot="1" x14ac:dyDescent="0.35">
      <c r="A98" s="273"/>
      <c r="B98" s="56">
        <v>43973</v>
      </c>
      <c r="C98" s="42">
        <v>360</v>
      </c>
      <c r="D98" s="75">
        <v>0</v>
      </c>
      <c r="E98" s="76">
        <v>146</v>
      </c>
      <c r="F98" s="77">
        <v>0</v>
      </c>
      <c r="G98" s="78">
        <v>6</v>
      </c>
      <c r="H98" s="75">
        <v>0</v>
      </c>
      <c r="I98" s="79">
        <v>8</v>
      </c>
      <c r="J98" s="80">
        <v>0</v>
      </c>
      <c r="K98" s="78">
        <v>19</v>
      </c>
      <c r="L98" s="75">
        <v>0</v>
      </c>
      <c r="M98" s="79">
        <v>15</v>
      </c>
      <c r="N98" s="80">
        <v>0</v>
      </c>
      <c r="O98" s="78">
        <v>87</v>
      </c>
      <c r="P98" s="75">
        <v>0</v>
      </c>
      <c r="Q98" s="79">
        <v>36</v>
      </c>
      <c r="R98" s="75">
        <v>0</v>
      </c>
      <c r="S98" s="79"/>
      <c r="T98" s="75"/>
      <c r="U98" s="79"/>
      <c r="V98" s="75"/>
      <c r="W98" s="261"/>
      <c r="X98" s="261"/>
      <c r="Y98" s="132">
        <f t="shared" si="16"/>
        <v>677</v>
      </c>
      <c r="Z98" s="132">
        <f t="shared" si="17"/>
        <v>0</v>
      </c>
      <c r="AA98" s="129">
        <f>SUM($Y$6:Y98)</f>
        <v>74419</v>
      </c>
      <c r="AB98" s="129">
        <f>SUM($Z$6:Z98)</f>
        <v>1477</v>
      </c>
      <c r="AC98" s="152"/>
      <c r="AD98" s="152"/>
    </row>
    <row r="99" spans="1:30" ht="15" hidden="1" thickBot="1" x14ac:dyDescent="0.35">
      <c r="A99" s="273"/>
      <c r="B99" s="56">
        <v>43974</v>
      </c>
      <c r="C99" s="42">
        <v>180</v>
      </c>
      <c r="D99" s="75">
        <v>0</v>
      </c>
      <c r="E99" s="76">
        <v>75</v>
      </c>
      <c r="F99" s="77">
        <v>0</v>
      </c>
      <c r="G99" s="78">
        <v>3</v>
      </c>
      <c r="H99" s="75">
        <v>0</v>
      </c>
      <c r="I99" s="79">
        <v>0</v>
      </c>
      <c r="J99" s="80">
        <v>0</v>
      </c>
      <c r="K99" s="78">
        <v>4</v>
      </c>
      <c r="L99" s="75">
        <v>0</v>
      </c>
      <c r="M99" s="79">
        <v>41</v>
      </c>
      <c r="N99" s="80">
        <v>0</v>
      </c>
      <c r="O99" s="78">
        <v>24</v>
      </c>
      <c r="P99" s="75">
        <v>0</v>
      </c>
      <c r="Q99" s="79">
        <v>14</v>
      </c>
      <c r="R99" s="75">
        <v>0</v>
      </c>
      <c r="S99" s="79"/>
      <c r="T99" s="75"/>
      <c r="U99" s="79"/>
      <c r="V99" s="75"/>
      <c r="W99" s="261"/>
      <c r="X99" s="261"/>
      <c r="Y99" s="132">
        <f t="shared" si="16"/>
        <v>341</v>
      </c>
      <c r="Z99" s="132">
        <f t="shared" si="17"/>
        <v>0</v>
      </c>
      <c r="AA99" s="129">
        <f>SUM($Y$6:Y99)</f>
        <v>74760</v>
      </c>
      <c r="AB99" s="129">
        <f>SUM($Z$6:Z99)</f>
        <v>1477</v>
      </c>
      <c r="AC99" s="152"/>
      <c r="AD99" s="152"/>
    </row>
    <row r="100" spans="1:30" ht="15" hidden="1" thickBot="1" x14ac:dyDescent="0.35">
      <c r="A100" s="274"/>
      <c r="B100" s="62">
        <v>43975</v>
      </c>
      <c r="C100" s="44">
        <v>125</v>
      </c>
      <c r="D100" s="81">
        <v>0</v>
      </c>
      <c r="E100" s="82">
        <v>76</v>
      </c>
      <c r="F100" s="83">
        <v>1</v>
      </c>
      <c r="G100" s="84">
        <v>3</v>
      </c>
      <c r="H100" s="81">
        <v>0</v>
      </c>
      <c r="I100" s="85">
        <v>0</v>
      </c>
      <c r="J100" s="86">
        <v>0</v>
      </c>
      <c r="K100" s="84">
        <v>2</v>
      </c>
      <c r="L100" s="81">
        <v>0</v>
      </c>
      <c r="M100" s="85">
        <v>22</v>
      </c>
      <c r="N100" s="86">
        <v>0</v>
      </c>
      <c r="O100" s="84">
        <v>21</v>
      </c>
      <c r="P100" s="81">
        <v>0</v>
      </c>
      <c r="Q100" s="85">
        <v>7</v>
      </c>
      <c r="R100" s="81">
        <v>0</v>
      </c>
      <c r="S100" s="85"/>
      <c r="T100" s="81"/>
      <c r="U100" s="85"/>
      <c r="V100" s="81"/>
      <c r="W100" s="261"/>
      <c r="X100" s="261"/>
      <c r="Y100" s="132">
        <f t="shared" si="16"/>
        <v>256</v>
      </c>
      <c r="Z100" s="132">
        <f t="shared" si="17"/>
        <v>1</v>
      </c>
      <c r="AA100" s="129">
        <f>SUM($Y$6:Y100)</f>
        <v>75016</v>
      </c>
      <c r="AB100" s="129">
        <f>SUM($Z$6:Z100)</f>
        <v>1478</v>
      </c>
      <c r="AC100" s="152"/>
      <c r="AD100" s="152"/>
    </row>
    <row r="101" spans="1:30" ht="15" hidden="1" thickBot="1" x14ac:dyDescent="0.35">
      <c r="A101" s="275" t="s">
        <v>61</v>
      </c>
      <c r="B101" s="67">
        <v>43976</v>
      </c>
      <c r="C101" s="41">
        <v>453</v>
      </c>
      <c r="D101" s="87">
        <v>0</v>
      </c>
      <c r="E101" s="88">
        <v>149</v>
      </c>
      <c r="F101" s="89">
        <v>0</v>
      </c>
      <c r="G101" s="90">
        <v>8</v>
      </c>
      <c r="H101" s="87">
        <v>0</v>
      </c>
      <c r="I101" s="91">
        <v>4</v>
      </c>
      <c r="J101" s="92">
        <v>0</v>
      </c>
      <c r="K101" s="90">
        <v>26</v>
      </c>
      <c r="L101" s="87">
        <v>0</v>
      </c>
      <c r="M101" s="91">
        <v>25</v>
      </c>
      <c r="N101" s="92">
        <v>0</v>
      </c>
      <c r="O101" s="90">
        <v>70</v>
      </c>
      <c r="P101" s="87">
        <v>0</v>
      </c>
      <c r="Q101" s="91">
        <v>19</v>
      </c>
      <c r="R101" s="87">
        <v>0</v>
      </c>
      <c r="S101" s="91"/>
      <c r="T101" s="87"/>
      <c r="U101" s="91"/>
      <c r="V101" s="87"/>
      <c r="W101" s="261"/>
      <c r="X101" s="261"/>
      <c r="Y101" s="132">
        <f t="shared" ref="Y101:Y121" si="18">(C101+E101+G101+I101+K101+M101+O101+Q101)</f>
        <v>754</v>
      </c>
      <c r="Z101" s="132">
        <f t="shared" ref="Z101:Z121" si="19">(D101+F101+H101+J101+L101+N101+P101+R101)</f>
        <v>0</v>
      </c>
      <c r="AA101" s="129">
        <f>SUM($Y$6:Y101)</f>
        <v>75770</v>
      </c>
      <c r="AB101" s="129">
        <f>SUM($Z$6:Z101)</f>
        <v>1478</v>
      </c>
      <c r="AC101" s="152"/>
      <c r="AD101" s="152"/>
    </row>
    <row r="102" spans="1:30" ht="15" hidden="1" thickBot="1" x14ac:dyDescent="0.35">
      <c r="A102" s="276"/>
      <c r="B102" s="56">
        <v>43977</v>
      </c>
      <c r="C102" s="42">
        <v>451</v>
      </c>
      <c r="D102" s="75">
        <v>1</v>
      </c>
      <c r="E102" s="76">
        <v>161</v>
      </c>
      <c r="F102" s="77">
        <v>1</v>
      </c>
      <c r="G102" s="78">
        <v>7</v>
      </c>
      <c r="H102" s="75">
        <v>0</v>
      </c>
      <c r="I102" s="79">
        <v>8</v>
      </c>
      <c r="J102" s="80">
        <v>0</v>
      </c>
      <c r="K102" s="78">
        <v>32</v>
      </c>
      <c r="L102" s="75">
        <v>0</v>
      </c>
      <c r="M102" s="79">
        <v>51</v>
      </c>
      <c r="N102" s="80">
        <v>0</v>
      </c>
      <c r="O102" s="78">
        <v>77</v>
      </c>
      <c r="P102" s="75">
        <v>0</v>
      </c>
      <c r="Q102" s="79">
        <v>22</v>
      </c>
      <c r="R102" s="75">
        <v>0</v>
      </c>
      <c r="S102" s="79"/>
      <c r="T102" s="75"/>
      <c r="U102" s="79"/>
      <c r="V102" s="75"/>
      <c r="W102" s="261"/>
      <c r="X102" s="261"/>
      <c r="Y102" s="132">
        <f t="shared" si="18"/>
        <v>809</v>
      </c>
      <c r="Z102" s="132">
        <f t="shared" si="19"/>
        <v>2</v>
      </c>
      <c r="AA102" s="129">
        <f>SUM($Y$6:Y102)</f>
        <v>76579</v>
      </c>
      <c r="AB102" s="129">
        <f>SUM($Z$6:Z102)</f>
        <v>1480</v>
      </c>
      <c r="AC102" s="152"/>
      <c r="AD102" s="152"/>
    </row>
    <row r="103" spans="1:30" ht="15" hidden="1" thickBot="1" x14ac:dyDescent="0.35">
      <c r="A103" s="276"/>
      <c r="B103" s="56">
        <v>43978</v>
      </c>
      <c r="C103" s="42">
        <v>342</v>
      </c>
      <c r="D103" s="75">
        <v>2</v>
      </c>
      <c r="E103" s="76">
        <v>98</v>
      </c>
      <c r="F103" s="77">
        <v>0</v>
      </c>
      <c r="G103" s="78">
        <v>24</v>
      </c>
      <c r="H103" s="75">
        <v>0</v>
      </c>
      <c r="I103" s="79">
        <v>1</v>
      </c>
      <c r="J103" s="80">
        <v>0</v>
      </c>
      <c r="K103" s="78">
        <v>25</v>
      </c>
      <c r="L103" s="75">
        <v>0</v>
      </c>
      <c r="M103" s="79">
        <v>42</v>
      </c>
      <c r="N103" s="80">
        <v>0</v>
      </c>
      <c r="O103" s="78">
        <v>64</v>
      </c>
      <c r="P103" s="75">
        <v>0</v>
      </c>
      <c r="Q103" s="79">
        <v>35</v>
      </c>
      <c r="R103" s="75">
        <v>0</v>
      </c>
      <c r="S103" s="79"/>
      <c r="T103" s="75"/>
      <c r="U103" s="79"/>
      <c r="V103" s="75"/>
      <c r="W103" s="261"/>
      <c r="X103" s="261"/>
      <c r="Y103" s="132">
        <f t="shared" si="18"/>
        <v>631</v>
      </c>
      <c r="Z103" s="132">
        <f t="shared" si="19"/>
        <v>2</v>
      </c>
      <c r="AA103" s="129">
        <f>SUM($Y$6:Y103)</f>
        <v>77210</v>
      </c>
      <c r="AB103" s="129">
        <f>SUM($Z$6:Z103)</f>
        <v>1482</v>
      </c>
      <c r="AC103" s="152"/>
      <c r="AD103" s="152"/>
    </row>
    <row r="104" spans="1:30" ht="15" hidden="1" thickBot="1" x14ac:dyDescent="0.35">
      <c r="A104" s="276"/>
      <c r="B104" s="56">
        <v>43979</v>
      </c>
      <c r="C104" s="42">
        <v>440</v>
      </c>
      <c r="D104" s="75">
        <v>0</v>
      </c>
      <c r="E104" s="76">
        <v>132</v>
      </c>
      <c r="F104" s="77">
        <v>0</v>
      </c>
      <c r="G104" s="78">
        <v>11</v>
      </c>
      <c r="H104" s="75">
        <v>0</v>
      </c>
      <c r="I104" s="79">
        <v>4</v>
      </c>
      <c r="J104" s="80">
        <v>0</v>
      </c>
      <c r="K104" s="78">
        <v>20</v>
      </c>
      <c r="L104" s="75">
        <v>0</v>
      </c>
      <c r="M104" s="79">
        <v>30</v>
      </c>
      <c r="N104" s="80">
        <v>0</v>
      </c>
      <c r="O104" s="78">
        <v>50</v>
      </c>
      <c r="P104" s="75">
        <v>0</v>
      </c>
      <c r="Q104" s="79">
        <v>19</v>
      </c>
      <c r="R104" s="75">
        <v>0</v>
      </c>
      <c r="S104" s="79"/>
      <c r="T104" s="75"/>
      <c r="U104" s="79"/>
      <c r="V104" s="75"/>
      <c r="W104" s="261"/>
      <c r="X104" s="261"/>
      <c r="Y104" s="132">
        <f t="shared" si="18"/>
        <v>706</v>
      </c>
      <c r="Z104" s="132">
        <f t="shared" si="19"/>
        <v>0</v>
      </c>
      <c r="AA104" s="129">
        <f>SUM($Y$6:Y104)</f>
        <v>77916</v>
      </c>
      <c r="AB104" s="129">
        <f>SUM($Z$6:Z104)</f>
        <v>1482</v>
      </c>
      <c r="AC104" s="152"/>
      <c r="AD104" s="152"/>
    </row>
    <row r="105" spans="1:30" ht="15" hidden="1" thickBot="1" x14ac:dyDescent="0.35">
      <c r="A105" s="276"/>
      <c r="B105" s="56">
        <v>43980</v>
      </c>
      <c r="C105" s="42">
        <v>363</v>
      </c>
      <c r="D105" s="75">
        <v>0</v>
      </c>
      <c r="E105" s="76">
        <v>102</v>
      </c>
      <c r="F105" s="77">
        <v>0</v>
      </c>
      <c r="G105" s="78">
        <v>5</v>
      </c>
      <c r="H105" s="75">
        <v>0</v>
      </c>
      <c r="I105" s="79">
        <v>2</v>
      </c>
      <c r="J105" s="80">
        <v>0</v>
      </c>
      <c r="K105" s="78">
        <v>19</v>
      </c>
      <c r="L105" s="75">
        <v>0</v>
      </c>
      <c r="M105" s="79">
        <v>22</v>
      </c>
      <c r="N105" s="80">
        <v>0</v>
      </c>
      <c r="O105" s="78">
        <v>69</v>
      </c>
      <c r="P105" s="75">
        <v>0</v>
      </c>
      <c r="Q105" s="79">
        <v>31</v>
      </c>
      <c r="R105" s="75">
        <v>0</v>
      </c>
      <c r="S105" s="79"/>
      <c r="T105" s="75"/>
      <c r="U105" s="79"/>
      <c r="V105" s="75"/>
      <c r="W105" s="261"/>
      <c r="X105" s="261"/>
      <c r="Y105" s="132">
        <f t="shared" si="18"/>
        <v>613</v>
      </c>
      <c r="Z105" s="132">
        <f t="shared" si="19"/>
        <v>0</v>
      </c>
      <c r="AA105" s="129">
        <f>SUM($Y$6:Y105)</f>
        <v>78529</v>
      </c>
      <c r="AB105" s="129">
        <f>SUM($Z$6:Z105)</f>
        <v>1482</v>
      </c>
      <c r="AC105" s="152"/>
      <c r="AD105" s="152"/>
    </row>
    <row r="106" spans="1:30" ht="15" hidden="1" thickBot="1" x14ac:dyDescent="0.35">
      <c r="A106" s="276"/>
      <c r="B106" s="56">
        <v>43981</v>
      </c>
      <c r="C106" s="42">
        <v>121</v>
      </c>
      <c r="D106" s="75">
        <v>0</v>
      </c>
      <c r="E106" s="76">
        <v>51</v>
      </c>
      <c r="F106" s="77">
        <v>0</v>
      </c>
      <c r="G106" s="78">
        <v>4</v>
      </c>
      <c r="H106" s="75">
        <v>0</v>
      </c>
      <c r="I106" s="79">
        <v>0</v>
      </c>
      <c r="J106" s="80">
        <v>0</v>
      </c>
      <c r="K106" s="78">
        <v>5</v>
      </c>
      <c r="L106" s="75">
        <v>0</v>
      </c>
      <c r="M106" s="79">
        <v>31</v>
      </c>
      <c r="N106" s="80">
        <v>0</v>
      </c>
      <c r="O106" s="78">
        <v>38</v>
      </c>
      <c r="P106" s="75">
        <v>0</v>
      </c>
      <c r="Q106" s="79">
        <v>14</v>
      </c>
      <c r="R106" s="75">
        <v>0</v>
      </c>
      <c r="S106" s="79"/>
      <c r="T106" s="75"/>
      <c r="U106" s="79"/>
      <c r="V106" s="75"/>
      <c r="W106" s="261"/>
      <c r="X106" s="261"/>
      <c r="Y106" s="132">
        <f t="shared" si="18"/>
        <v>264</v>
      </c>
      <c r="Z106" s="132">
        <f t="shared" si="19"/>
        <v>0</v>
      </c>
      <c r="AA106" s="129">
        <f>SUM($Y$6:Y106)</f>
        <v>78793</v>
      </c>
      <c r="AB106" s="129">
        <f>SUM($Z$6:Z106)</f>
        <v>1482</v>
      </c>
      <c r="AC106" s="152"/>
      <c r="AD106" s="152"/>
    </row>
    <row r="107" spans="1:30" ht="15" hidden="1" thickBot="1" x14ac:dyDescent="0.35">
      <c r="A107" s="277"/>
      <c r="B107" s="62">
        <v>43982</v>
      </c>
      <c r="C107" s="44">
        <v>120</v>
      </c>
      <c r="D107" s="81">
        <v>0</v>
      </c>
      <c r="E107" s="82">
        <v>67</v>
      </c>
      <c r="F107" s="83">
        <v>0</v>
      </c>
      <c r="G107" s="84">
        <v>0</v>
      </c>
      <c r="H107" s="81">
        <v>0</v>
      </c>
      <c r="I107" s="85">
        <v>0</v>
      </c>
      <c r="J107" s="86">
        <v>0</v>
      </c>
      <c r="K107" s="84">
        <v>3</v>
      </c>
      <c r="L107" s="81">
        <v>0</v>
      </c>
      <c r="M107" s="85">
        <v>14</v>
      </c>
      <c r="N107" s="86">
        <v>0</v>
      </c>
      <c r="O107" s="84">
        <v>34</v>
      </c>
      <c r="P107" s="81">
        <v>0</v>
      </c>
      <c r="Q107" s="85">
        <v>8</v>
      </c>
      <c r="R107" s="81">
        <v>0</v>
      </c>
      <c r="S107" s="85"/>
      <c r="T107" s="81"/>
      <c r="U107" s="85"/>
      <c r="V107" s="81"/>
      <c r="W107" s="261"/>
      <c r="X107" s="261"/>
      <c r="Y107" s="132">
        <f t="shared" si="18"/>
        <v>246</v>
      </c>
      <c r="Z107" s="132">
        <f t="shared" si="19"/>
        <v>0</v>
      </c>
      <c r="AA107" s="129">
        <f>SUM($Y$6:Y107)</f>
        <v>79039</v>
      </c>
      <c r="AB107" s="129">
        <f>SUM($Z$6:Z107)</f>
        <v>1482</v>
      </c>
      <c r="AC107" s="152"/>
      <c r="AD107" s="152"/>
    </row>
    <row r="108" spans="1:30" ht="15" hidden="1" thickBot="1" x14ac:dyDescent="0.35">
      <c r="A108" s="275" t="s">
        <v>76</v>
      </c>
      <c r="B108" s="67">
        <v>43983</v>
      </c>
      <c r="C108" s="41">
        <v>435</v>
      </c>
      <c r="D108" s="87">
        <v>1</v>
      </c>
      <c r="E108" s="88">
        <v>76</v>
      </c>
      <c r="F108" s="89">
        <v>1</v>
      </c>
      <c r="G108" s="90">
        <v>0</v>
      </c>
      <c r="H108" s="87">
        <v>0</v>
      </c>
      <c r="I108" s="91">
        <v>7</v>
      </c>
      <c r="J108" s="92">
        <v>0</v>
      </c>
      <c r="K108" s="90">
        <v>23</v>
      </c>
      <c r="L108" s="87">
        <v>0</v>
      </c>
      <c r="M108" s="91">
        <v>39</v>
      </c>
      <c r="N108" s="92">
        <v>0</v>
      </c>
      <c r="O108" s="90">
        <v>69</v>
      </c>
      <c r="P108" s="87">
        <v>0</v>
      </c>
      <c r="Q108" s="91">
        <v>10</v>
      </c>
      <c r="R108" s="87">
        <v>0</v>
      </c>
      <c r="S108" s="91"/>
      <c r="T108" s="87"/>
      <c r="U108" s="91"/>
      <c r="V108" s="87"/>
      <c r="W108" s="261"/>
      <c r="X108" s="261"/>
      <c r="Y108" s="132">
        <f t="shared" si="18"/>
        <v>659</v>
      </c>
      <c r="Z108" s="132">
        <f t="shared" si="19"/>
        <v>2</v>
      </c>
      <c r="AA108" s="129">
        <f>SUM($Y$6:Y108)</f>
        <v>79698</v>
      </c>
      <c r="AB108" s="129">
        <f>SUM($Z$6:Z108)</f>
        <v>1484</v>
      </c>
      <c r="AC108" s="152"/>
      <c r="AD108" s="152"/>
    </row>
    <row r="109" spans="1:30" ht="15" hidden="1" thickBot="1" x14ac:dyDescent="0.35">
      <c r="A109" s="276"/>
      <c r="B109" s="56">
        <v>43984</v>
      </c>
      <c r="C109" s="42">
        <v>454</v>
      </c>
      <c r="D109" s="75">
        <v>0</v>
      </c>
      <c r="E109" s="76">
        <v>191</v>
      </c>
      <c r="F109" s="77">
        <v>2</v>
      </c>
      <c r="G109" s="78">
        <v>2</v>
      </c>
      <c r="H109" s="75">
        <v>0</v>
      </c>
      <c r="I109" s="79">
        <v>3</v>
      </c>
      <c r="J109" s="80">
        <v>0</v>
      </c>
      <c r="K109" s="78">
        <v>23</v>
      </c>
      <c r="L109" s="75">
        <v>0</v>
      </c>
      <c r="M109" s="79">
        <v>39</v>
      </c>
      <c r="N109" s="80">
        <v>0</v>
      </c>
      <c r="O109" s="78">
        <v>53</v>
      </c>
      <c r="P109" s="75">
        <v>0</v>
      </c>
      <c r="Q109" s="79">
        <v>42</v>
      </c>
      <c r="R109" s="75">
        <v>0</v>
      </c>
      <c r="S109" s="79"/>
      <c r="T109" s="75"/>
      <c r="U109" s="79"/>
      <c r="V109" s="75"/>
      <c r="W109" s="261"/>
      <c r="X109" s="261"/>
      <c r="Y109" s="132">
        <f t="shared" si="18"/>
        <v>807</v>
      </c>
      <c r="Z109" s="132">
        <f t="shared" si="19"/>
        <v>2</v>
      </c>
      <c r="AA109" s="129">
        <f>SUM($Y$6:Y109)</f>
        <v>80505</v>
      </c>
      <c r="AB109" s="129">
        <f>SUM($Z$6:Z109)</f>
        <v>1486</v>
      </c>
      <c r="AC109" s="152"/>
      <c r="AD109" s="152"/>
    </row>
    <row r="110" spans="1:30" ht="15" hidden="1" thickBot="1" x14ac:dyDescent="0.35">
      <c r="A110" s="276"/>
      <c r="B110" s="56">
        <v>43985</v>
      </c>
      <c r="C110" s="42">
        <v>567</v>
      </c>
      <c r="D110" s="75">
        <v>0</v>
      </c>
      <c r="E110" s="76">
        <v>128</v>
      </c>
      <c r="F110" s="77">
        <v>0</v>
      </c>
      <c r="G110" s="78">
        <v>5</v>
      </c>
      <c r="H110" s="75">
        <v>0</v>
      </c>
      <c r="I110" s="79">
        <v>3</v>
      </c>
      <c r="J110" s="80">
        <v>0</v>
      </c>
      <c r="K110" s="78">
        <v>33</v>
      </c>
      <c r="L110" s="75">
        <v>0</v>
      </c>
      <c r="M110" s="79">
        <v>38</v>
      </c>
      <c r="N110" s="80">
        <v>0</v>
      </c>
      <c r="O110" s="78">
        <v>33</v>
      </c>
      <c r="P110" s="75">
        <v>0</v>
      </c>
      <c r="Q110" s="79">
        <v>21</v>
      </c>
      <c r="R110" s="75">
        <v>0</v>
      </c>
      <c r="S110" s="79"/>
      <c r="T110" s="75"/>
      <c r="U110" s="79"/>
      <c r="V110" s="75"/>
      <c r="W110" s="261"/>
      <c r="X110" s="261"/>
      <c r="Y110" s="132">
        <f t="shared" si="18"/>
        <v>828</v>
      </c>
      <c r="Z110" s="132">
        <f t="shared" si="19"/>
        <v>0</v>
      </c>
      <c r="AA110" s="129">
        <f>SUM($Y$6:Y110)</f>
        <v>81333</v>
      </c>
      <c r="AB110" s="129">
        <f>SUM($Z$6:Z110)</f>
        <v>1486</v>
      </c>
      <c r="AC110" s="152"/>
      <c r="AD110" s="152"/>
    </row>
    <row r="111" spans="1:30" ht="15" hidden="1" thickBot="1" x14ac:dyDescent="0.35">
      <c r="A111" s="276"/>
      <c r="B111" s="56">
        <v>43986</v>
      </c>
      <c r="C111" s="42">
        <v>516</v>
      </c>
      <c r="D111" s="75">
        <v>2</v>
      </c>
      <c r="E111" s="76">
        <v>119</v>
      </c>
      <c r="F111" s="77">
        <v>0</v>
      </c>
      <c r="G111" s="78">
        <v>6</v>
      </c>
      <c r="H111" s="75">
        <v>0</v>
      </c>
      <c r="I111" s="79">
        <v>4</v>
      </c>
      <c r="J111" s="80">
        <v>0</v>
      </c>
      <c r="K111" s="78">
        <v>41</v>
      </c>
      <c r="L111" s="75">
        <v>0</v>
      </c>
      <c r="M111" s="79">
        <v>40</v>
      </c>
      <c r="N111" s="80">
        <v>0</v>
      </c>
      <c r="O111" s="78">
        <v>74</v>
      </c>
      <c r="P111" s="75">
        <v>0</v>
      </c>
      <c r="Q111" s="79">
        <v>28</v>
      </c>
      <c r="R111" s="75">
        <v>0</v>
      </c>
      <c r="S111" s="79"/>
      <c r="T111" s="75"/>
      <c r="U111" s="79"/>
      <c r="V111" s="75"/>
      <c r="W111" s="261"/>
      <c r="X111" s="261"/>
      <c r="Y111" s="132">
        <f t="shared" si="18"/>
        <v>828</v>
      </c>
      <c r="Z111" s="132">
        <f t="shared" si="19"/>
        <v>2</v>
      </c>
      <c r="AA111" s="129">
        <f>SUM($Y$6:Y111)</f>
        <v>82161</v>
      </c>
      <c r="AB111" s="129">
        <f>SUM($Z$6:Z111)</f>
        <v>1488</v>
      </c>
      <c r="AC111" s="152"/>
      <c r="AD111" s="152"/>
    </row>
    <row r="112" spans="1:30" ht="15" hidden="1" thickBot="1" x14ac:dyDescent="0.35">
      <c r="A112" s="276"/>
      <c r="B112" s="56">
        <v>43987</v>
      </c>
      <c r="C112" s="42">
        <v>381</v>
      </c>
      <c r="D112" s="75">
        <v>5</v>
      </c>
      <c r="E112" s="76">
        <v>84</v>
      </c>
      <c r="F112" s="77">
        <v>0</v>
      </c>
      <c r="G112" s="78">
        <v>4</v>
      </c>
      <c r="H112" s="75">
        <v>0</v>
      </c>
      <c r="I112" s="79">
        <v>1</v>
      </c>
      <c r="J112" s="80">
        <v>0</v>
      </c>
      <c r="K112" s="78">
        <v>37</v>
      </c>
      <c r="L112" s="75">
        <v>0</v>
      </c>
      <c r="M112" s="79">
        <v>35</v>
      </c>
      <c r="N112" s="80">
        <v>0</v>
      </c>
      <c r="O112" s="78">
        <v>72</v>
      </c>
      <c r="P112" s="75">
        <v>0</v>
      </c>
      <c r="Q112" s="79">
        <v>101</v>
      </c>
      <c r="R112" s="75">
        <v>0</v>
      </c>
      <c r="S112" s="79"/>
      <c r="T112" s="75"/>
      <c r="U112" s="79"/>
      <c r="V112" s="75"/>
      <c r="W112" s="261"/>
      <c r="X112" s="261"/>
      <c r="Y112" s="132">
        <f t="shared" si="18"/>
        <v>715</v>
      </c>
      <c r="Z112" s="132">
        <f t="shared" si="19"/>
        <v>5</v>
      </c>
      <c r="AA112" s="129">
        <f>SUM($Y$6:Y112)</f>
        <v>82876</v>
      </c>
      <c r="AB112" s="129">
        <f>SUM($Z$6:Z112)</f>
        <v>1493</v>
      </c>
      <c r="AC112" s="152"/>
      <c r="AD112" s="152"/>
    </row>
    <row r="113" spans="1:30" ht="15" hidden="1" thickBot="1" x14ac:dyDescent="0.35">
      <c r="A113" s="276"/>
      <c r="B113" s="56">
        <v>43988</v>
      </c>
      <c r="C113" s="42">
        <v>122</v>
      </c>
      <c r="D113" s="75">
        <v>1</v>
      </c>
      <c r="E113" s="76">
        <v>33</v>
      </c>
      <c r="F113" s="77">
        <v>0</v>
      </c>
      <c r="G113" s="78">
        <v>0</v>
      </c>
      <c r="H113" s="75">
        <v>0</v>
      </c>
      <c r="I113" s="79">
        <v>0</v>
      </c>
      <c r="J113" s="80">
        <v>0</v>
      </c>
      <c r="K113" s="78">
        <v>5</v>
      </c>
      <c r="L113" s="75">
        <v>0</v>
      </c>
      <c r="M113" s="79">
        <v>25</v>
      </c>
      <c r="N113" s="80">
        <v>0</v>
      </c>
      <c r="O113" s="78">
        <v>28</v>
      </c>
      <c r="P113" s="75">
        <v>0</v>
      </c>
      <c r="Q113" s="79">
        <v>16</v>
      </c>
      <c r="R113" s="75">
        <v>0</v>
      </c>
      <c r="S113" s="79"/>
      <c r="T113" s="75"/>
      <c r="U113" s="79"/>
      <c r="V113" s="75"/>
      <c r="W113" s="261"/>
      <c r="X113" s="261"/>
      <c r="Y113" s="132">
        <f t="shared" si="18"/>
        <v>229</v>
      </c>
      <c r="Z113" s="132">
        <f t="shared" si="19"/>
        <v>1</v>
      </c>
      <c r="AA113" s="129">
        <f>SUM($Y$6:Y113)</f>
        <v>83105</v>
      </c>
      <c r="AB113" s="129">
        <f>SUM($Z$6:Z113)</f>
        <v>1494</v>
      </c>
      <c r="AC113" s="152"/>
      <c r="AD113" s="152"/>
    </row>
    <row r="114" spans="1:30" ht="15" hidden="1" thickBot="1" x14ac:dyDescent="0.35">
      <c r="A114" s="277"/>
      <c r="B114" s="62">
        <v>43989</v>
      </c>
      <c r="C114" s="44">
        <v>119</v>
      </c>
      <c r="D114" s="81">
        <v>0</v>
      </c>
      <c r="E114" s="82">
        <v>43</v>
      </c>
      <c r="F114" s="83">
        <v>0</v>
      </c>
      <c r="G114" s="84">
        <v>0</v>
      </c>
      <c r="H114" s="81">
        <v>0</v>
      </c>
      <c r="I114" s="85">
        <v>0</v>
      </c>
      <c r="J114" s="86">
        <v>0</v>
      </c>
      <c r="K114" s="84">
        <v>4</v>
      </c>
      <c r="L114" s="81">
        <v>0</v>
      </c>
      <c r="M114" s="85">
        <v>17</v>
      </c>
      <c r="N114" s="86">
        <v>0</v>
      </c>
      <c r="O114" s="84">
        <v>21</v>
      </c>
      <c r="P114" s="81">
        <v>0</v>
      </c>
      <c r="Q114" s="85">
        <v>7</v>
      </c>
      <c r="R114" s="81">
        <v>0</v>
      </c>
      <c r="S114" s="85"/>
      <c r="T114" s="81"/>
      <c r="U114" s="85"/>
      <c r="V114" s="81"/>
      <c r="W114" s="261"/>
      <c r="X114" s="261"/>
      <c r="Y114" s="132">
        <f t="shared" si="18"/>
        <v>211</v>
      </c>
      <c r="Z114" s="132">
        <f t="shared" si="19"/>
        <v>0</v>
      </c>
      <c r="AA114" s="129">
        <f>SUM($Y$6:Y114)</f>
        <v>83316</v>
      </c>
      <c r="AB114" s="129">
        <f>SUM($Z$6:Z114)</f>
        <v>1494</v>
      </c>
      <c r="AC114" s="152"/>
      <c r="AD114" s="152"/>
    </row>
    <row r="115" spans="1:30" hidden="1" x14ac:dyDescent="0.3">
      <c r="A115" s="275" t="s">
        <v>77</v>
      </c>
      <c r="B115" s="67">
        <v>43990</v>
      </c>
      <c r="C115" s="41">
        <v>433</v>
      </c>
      <c r="D115" s="87">
        <v>0</v>
      </c>
      <c r="E115" s="88">
        <v>196</v>
      </c>
      <c r="F115" s="89">
        <v>0</v>
      </c>
      <c r="G115" s="90">
        <v>5</v>
      </c>
      <c r="H115" s="87">
        <v>0</v>
      </c>
      <c r="I115" s="91">
        <v>2</v>
      </c>
      <c r="J115" s="92">
        <v>0</v>
      </c>
      <c r="K115" s="90">
        <v>28</v>
      </c>
      <c r="L115" s="87">
        <v>0</v>
      </c>
      <c r="M115" s="91">
        <v>41</v>
      </c>
      <c r="N115" s="92">
        <v>0</v>
      </c>
      <c r="O115" s="90">
        <v>75</v>
      </c>
      <c r="P115" s="87">
        <v>0</v>
      </c>
      <c r="Q115" s="91">
        <v>34</v>
      </c>
      <c r="R115" s="87">
        <v>1</v>
      </c>
      <c r="S115" s="91"/>
      <c r="T115" s="87"/>
      <c r="U115" s="91"/>
      <c r="V115" s="87"/>
      <c r="W115" s="261"/>
      <c r="X115" s="261"/>
      <c r="Y115" s="132">
        <f t="shared" si="18"/>
        <v>814</v>
      </c>
      <c r="Z115" s="132">
        <f t="shared" si="19"/>
        <v>1</v>
      </c>
      <c r="AA115" s="129">
        <f>SUM($Y$6:Y115)</f>
        <v>84130</v>
      </c>
      <c r="AB115" s="129">
        <f>SUM($Z$6:Z115)</f>
        <v>1495</v>
      </c>
      <c r="AC115" s="152"/>
      <c r="AD115" s="152"/>
    </row>
    <row r="116" spans="1:30" hidden="1" x14ac:dyDescent="0.3">
      <c r="A116" s="276"/>
      <c r="B116" s="56">
        <v>43991</v>
      </c>
      <c r="C116" s="42">
        <v>409</v>
      </c>
      <c r="D116" s="75">
        <v>2</v>
      </c>
      <c r="E116" s="76">
        <v>110</v>
      </c>
      <c r="F116" s="77">
        <v>0</v>
      </c>
      <c r="G116" s="78">
        <v>2</v>
      </c>
      <c r="H116" s="75">
        <v>0</v>
      </c>
      <c r="I116" s="79">
        <v>3</v>
      </c>
      <c r="J116" s="80">
        <v>0</v>
      </c>
      <c r="K116" s="78">
        <v>22</v>
      </c>
      <c r="L116" s="75">
        <v>0</v>
      </c>
      <c r="M116" s="79">
        <v>50</v>
      </c>
      <c r="N116" s="80">
        <v>0</v>
      </c>
      <c r="O116" s="78">
        <v>72</v>
      </c>
      <c r="P116" s="75">
        <v>0</v>
      </c>
      <c r="Q116" s="79">
        <v>70</v>
      </c>
      <c r="R116" s="75">
        <v>0</v>
      </c>
      <c r="S116" s="79"/>
      <c r="T116" s="75"/>
      <c r="U116" s="79"/>
      <c r="V116" s="75"/>
      <c r="W116" s="261"/>
      <c r="X116" s="261"/>
      <c r="Y116" s="132">
        <f t="shared" si="18"/>
        <v>738</v>
      </c>
      <c r="Z116" s="132">
        <f t="shared" si="19"/>
        <v>2</v>
      </c>
      <c r="AA116" s="129">
        <f>SUM($Y$6:Y116)</f>
        <v>84868</v>
      </c>
      <c r="AB116" s="129">
        <f>SUM($Z$6:Z116)</f>
        <v>1497</v>
      </c>
      <c r="AC116" s="152"/>
      <c r="AD116" s="152"/>
    </row>
    <row r="117" spans="1:30" hidden="1" x14ac:dyDescent="0.3">
      <c r="A117" s="276"/>
      <c r="B117" s="56">
        <v>43992</v>
      </c>
      <c r="C117" s="42">
        <v>453</v>
      </c>
      <c r="D117" s="75">
        <v>0</v>
      </c>
      <c r="E117" s="76">
        <v>104</v>
      </c>
      <c r="F117" s="77">
        <v>0</v>
      </c>
      <c r="G117" s="78">
        <v>9</v>
      </c>
      <c r="H117" s="75">
        <v>0</v>
      </c>
      <c r="I117" s="79">
        <v>3</v>
      </c>
      <c r="J117" s="80">
        <v>0</v>
      </c>
      <c r="K117" s="78">
        <v>0</v>
      </c>
      <c r="L117" s="75">
        <v>0</v>
      </c>
      <c r="M117" s="79">
        <v>52</v>
      </c>
      <c r="N117" s="80">
        <v>0</v>
      </c>
      <c r="O117" s="78">
        <v>84</v>
      </c>
      <c r="P117" s="75">
        <v>0</v>
      </c>
      <c r="Q117" s="79">
        <v>53</v>
      </c>
      <c r="R117" s="75">
        <v>0</v>
      </c>
      <c r="S117" s="79"/>
      <c r="T117" s="75"/>
      <c r="U117" s="79"/>
      <c r="V117" s="75"/>
      <c r="W117" s="261"/>
      <c r="X117" s="261"/>
      <c r="Y117" s="132">
        <f t="shared" si="18"/>
        <v>758</v>
      </c>
      <c r="Z117" s="132">
        <f t="shared" si="19"/>
        <v>0</v>
      </c>
      <c r="AA117" s="129">
        <f>SUM($Y$6:Y117)</f>
        <v>85626</v>
      </c>
      <c r="AB117" s="129">
        <f>SUM($Z$6:Z117)</f>
        <v>1497</v>
      </c>
      <c r="AC117" s="152"/>
      <c r="AD117" s="152"/>
    </row>
    <row r="118" spans="1:30" ht="16.5" hidden="1" customHeight="1" x14ac:dyDescent="0.3">
      <c r="A118" s="276"/>
      <c r="B118" s="56">
        <v>43993</v>
      </c>
      <c r="C118" s="42">
        <v>374</v>
      </c>
      <c r="D118" s="75">
        <v>0</v>
      </c>
      <c r="E118" s="76">
        <v>112</v>
      </c>
      <c r="F118" s="77">
        <v>0</v>
      </c>
      <c r="G118" s="78">
        <v>2</v>
      </c>
      <c r="H118" s="75">
        <v>0</v>
      </c>
      <c r="I118" s="79">
        <v>4</v>
      </c>
      <c r="J118" s="80">
        <v>0</v>
      </c>
      <c r="K118" s="78">
        <v>43</v>
      </c>
      <c r="L118" s="75">
        <v>2</v>
      </c>
      <c r="M118" s="79">
        <v>53</v>
      </c>
      <c r="N118" s="80">
        <v>0</v>
      </c>
      <c r="O118" s="78">
        <v>74</v>
      </c>
      <c r="P118" s="75">
        <v>0</v>
      </c>
      <c r="Q118" s="79">
        <v>40</v>
      </c>
      <c r="R118" s="75">
        <v>0</v>
      </c>
      <c r="S118" s="79"/>
      <c r="T118" s="75"/>
      <c r="U118" s="79"/>
      <c r="V118" s="75"/>
      <c r="W118" s="261"/>
      <c r="X118" s="261"/>
      <c r="Y118" s="132">
        <f t="shared" si="18"/>
        <v>702</v>
      </c>
      <c r="Z118" s="132">
        <f t="shared" si="19"/>
        <v>2</v>
      </c>
      <c r="AA118" s="129">
        <f>SUM($Y$6:Y118)</f>
        <v>86328</v>
      </c>
      <c r="AB118" s="129">
        <f>SUM($Z$6:Z118)</f>
        <v>1499</v>
      </c>
      <c r="AC118" s="152"/>
      <c r="AD118" s="152"/>
    </row>
    <row r="119" spans="1:30" hidden="1" x14ac:dyDescent="0.3">
      <c r="A119" s="276"/>
      <c r="B119" s="56">
        <v>43994</v>
      </c>
      <c r="C119" s="42">
        <v>444</v>
      </c>
      <c r="D119" s="75">
        <v>1</v>
      </c>
      <c r="E119" s="76">
        <v>101</v>
      </c>
      <c r="F119" s="77">
        <v>1</v>
      </c>
      <c r="G119" s="78">
        <v>5</v>
      </c>
      <c r="H119" s="75">
        <v>0</v>
      </c>
      <c r="I119" s="79">
        <v>0</v>
      </c>
      <c r="J119" s="80">
        <v>0</v>
      </c>
      <c r="K119" s="78">
        <v>17</v>
      </c>
      <c r="L119" s="75">
        <v>0</v>
      </c>
      <c r="M119" s="79">
        <v>66</v>
      </c>
      <c r="N119" s="80">
        <v>0</v>
      </c>
      <c r="O119" s="78">
        <v>83</v>
      </c>
      <c r="P119" s="75">
        <v>0</v>
      </c>
      <c r="Q119" s="79">
        <v>51</v>
      </c>
      <c r="R119" s="75">
        <v>0</v>
      </c>
      <c r="S119" s="79"/>
      <c r="T119" s="75"/>
      <c r="U119" s="79"/>
      <c r="V119" s="75"/>
      <c r="W119" s="261"/>
      <c r="X119" s="261"/>
      <c r="Y119" s="132">
        <f t="shared" si="18"/>
        <v>767</v>
      </c>
      <c r="Z119" s="132">
        <f t="shared" si="19"/>
        <v>2</v>
      </c>
      <c r="AA119" s="129">
        <f>SUM($Y$6:Y119)</f>
        <v>87095</v>
      </c>
      <c r="AB119" s="129">
        <f>SUM($Z$6:Z119)</f>
        <v>1501</v>
      </c>
      <c r="AC119" s="152"/>
      <c r="AD119" s="152"/>
    </row>
    <row r="120" spans="1:30" hidden="1" x14ac:dyDescent="0.3">
      <c r="A120" s="276"/>
      <c r="B120" s="56">
        <v>43995</v>
      </c>
      <c r="C120" s="42">
        <v>148</v>
      </c>
      <c r="D120" s="75">
        <v>3</v>
      </c>
      <c r="E120" s="76">
        <v>24</v>
      </c>
      <c r="F120" s="77">
        <v>0</v>
      </c>
      <c r="G120" s="78">
        <v>0</v>
      </c>
      <c r="H120" s="75">
        <v>0</v>
      </c>
      <c r="I120" s="79">
        <v>0</v>
      </c>
      <c r="J120" s="80">
        <v>0</v>
      </c>
      <c r="K120" s="78">
        <v>10</v>
      </c>
      <c r="L120" s="75">
        <v>0</v>
      </c>
      <c r="M120" s="79">
        <v>61</v>
      </c>
      <c r="N120" s="80">
        <v>0</v>
      </c>
      <c r="O120" s="78">
        <v>35</v>
      </c>
      <c r="P120" s="75">
        <v>0</v>
      </c>
      <c r="Q120" s="79">
        <v>13</v>
      </c>
      <c r="R120" s="75">
        <v>0</v>
      </c>
      <c r="S120" s="79"/>
      <c r="T120" s="75"/>
      <c r="U120" s="79"/>
      <c r="V120" s="75"/>
      <c r="W120" s="261"/>
      <c r="X120" s="261"/>
      <c r="Y120" s="132">
        <f t="shared" si="18"/>
        <v>291</v>
      </c>
      <c r="Z120" s="132">
        <f t="shared" si="19"/>
        <v>3</v>
      </c>
      <c r="AA120" s="129">
        <f>SUM($Y$6:Y120)</f>
        <v>87386</v>
      </c>
      <c r="AB120" s="129">
        <f>SUM($Z$6:Z120)</f>
        <v>1504</v>
      </c>
      <c r="AC120" s="152"/>
      <c r="AD120" s="152"/>
    </row>
    <row r="121" spans="1:30" ht="15" hidden="1" thickBot="1" x14ac:dyDescent="0.35">
      <c r="A121" s="277"/>
      <c r="B121" s="62">
        <v>43996</v>
      </c>
      <c r="C121" s="44">
        <v>97</v>
      </c>
      <c r="D121" s="81">
        <v>1</v>
      </c>
      <c r="E121" s="82">
        <v>50</v>
      </c>
      <c r="F121" s="83">
        <v>0</v>
      </c>
      <c r="G121" s="84">
        <v>0</v>
      </c>
      <c r="H121" s="81">
        <v>0</v>
      </c>
      <c r="I121" s="85">
        <v>0</v>
      </c>
      <c r="J121" s="86">
        <v>0</v>
      </c>
      <c r="K121" s="84">
        <v>0</v>
      </c>
      <c r="L121" s="81">
        <v>0</v>
      </c>
      <c r="M121" s="85">
        <v>22</v>
      </c>
      <c r="N121" s="86">
        <v>0</v>
      </c>
      <c r="O121" s="84">
        <v>31</v>
      </c>
      <c r="P121" s="81">
        <v>0</v>
      </c>
      <c r="Q121" s="85">
        <v>12</v>
      </c>
      <c r="R121" s="81">
        <v>0</v>
      </c>
      <c r="S121" s="85"/>
      <c r="T121" s="81"/>
      <c r="U121" s="85"/>
      <c r="V121" s="81"/>
      <c r="W121" s="261"/>
      <c r="X121" s="261"/>
      <c r="Y121" s="132">
        <f t="shared" si="18"/>
        <v>212</v>
      </c>
      <c r="Z121" s="132">
        <f t="shared" si="19"/>
        <v>1</v>
      </c>
      <c r="AA121" s="129">
        <f>SUM($Y$6:Y121)</f>
        <v>87598</v>
      </c>
      <c r="AB121" s="129">
        <f>SUM($Z$6:Z121)</f>
        <v>1505</v>
      </c>
      <c r="AC121" s="152"/>
      <c r="AD121" s="152"/>
    </row>
    <row r="122" spans="1:30" hidden="1" x14ac:dyDescent="0.3">
      <c r="A122" s="275" t="s">
        <v>78</v>
      </c>
      <c r="B122" s="67">
        <v>43997</v>
      </c>
      <c r="C122" s="41">
        <v>338</v>
      </c>
      <c r="D122" s="87">
        <v>2</v>
      </c>
      <c r="E122" s="41">
        <v>87</v>
      </c>
      <c r="F122" s="20">
        <v>0</v>
      </c>
      <c r="G122" s="90">
        <v>2</v>
      </c>
      <c r="H122" s="87">
        <v>0</v>
      </c>
      <c r="I122" s="90">
        <v>3</v>
      </c>
      <c r="J122" s="87">
        <v>0</v>
      </c>
      <c r="K122" s="90">
        <v>33</v>
      </c>
      <c r="L122" s="87">
        <v>0</v>
      </c>
      <c r="M122" s="90">
        <v>50</v>
      </c>
      <c r="N122" s="87">
        <v>1</v>
      </c>
      <c r="O122" s="90">
        <v>12</v>
      </c>
      <c r="P122" s="87">
        <v>0</v>
      </c>
      <c r="Q122" s="91">
        <v>42</v>
      </c>
      <c r="R122" s="87">
        <v>0</v>
      </c>
      <c r="S122" s="91"/>
      <c r="T122" s="87"/>
      <c r="U122" s="91"/>
      <c r="V122" s="87"/>
      <c r="W122" s="261"/>
      <c r="X122" s="261"/>
      <c r="Y122" s="132">
        <f t="shared" ref="Y122:Y137" si="20">(C122+E122+G122+I122+K122+M122+O122+Q122)</f>
        <v>567</v>
      </c>
      <c r="Z122" s="132">
        <f t="shared" ref="Z122:Z137" si="21">(D122+F122+H122+J122+L122+N122+P122+R122)</f>
        <v>3</v>
      </c>
      <c r="AA122" s="129">
        <f>SUM($Y$6:Y122)</f>
        <v>88165</v>
      </c>
      <c r="AB122" s="129">
        <f>SUM($Z$6:Z122)</f>
        <v>1508</v>
      </c>
      <c r="AC122" s="152"/>
      <c r="AD122" s="152"/>
    </row>
    <row r="123" spans="1:30" hidden="1" x14ac:dyDescent="0.3">
      <c r="A123" s="276"/>
      <c r="B123" s="56">
        <v>43998</v>
      </c>
      <c r="C123" s="42">
        <v>553</v>
      </c>
      <c r="D123" s="75">
        <v>2</v>
      </c>
      <c r="E123" s="42">
        <v>243</v>
      </c>
      <c r="F123" s="26">
        <v>0</v>
      </c>
      <c r="G123" s="78">
        <v>11</v>
      </c>
      <c r="H123" s="75">
        <v>0</v>
      </c>
      <c r="I123" s="78">
        <v>0</v>
      </c>
      <c r="J123" s="75">
        <v>0</v>
      </c>
      <c r="K123" s="78">
        <v>33</v>
      </c>
      <c r="L123" s="75">
        <v>0</v>
      </c>
      <c r="M123" s="78">
        <v>59</v>
      </c>
      <c r="N123" s="75">
        <v>1</v>
      </c>
      <c r="O123" s="78">
        <v>13</v>
      </c>
      <c r="P123" s="75">
        <v>0</v>
      </c>
      <c r="Q123" s="79">
        <v>74</v>
      </c>
      <c r="R123" s="75">
        <v>1</v>
      </c>
      <c r="S123" s="79"/>
      <c r="T123" s="75"/>
      <c r="U123" s="79"/>
      <c r="V123" s="75"/>
      <c r="W123" s="261"/>
      <c r="X123" s="261"/>
      <c r="Y123" s="132">
        <f t="shared" si="20"/>
        <v>986</v>
      </c>
      <c r="Z123" s="132">
        <f t="shared" si="21"/>
        <v>4</v>
      </c>
      <c r="AA123" s="129">
        <f>SUM($Y$6:Y123)</f>
        <v>89151</v>
      </c>
      <c r="AB123" s="129">
        <f>SUM($Z$6:Z123)</f>
        <v>1512</v>
      </c>
      <c r="AC123" s="152"/>
      <c r="AD123" s="152"/>
    </row>
    <row r="124" spans="1:30" s="115" customFormat="1" ht="17.25" hidden="1" customHeight="1" x14ac:dyDescent="0.4">
      <c r="A124" s="276"/>
      <c r="B124" s="56">
        <v>43999</v>
      </c>
      <c r="C124" s="42">
        <v>571</v>
      </c>
      <c r="D124" s="75">
        <v>7</v>
      </c>
      <c r="E124" s="42">
        <v>171</v>
      </c>
      <c r="F124" s="26">
        <v>0</v>
      </c>
      <c r="G124" s="78">
        <v>10</v>
      </c>
      <c r="H124" s="75">
        <v>0</v>
      </c>
      <c r="I124" s="78">
        <v>2</v>
      </c>
      <c r="J124" s="75">
        <v>0</v>
      </c>
      <c r="K124" s="78">
        <v>31</v>
      </c>
      <c r="L124" s="75">
        <v>0</v>
      </c>
      <c r="M124" s="78">
        <v>86</v>
      </c>
      <c r="N124" s="75">
        <v>1</v>
      </c>
      <c r="O124" s="78">
        <v>13</v>
      </c>
      <c r="P124" s="75">
        <v>0</v>
      </c>
      <c r="Q124" s="79">
        <v>68</v>
      </c>
      <c r="R124" s="75">
        <v>0</v>
      </c>
      <c r="S124" s="79"/>
      <c r="T124" s="75"/>
      <c r="U124" s="79"/>
      <c r="V124" s="75"/>
      <c r="W124" s="261"/>
      <c r="X124" s="261"/>
      <c r="Y124" s="132">
        <f t="shared" si="20"/>
        <v>952</v>
      </c>
      <c r="Z124" s="132">
        <f t="shared" si="21"/>
        <v>8</v>
      </c>
      <c r="AA124" s="129">
        <f>SUM($Y$6:Y124)</f>
        <v>90103</v>
      </c>
      <c r="AB124" s="129">
        <f>SUM($Z$6:Z124)</f>
        <v>1520</v>
      </c>
      <c r="AC124" s="153"/>
      <c r="AD124" s="153"/>
    </row>
    <row r="125" spans="1:30" ht="15.6" hidden="1" x14ac:dyDescent="0.3">
      <c r="A125" s="276"/>
      <c r="B125" s="197">
        <v>44000</v>
      </c>
      <c r="C125" s="198">
        <v>498</v>
      </c>
      <c r="D125" s="199">
        <v>1</v>
      </c>
      <c r="E125" s="198">
        <v>172</v>
      </c>
      <c r="F125" s="200">
        <v>0</v>
      </c>
      <c r="G125" s="201">
        <v>17</v>
      </c>
      <c r="H125" s="199">
        <v>0</v>
      </c>
      <c r="I125" s="201">
        <v>2</v>
      </c>
      <c r="J125" s="199">
        <v>0</v>
      </c>
      <c r="K125" s="201">
        <v>35</v>
      </c>
      <c r="L125" s="199">
        <v>1</v>
      </c>
      <c r="M125" s="201">
        <v>70</v>
      </c>
      <c r="N125" s="199">
        <v>0</v>
      </c>
      <c r="O125" s="201">
        <v>53</v>
      </c>
      <c r="P125" s="199">
        <v>0</v>
      </c>
      <c r="Q125" s="202">
        <v>55</v>
      </c>
      <c r="R125" s="199">
        <v>0</v>
      </c>
      <c r="S125" s="202"/>
      <c r="T125" s="199"/>
      <c r="U125" s="202"/>
      <c r="V125" s="199"/>
      <c r="W125" s="262"/>
      <c r="X125" s="262"/>
      <c r="Y125" s="203">
        <f t="shared" si="20"/>
        <v>902</v>
      </c>
      <c r="Z125" s="203">
        <f t="shared" si="21"/>
        <v>2</v>
      </c>
      <c r="AA125" s="204">
        <f>SUM($Y$6:Y125)</f>
        <v>91005</v>
      </c>
      <c r="AB125" s="204">
        <f>SUM($Z$6:Z125)</f>
        <v>1522</v>
      </c>
      <c r="AC125" s="152"/>
      <c r="AD125" s="152"/>
    </row>
    <row r="126" spans="1:30" ht="15.6" hidden="1" x14ac:dyDescent="0.3">
      <c r="A126" s="276"/>
      <c r="B126" s="197">
        <v>44001</v>
      </c>
      <c r="C126" s="198">
        <v>619</v>
      </c>
      <c r="D126" s="199">
        <v>3</v>
      </c>
      <c r="E126" s="198">
        <v>123</v>
      </c>
      <c r="F126" s="200">
        <v>0</v>
      </c>
      <c r="G126" s="201">
        <v>67</v>
      </c>
      <c r="H126" s="199">
        <v>0</v>
      </c>
      <c r="I126" s="201">
        <v>4</v>
      </c>
      <c r="J126" s="199">
        <v>0</v>
      </c>
      <c r="K126" s="201">
        <v>64</v>
      </c>
      <c r="L126" s="199">
        <v>3</v>
      </c>
      <c r="M126" s="201">
        <v>67</v>
      </c>
      <c r="N126" s="199">
        <v>0</v>
      </c>
      <c r="O126" s="201">
        <v>103</v>
      </c>
      <c r="P126" s="199">
        <v>0</v>
      </c>
      <c r="Q126" s="202">
        <v>100</v>
      </c>
      <c r="R126" s="199">
        <v>0</v>
      </c>
      <c r="S126" s="202"/>
      <c r="T126" s="199"/>
      <c r="U126" s="202"/>
      <c r="V126" s="199"/>
      <c r="W126" s="262"/>
      <c r="X126" s="262"/>
      <c r="Y126" s="203">
        <f t="shared" si="20"/>
        <v>1147</v>
      </c>
      <c r="Z126" s="203">
        <f t="shared" si="21"/>
        <v>6</v>
      </c>
      <c r="AA126" s="204">
        <f>SUM($Y$6:Y126)</f>
        <v>92152</v>
      </c>
      <c r="AB126" s="204">
        <f>SUM($Z$6:Z126)</f>
        <v>1528</v>
      </c>
      <c r="AC126" s="152"/>
      <c r="AD126" s="152"/>
    </row>
    <row r="127" spans="1:30" hidden="1" x14ac:dyDescent="0.3">
      <c r="A127" s="276"/>
      <c r="B127" s="56">
        <v>44002</v>
      </c>
      <c r="C127" s="42">
        <v>484</v>
      </c>
      <c r="D127" s="75">
        <v>0</v>
      </c>
      <c r="E127" s="42">
        <v>73</v>
      </c>
      <c r="F127" s="26">
        <v>0</v>
      </c>
      <c r="G127" s="78">
        <v>0</v>
      </c>
      <c r="H127" s="75">
        <v>0</v>
      </c>
      <c r="I127" s="78">
        <v>0</v>
      </c>
      <c r="J127" s="75">
        <v>0</v>
      </c>
      <c r="K127" s="78">
        <v>1</v>
      </c>
      <c r="L127" s="75">
        <v>0</v>
      </c>
      <c r="M127" s="78">
        <v>52</v>
      </c>
      <c r="N127" s="75">
        <v>0</v>
      </c>
      <c r="O127" s="78">
        <v>92</v>
      </c>
      <c r="P127" s="75">
        <v>1</v>
      </c>
      <c r="Q127" s="79">
        <v>56</v>
      </c>
      <c r="R127" s="75">
        <v>0</v>
      </c>
      <c r="S127" s="79"/>
      <c r="T127" s="75"/>
      <c r="U127" s="79"/>
      <c r="V127" s="75"/>
      <c r="W127" s="261"/>
      <c r="X127" s="261"/>
      <c r="Y127" s="132">
        <f t="shared" si="20"/>
        <v>758</v>
      </c>
      <c r="Z127" s="132">
        <f t="shared" si="21"/>
        <v>1</v>
      </c>
      <c r="AA127" s="129">
        <f>SUM($Y$6:Y127)</f>
        <v>92910</v>
      </c>
      <c r="AB127" s="129">
        <f>SUM($Z$6:Z127)</f>
        <v>1529</v>
      </c>
      <c r="AC127" s="152"/>
      <c r="AD127" s="152"/>
    </row>
    <row r="128" spans="1:30" ht="15" hidden="1" thickBot="1" x14ac:dyDescent="0.35">
      <c r="A128" s="277"/>
      <c r="B128" s="62">
        <v>44003</v>
      </c>
      <c r="C128" s="44">
        <v>118</v>
      </c>
      <c r="D128" s="81">
        <v>1</v>
      </c>
      <c r="E128" s="44">
        <v>61</v>
      </c>
      <c r="F128" s="24">
        <v>0</v>
      </c>
      <c r="G128" s="84">
        <v>0</v>
      </c>
      <c r="H128" s="81">
        <v>0</v>
      </c>
      <c r="I128" s="84">
        <v>0</v>
      </c>
      <c r="J128" s="81">
        <v>0</v>
      </c>
      <c r="K128" s="84">
        <v>4</v>
      </c>
      <c r="L128" s="81">
        <v>0</v>
      </c>
      <c r="M128" s="84">
        <v>27</v>
      </c>
      <c r="N128" s="81">
        <v>0</v>
      </c>
      <c r="O128" s="84">
        <v>47</v>
      </c>
      <c r="P128" s="81">
        <v>0</v>
      </c>
      <c r="Q128" s="85">
        <v>14</v>
      </c>
      <c r="R128" s="81">
        <v>0</v>
      </c>
      <c r="S128" s="85"/>
      <c r="T128" s="81"/>
      <c r="U128" s="85"/>
      <c r="V128" s="81"/>
      <c r="W128" s="261"/>
      <c r="X128" s="261"/>
      <c r="Y128" s="132">
        <f t="shared" si="20"/>
        <v>271</v>
      </c>
      <c r="Z128" s="132">
        <f t="shared" si="21"/>
        <v>1</v>
      </c>
      <c r="AA128" s="129">
        <f>SUM($Y$6:Y128)</f>
        <v>93181</v>
      </c>
      <c r="AB128" s="129">
        <f>SUM($Z$6:Z128)</f>
        <v>1530</v>
      </c>
      <c r="AC128" s="152"/>
      <c r="AD128" s="152"/>
    </row>
    <row r="129" spans="1:30" hidden="1" x14ac:dyDescent="0.3">
      <c r="A129" s="275" t="s">
        <v>80</v>
      </c>
      <c r="B129" s="67">
        <v>44004</v>
      </c>
      <c r="C129" s="41">
        <v>530</v>
      </c>
      <c r="D129" s="87">
        <v>9</v>
      </c>
      <c r="E129" s="41">
        <v>222</v>
      </c>
      <c r="F129" s="20">
        <v>1</v>
      </c>
      <c r="G129" s="90">
        <v>14</v>
      </c>
      <c r="H129" s="87">
        <v>0</v>
      </c>
      <c r="I129" s="90">
        <v>3</v>
      </c>
      <c r="J129" s="87">
        <v>0</v>
      </c>
      <c r="K129" s="90">
        <v>31</v>
      </c>
      <c r="L129" s="87">
        <v>1</v>
      </c>
      <c r="M129" s="90">
        <v>60</v>
      </c>
      <c r="N129" s="87">
        <v>1</v>
      </c>
      <c r="O129" s="90">
        <v>81</v>
      </c>
      <c r="P129" s="87">
        <v>1</v>
      </c>
      <c r="Q129" s="91">
        <v>43</v>
      </c>
      <c r="R129" s="87">
        <v>0</v>
      </c>
      <c r="S129" s="91"/>
      <c r="T129" s="87"/>
      <c r="U129" s="91"/>
      <c r="V129" s="87"/>
      <c r="W129" s="261"/>
      <c r="X129" s="261"/>
      <c r="Y129" s="132">
        <f t="shared" si="20"/>
        <v>984</v>
      </c>
      <c r="Z129" s="132">
        <f t="shared" si="21"/>
        <v>13</v>
      </c>
      <c r="AA129" s="129">
        <f>SUM($Y$6:Y129)</f>
        <v>94165</v>
      </c>
      <c r="AB129" s="129">
        <f>SUM($Z$6:Z129)</f>
        <v>1543</v>
      </c>
      <c r="AC129" s="152"/>
      <c r="AD129" s="152"/>
    </row>
    <row r="130" spans="1:30" hidden="1" x14ac:dyDescent="0.3">
      <c r="A130" s="276"/>
      <c r="B130" s="56" t="s">
        <v>116</v>
      </c>
      <c r="C130" s="42">
        <v>788</v>
      </c>
      <c r="D130" s="75">
        <v>3</v>
      </c>
      <c r="E130" s="42">
        <v>99</v>
      </c>
      <c r="F130" s="26">
        <v>1</v>
      </c>
      <c r="G130" s="78">
        <v>16</v>
      </c>
      <c r="H130" s="75">
        <v>0</v>
      </c>
      <c r="I130" s="78">
        <v>4</v>
      </c>
      <c r="J130" s="75">
        <v>0</v>
      </c>
      <c r="K130" s="78">
        <v>63</v>
      </c>
      <c r="L130" s="75">
        <v>2</v>
      </c>
      <c r="M130" s="78">
        <v>52</v>
      </c>
      <c r="N130" s="75">
        <v>0</v>
      </c>
      <c r="O130" s="78">
        <v>111</v>
      </c>
      <c r="P130" s="75">
        <v>0</v>
      </c>
      <c r="Q130" s="79">
        <v>89</v>
      </c>
      <c r="R130" s="75">
        <v>0</v>
      </c>
      <c r="S130" s="79"/>
      <c r="T130" s="75"/>
      <c r="U130" s="79"/>
      <c r="V130" s="75"/>
      <c r="W130" s="261"/>
      <c r="X130" s="261"/>
      <c r="Y130" s="132">
        <f t="shared" si="20"/>
        <v>1222</v>
      </c>
      <c r="Z130" s="132">
        <f t="shared" si="21"/>
        <v>6</v>
      </c>
      <c r="AA130" s="129">
        <f>SUM($Y$6:Y130)</f>
        <v>95387</v>
      </c>
      <c r="AB130" s="129">
        <f>SUM($Z$6:Z130)</f>
        <v>1549</v>
      </c>
      <c r="AC130" s="152"/>
      <c r="AD130" s="152"/>
    </row>
    <row r="131" spans="1:30" s="115" customFormat="1" ht="17.25" hidden="1" customHeight="1" x14ac:dyDescent="0.4">
      <c r="A131" s="276"/>
      <c r="B131" s="56">
        <v>44006</v>
      </c>
      <c r="C131" s="42">
        <v>669</v>
      </c>
      <c r="D131" s="75">
        <v>1</v>
      </c>
      <c r="E131" s="42">
        <v>174</v>
      </c>
      <c r="F131" s="26">
        <v>1</v>
      </c>
      <c r="G131" s="78">
        <v>12</v>
      </c>
      <c r="H131" s="75">
        <v>0</v>
      </c>
      <c r="I131" s="78">
        <v>6</v>
      </c>
      <c r="J131" s="75">
        <v>0</v>
      </c>
      <c r="K131" s="78">
        <v>53</v>
      </c>
      <c r="L131" s="75">
        <v>1</v>
      </c>
      <c r="M131" s="78">
        <v>85</v>
      </c>
      <c r="N131" s="75">
        <v>0</v>
      </c>
      <c r="O131" s="78">
        <v>143</v>
      </c>
      <c r="P131" s="75">
        <v>1</v>
      </c>
      <c r="Q131" s="79">
        <v>70</v>
      </c>
      <c r="R131" s="75">
        <v>2</v>
      </c>
      <c r="S131" s="79"/>
      <c r="T131" s="75"/>
      <c r="U131" s="79"/>
      <c r="V131" s="75"/>
      <c r="W131" s="261"/>
      <c r="X131" s="261"/>
      <c r="Y131" s="132">
        <f t="shared" si="20"/>
        <v>1212</v>
      </c>
      <c r="Z131" s="132">
        <f t="shared" si="21"/>
        <v>6</v>
      </c>
      <c r="AA131" s="129">
        <f>SUM($Y$6:Y131)</f>
        <v>96599</v>
      </c>
      <c r="AB131" s="129">
        <f>SUM($Z$6:Z131)</f>
        <v>1555</v>
      </c>
      <c r="AC131" s="153"/>
      <c r="AD131" s="153"/>
    </row>
    <row r="132" spans="1:30" ht="15.6" hidden="1" x14ac:dyDescent="0.3">
      <c r="A132" s="276"/>
      <c r="B132" s="56">
        <v>44007</v>
      </c>
      <c r="C132" s="198">
        <v>633</v>
      </c>
      <c r="D132" s="199">
        <v>6</v>
      </c>
      <c r="E132" s="198">
        <v>21</v>
      </c>
      <c r="F132" s="200">
        <v>1</v>
      </c>
      <c r="G132" s="201">
        <v>0</v>
      </c>
      <c r="H132" s="199">
        <v>0</v>
      </c>
      <c r="I132" s="201">
        <v>0</v>
      </c>
      <c r="J132" s="199">
        <v>0</v>
      </c>
      <c r="K132" s="201">
        <v>23</v>
      </c>
      <c r="L132" s="199">
        <v>0</v>
      </c>
      <c r="M132" s="201">
        <v>47</v>
      </c>
      <c r="N132" s="199">
        <v>0</v>
      </c>
      <c r="O132" s="201">
        <v>70</v>
      </c>
      <c r="P132" s="199">
        <v>1</v>
      </c>
      <c r="Q132" s="202">
        <v>49</v>
      </c>
      <c r="R132" s="199">
        <v>3</v>
      </c>
      <c r="S132" s="202"/>
      <c r="T132" s="199"/>
      <c r="U132" s="202"/>
      <c r="V132" s="199"/>
      <c r="W132" s="262"/>
      <c r="X132" s="262"/>
      <c r="Y132" s="203">
        <f t="shared" si="20"/>
        <v>843</v>
      </c>
      <c r="Z132" s="203">
        <f t="shared" si="21"/>
        <v>11</v>
      </c>
      <c r="AA132" s="204">
        <f>SUM($Y$6:Y132)</f>
        <v>97442</v>
      </c>
      <c r="AB132" s="204">
        <f>SUM($Z$6:Z132)</f>
        <v>1566</v>
      </c>
      <c r="AC132" s="152"/>
      <c r="AD132" s="152"/>
    </row>
    <row r="133" spans="1:30" hidden="1" x14ac:dyDescent="0.3">
      <c r="A133" s="276"/>
      <c r="B133" s="56">
        <v>44008</v>
      </c>
      <c r="C133" s="42">
        <v>457</v>
      </c>
      <c r="D133" s="75">
        <v>7</v>
      </c>
      <c r="E133" s="42">
        <v>187</v>
      </c>
      <c r="F133" s="26">
        <v>0</v>
      </c>
      <c r="G133" s="78">
        <v>12</v>
      </c>
      <c r="H133" s="75">
        <v>0</v>
      </c>
      <c r="I133" s="78">
        <v>5</v>
      </c>
      <c r="J133" s="75">
        <v>0</v>
      </c>
      <c r="K133" s="78">
        <v>66</v>
      </c>
      <c r="L133" s="75">
        <v>4</v>
      </c>
      <c r="M133" s="78">
        <v>52</v>
      </c>
      <c r="N133" s="75">
        <v>2</v>
      </c>
      <c r="O133" s="78">
        <v>79</v>
      </c>
      <c r="P133" s="75">
        <v>1</v>
      </c>
      <c r="Q133" s="79">
        <v>20</v>
      </c>
      <c r="R133" s="75">
        <v>0</v>
      </c>
      <c r="S133" s="79"/>
      <c r="T133" s="75"/>
      <c r="U133" s="79"/>
      <c r="V133" s="75"/>
      <c r="W133" s="261"/>
      <c r="X133" s="261"/>
      <c r="Y133" s="132">
        <f t="shared" si="20"/>
        <v>878</v>
      </c>
      <c r="Z133" s="132">
        <f t="shared" si="21"/>
        <v>14</v>
      </c>
      <c r="AA133" s="129">
        <f>SUM($Y$6:Y133)</f>
        <v>98320</v>
      </c>
      <c r="AB133" s="129">
        <f>SUM($Z$6:Z133)</f>
        <v>1580</v>
      </c>
      <c r="AC133" s="152"/>
      <c r="AD133" s="152"/>
    </row>
    <row r="134" spans="1:30" hidden="1" x14ac:dyDescent="0.3">
      <c r="A134" s="276"/>
      <c r="B134" s="56">
        <v>44009</v>
      </c>
      <c r="C134" s="42">
        <v>382</v>
      </c>
      <c r="D134" s="75">
        <v>6</v>
      </c>
      <c r="E134" s="42">
        <v>43</v>
      </c>
      <c r="F134" s="26">
        <v>2</v>
      </c>
      <c r="G134" s="78">
        <v>0</v>
      </c>
      <c r="H134" s="75">
        <v>0</v>
      </c>
      <c r="I134" s="78">
        <v>1</v>
      </c>
      <c r="J134" s="75">
        <v>0</v>
      </c>
      <c r="K134" s="78">
        <v>0</v>
      </c>
      <c r="L134" s="75">
        <v>0</v>
      </c>
      <c r="M134" s="78">
        <v>28</v>
      </c>
      <c r="N134" s="75">
        <v>0</v>
      </c>
      <c r="O134" s="78">
        <v>110</v>
      </c>
      <c r="P134" s="75">
        <v>0</v>
      </c>
      <c r="Q134" s="79">
        <v>61</v>
      </c>
      <c r="R134" s="75">
        <v>1</v>
      </c>
      <c r="S134" s="79"/>
      <c r="T134" s="75"/>
      <c r="U134" s="79"/>
      <c r="V134" s="75"/>
      <c r="W134" s="261"/>
      <c r="X134" s="261"/>
      <c r="Y134" s="132">
        <f t="shared" si="20"/>
        <v>625</v>
      </c>
      <c r="Z134" s="132">
        <f t="shared" si="21"/>
        <v>9</v>
      </c>
      <c r="AA134" s="129">
        <f>SUM($Y$6:Y134)</f>
        <v>98945</v>
      </c>
      <c r="AB134" s="129">
        <f>SUM($Z$6:Z134)</f>
        <v>1589</v>
      </c>
      <c r="AC134" s="152"/>
      <c r="AD134" s="152"/>
    </row>
    <row r="135" spans="1:30" ht="15" hidden="1" thickBot="1" x14ac:dyDescent="0.35">
      <c r="A135" s="277"/>
      <c r="B135" s="62">
        <v>44010</v>
      </c>
      <c r="C135" s="44">
        <v>126</v>
      </c>
      <c r="D135" s="81">
        <v>1</v>
      </c>
      <c r="E135" s="44">
        <v>82</v>
      </c>
      <c r="F135" s="24">
        <v>3</v>
      </c>
      <c r="G135" s="84">
        <v>0</v>
      </c>
      <c r="H135" s="81">
        <v>0</v>
      </c>
      <c r="I135" s="84">
        <v>0</v>
      </c>
      <c r="J135" s="81">
        <v>0</v>
      </c>
      <c r="K135" s="84">
        <v>7</v>
      </c>
      <c r="L135" s="81">
        <v>0</v>
      </c>
      <c r="M135" s="84">
        <v>23</v>
      </c>
      <c r="N135" s="81">
        <v>0</v>
      </c>
      <c r="O135" s="84">
        <v>52</v>
      </c>
      <c r="P135" s="81">
        <v>0</v>
      </c>
      <c r="Q135" s="85">
        <v>10</v>
      </c>
      <c r="R135" s="81">
        <v>0</v>
      </c>
      <c r="S135" s="85"/>
      <c r="T135" s="81"/>
      <c r="U135" s="85"/>
      <c r="V135" s="81"/>
      <c r="W135" s="261"/>
      <c r="X135" s="261"/>
      <c r="Y135" s="132">
        <f t="shared" si="20"/>
        <v>300</v>
      </c>
      <c r="Z135" s="132">
        <f t="shared" si="21"/>
        <v>4</v>
      </c>
      <c r="AA135" s="129">
        <f>SUM($Y$6:Y135)</f>
        <v>99245</v>
      </c>
      <c r="AB135" s="129">
        <f>SUM($Z$6:Z135)</f>
        <v>1593</v>
      </c>
      <c r="AC135" s="152"/>
      <c r="AD135" s="152"/>
    </row>
    <row r="136" spans="1:30" hidden="1" x14ac:dyDescent="0.3">
      <c r="A136" s="275" t="s">
        <v>81</v>
      </c>
      <c r="B136" s="67">
        <v>44011</v>
      </c>
      <c r="C136" s="41">
        <v>606</v>
      </c>
      <c r="D136" s="87">
        <v>9</v>
      </c>
      <c r="E136" s="41">
        <v>159</v>
      </c>
      <c r="F136" s="20">
        <v>6</v>
      </c>
      <c r="G136" s="90">
        <v>0</v>
      </c>
      <c r="H136" s="87">
        <v>0</v>
      </c>
      <c r="I136" s="90">
        <v>6</v>
      </c>
      <c r="J136" s="87">
        <v>0</v>
      </c>
      <c r="K136" s="90">
        <v>61</v>
      </c>
      <c r="L136" s="87">
        <v>0</v>
      </c>
      <c r="M136" s="90">
        <v>53</v>
      </c>
      <c r="N136" s="87">
        <v>0</v>
      </c>
      <c r="O136" s="90">
        <v>126</v>
      </c>
      <c r="P136" s="87">
        <v>0</v>
      </c>
      <c r="Q136" s="91">
        <v>74</v>
      </c>
      <c r="R136" s="87">
        <v>0</v>
      </c>
      <c r="S136" s="91"/>
      <c r="T136" s="87"/>
      <c r="U136" s="91"/>
      <c r="V136" s="87"/>
      <c r="W136" s="261"/>
      <c r="X136" s="261"/>
      <c r="Y136" s="132">
        <f t="shared" si="20"/>
        <v>1085</v>
      </c>
      <c r="Z136" s="132">
        <f t="shared" si="21"/>
        <v>15</v>
      </c>
      <c r="AA136" s="129">
        <f>SUM($Y$6:Y136)</f>
        <v>100330</v>
      </c>
      <c r="AB136" s="129">
        <f>SUM($Z$6:Z136)</f>
        <v>1608</v>
      </c>
      <c r="AC136" s="152"/>
      <c r="AD136" s="152"/>
    </row>
    <row r="137" spans="1:30" hidden="1" x14ac:dyDescent="0.3">
      <c r="A137" s="276"/>
      <c r="B137" s="56">
        <v>44012</v>
      </c>
      <c r="C137" s="42">
        <v>690</v>
      </c>
      <c r="D137" s="75">
        <v>9</v>
      </c>
      <c r="E137" s="42">
        <v>364</v>
      </c>
      <c r="F137" s="26">
        <v>3</v>
      </c>
      <c r="G137" s="78">
        <v>11</v>
      </c>
      <c r="H137" s="75">
        <v>0</v>
      </c>
      <c r="I137" s="78">
        <v>4</v>
      </c>
      <c r="J137" s="75">
        <v>0</v>
      </c>
      <c r="K137" s="78">
        <v>48</v>
      </c>
      <c r="L137" s="75">
        <v>1</v>
      </c>
      <c r="M137" s="78">
        <v>70</v>
      </c>
      <c r="N137" s="75">
        <v>0</v>
      </c>
      <c r="O137" s="78">
        <v>143</v>
      </c>
      <c r="P137" s="75">
        <v>0</v>
      </c>
      <c r="Q137" s="79">
        <v>69</v>
      </c>
      <c r="R137" s="75">
        <v>0</v>
      </c>
      <c r="S137" s="79"/>
      <c r="T137" s="75"/>
      <c r="U137" s="79"/>
      <c r="V137" s="75"/>
      <c r="W137" s="261"/>
      <c r="X137" s="261"/>
      <c r="Y137" s="132">
        <f t="shared" si="20"/>
        <v>1399</v>
      </c>
      <c r="Z137" s="132">
        <f t="shared" si="21"/>
        <v>13</v>
      </c>
      <c r="AA137" s="129">
        <f>SUM($Y$6:Y137)</f>
        <v>101729</v>
      </c>
      <c r="AB137" s="129">
        <f>SUM($Z$6:Z137)</f>
        <v>1621</v>
      </c>
      <c r="AC137" s="152"/>
      <c r="AD137" s="152"/>
    </row>
    <row r="138" spans="1:30" hidden="1" x14ac:dyDescent="0.3">
      <c r="A138" s="276"/>
      <c r="B138" s="56">
        <v>44013</v>
      </c>
      <c r="C138" s="42">
        <v>603</v>
      </c>
      <c r="D138" s="75">
        <v>8</v>
      </c>
      <c r="E138" s="42">
        <v>293</v>
      </c>
      <c r="F138" s="26">
        <v>11</v>
      </c>
      <c r="G138" s="78">
        <v>10</v>
      </c>
      <c r="H138" s="75">
        <v>0</v>
      </c>
      <c r="I138" s="78">
        <v>2</v>
      </c>
      <c r="J138" s="75">
        <v>0</v>
      </c>
      <c r="K138" s="78">
        <v>56</v>
      </c>
      <c r="L138" s="75">
        <v>2</v>
      </c>
      <c r="M138" s="78">
        <v>58</v>
      </c>
      <c r="N138" s="75">
        <v>0</v>
      </c>
      <c r="O138" s="78">
        <v>129</v>
      </c>
      <c r="P138" s="75">
        <v>0</v>
      </c>
      <c r="Q138" s="79">
        <v>47</v>
      </c>
      <c r="R138" s="75">
        <v>0</v>
      </c>
      <c r="S138" s="79"/>
      <c r="T138" s="75"/>
      <c r="U138" s="79"/>
      <c r="V138" s="75"/>
      <c r="W138" s="261"/>
      <c r="X138" s="261"/>
      <c r="Y138" s="132">
        <f>(C138+E138+G138+I138+K138+M138+O138+Q138+S138)</f>
        <v>1198</v>
      </c>
      <c r="Z138" s="132">
        <f>(D138+F138+H138+J138+L138+N138+P138+R138+T138)</f>
        <v>21</v>
      </c>
      <c r="AA138" s="129">
        <f>SUM($Y$6:Y138)</f>
        <v>102927</v>
      </c>
      <c r="AB138" s="129">
        <f>SUM($Z$6:Z138)</f>
        <v>1642</v>
      </c>
      <c r="AC138" s="152"/>
      <c r="AD138" s="152"/>
    </row>
    <row r="139" spans="1:30" hidden="1" x14ac:dyDescent="0.3">
      <c r="A139" s="276"/>
      <c r="B139" s="56">
        <v>44014</v>
      </c>
      <c r="C139" s="42">
        <v>745</v>
      </c>
      <c r="D139" s="75">
        <v>8</v>
      </c>
      <c r="E139" s="42">
        <v>212</v>
      </c>
      <c r="F139" s="26">
        <v>6</v>
      </c>
      <c r="G139" s="78">
        <v>9</v>
      </c>
      <c r="H139" s="75">
        <v>0</v>
      </c>
      <c r="I139" s="78">
        <v>4</v>
      </c>
      <c r="J139" s="75">
        <v>0</v>
      </c>
      <c r="K139" s="78">
        <v>40</v>
      </c>
      <c r="L139" s="75">
        <v>1</v>
      </c>
      <c r="M139" s="78">
        <v>46</v>
      </c>
      <c r="N139" s="75">
        <v>1</v>
      </c>
      <c r="O139" s="78">
        <v>97</v>
      </c>
      <c r="P139" s="75">
        <v>0</v>
      </c>
      <c r="Q139" s="79">
        <v>54</v>
      </c>
      <c r="R139" s="75">
        <v>0</v>
      </c>
      <c r="S139" s="79">
        <v>67</v>
      </c>
      <c r="T139" s="75">
        <v>0</v>
      </c>
      <c r="U139" s="79"/>
      <c r="V139" s="75"/>
      <c r="W139" s="261"/>
      <c r="X139" s="261"/>
      <c r="Y139" s="132">
        <f>(C139+E139+G139+I139+K139+M139+O139+Q139+S139)</f>
        <v>1274</v>
      </c>
      <c r="Z139" s="132">
        <f>(D139+F139+H139+J139+L139+N139+P139+R139+T139)</f>
        <v>16</v>
      </c>
      <c r="AA139" s="129">
        <f>SUM($Y$6:Y139)</f>
        <v>104201</v>
      </c>
      <c r="AB139" s="129">
        <f>SUM($Z$6:Z139)</f>
        <v>1658</v>
      </c>
      <c r="AC139" s="152"/>
      <c r="AD139" s="152"/>
    </row>
    <row r="140" spans="1:30" hidden="1" x14ac:dyDescent="0.3">
      <c r="A140" s="276"/>
      <c r="B140" s="56">
        <v>44015</v>
      </c>
      <c r="C140" s="42">
        <v>843</v>
      </c>
      <c r="D140" s="75">
        <v>15</v>
      </c>
      <c r="E140" s="42">
        <v>275</v>
      </c>
      <c r="F140" s="26">
        <v>10</v>
      </c>
      <c r="G140" s="78">
        <v>13</v>
      </c>
      <c r="H140" s="75">
        <v>0</v>
      </c>
      <c r="I140" s="78">
        <v>2</v>
      </c>
      <c r="J140" s="75">
        <v>0</v>
      </c>
      <c r="K140" s="78">
        <v>77</v>
      </c>
      <c r="L140" s="75">
        <v>1</v>
      </c>
      <c r="M140" s="78">
        <v>66</v>
      </c>
      <c r="N140" s="75">
        <v>0</v>
      </c>
      <c r="O140" s="78">
        <v>113</v>
      </c>
      <c r="P140" s="75">
        <v>3</v>
      </c>
      <c r="Q140" s="79">
        <v>60</v>
      </c>
      <c r="R140" s="75">
        <v>1</v>
      </c>
      <c r="S140" s="79">
        <v>7</v>
      </c>
      <c r="T140" s="75">
        <v>0</v>
      </c>
      <c r="U140" s="79"/>
      <c r="V140" s="75"/>
      <c r="W140" s="261"/>
      <c r="X140" s="261"/>
      <c r="Y140" s="132">
        <f t="shared" ref="Y140:Y143" si="22">(C140+E140+G140+I140+K140+M140+O140+Q140+S140)</f>
        <v>1456</v>
      </c>
      <c r="Z140" s="132">
        <f t="shared" ref="Z140:Z143" si="23">(D140+F140+H140+J140+L140+N140+P140+R140+T140)</f>
        <v>30</v>
      </c>
      <c r="AA140" s="129">
        <f>SUM($Y$6:Y140)</f>
        <v>105657</v>
      </c>
      <c r="AB140" s="129">
        <f>SUM($Z$6:Z140)</f>
        <v>1688</v>
      </c>
      <c r="AC140" s="152"/>
      <c r="AD140" s="152"/>
    </row>
    <row r="141" spans="1:30" hidden="1" x14ac:dyDescent="0.3">
      <c r="A141" s="276"/>
      <c r="B141" s="56">
        <v>44016</v>
      </c>
      <c r="C141" s="42">
        <v>443</v>
      </c>
      <c r="D141" s="75">
        <v>13</v>
      </c>
      <c r="E141" s="42">
        <v>129</v>
      </c>
      <c r="F141" s="26">
        <v>8</v>
      </c>
      <c r="G141" s="78">
        <v>0</v>
      </c>
      <c r="H141" s="75">
        <v>0</v>
      </c>
      <c r="I141" s="78">
        <v>0</v>
      </c>
      <c r="J141" s="75">
        <v>0</v>
      </c>
      <c r="K141" s="78">
        <v>4</v>
      </c>
      <c r="L141" s="75">
        <v>0</v>
      </c>
      <c r="M141" s="78">
        <v>28</v>
      </c>
      <c r="N141" s="75">
        <v>0</v>
      </c>
      <c r="O141" s="78">
        <v>63</v>
      </c>
      <c r="P141" s="75">
        <v>0</v>
      </c>
      <c r="Q141" s="79">
        <v>49</v>
      </c>
      <c r="R141" s="75">
        <v>0</v>
      </c>
      <c r="S141" s="79">
        <v>0</v>
      </c>
      <c r="T141" s="75">
        <v>0</v>
      </c>
      <c r="U141" s="79"/>
      <c r="V141" s="75"/>
      <c r="W141" s="261"/>
      <c r="X141" s="261"/>
      <c r="Y141" s="132">
        <f t="shared" si="22"/>
        <v>716</v>
      </c>
      <c r="Z141" s="132">
        <f t="shared" si="23"/>
        <v>21</v>
      </c>
      <c r="AA141" s="129">
        <f>SUM($Y$6:Y141)</f>
        <v>106373</v>
      </c>
      <c r="AB141" s="129">
        <f>SUM($Z$6:Z141)</f>
        <v>1709</v>
      </c>
      <c r="AC141" s="152"/>
      <c r="AD141" s="152"/>
    </row>
    <row r="142" spans="1:30" ht="15" hidden="1" thickBot="1" x14ac:dyDescent="0.35">
      <c r="A142" s="277"/>
      <c r="B142" s="62">
        <v>44017</v>
      </c>
      <c r="C142" s="44">
        <v>294</v>
      </c>
      <c r="D142" s="81">
        <v>14</v>
      </c>
      <c r="E142" s="44">
        <v>169</v>
      </c>
      <c r="F142" s="24">
        <v>2</v>
      </c>
      <c r="G142" s="84">
        <v>0</v>
      </c>
      <c r="H142" s="81">
        <v>0</v>
      </c>
      <c r="I142" s="84">
        <v>0</v>
      </c>
      <c r="J142" s="81">
        <v>0</v>
      </c>
      <c r="K142" s="84">
        <v>0</v>
      </c>
      <c r="L142" s="81">
        <v>0</v>
      </c>
      <c r="M142" s="84">
        <v>27</v>
      </c>
      <c r="N142" s="81">
        <v>0</v>
      </c>
      <c r="O142" s="84">
        <v>26</v>
      </c>
      <c r="P142" s="81">
        <v>0</v>
      </c>
      <c r="Q142" s="85">
        <v>14</v>
      </c>
      <c r="R142" s="81">
        <v>0</v>
      </c>
      <c r="S142" s="85">
        <v>0</v>
      </c>
      <c r="T142" s="81">
        <v>0</v>
      </c>
      <c r="U142" s="85"/>
      <c r="V142" s="81"/>
      <c r="W142" s="261"/>
      <c r="X142" s="261"/>
      <c r="Y142" s="132">
        <f t="shared" si="22"/>
        <v>530</v>
      </c>
      <c r="Z142" s="132">
        <f t="shared" si="23"/>
        <v>16</v>
      </c>
      <c r="AA142" s="129">
        <f>SUM($Y$6:Y142)</f>
        <v>106903</v>
      </c>
      <c r="AB142" s="129">
        <f>SUM($Z$6:Z142)</f>
        <v>1725</v>
      </c>
      <c r="AC142" s="152"/>
      <c r="AD142" s="152"/>
    </row>
    <row r="143" spans="1:30" hidden="1" x14ac:dyDescent="0.3">
      <c r="A143" s="271" t="s">
        <v>82</v>
      </c>
      <c r="B143" s="222">
        <v>44018</v>
      </c>
      <c r="C143" s="88">
        <v>755</v>
      </c>
      <c r="D143" s="87">
        <v>14</v>
      </c>
      <c r="E143" s="41">
        <v>268</v>
      </c>
      <c r="F143" s="20">
        <v>8</v>
      </c>
      <c r="G143" s="91">
        <v>2</v>
      </c>
      <c r="H143" s="87">
        <v>0</v>
      </c>
      <c r="I143" s="91">
        <v>4</v>
      </c>
      <c r="J143" s="92">
        <v>0</v>
      </c>
      <c r="K143" s="90">
        <v>64</v>
      </c>
      <c r="L143" s="87">
        <v>0</v>
      </c>
      <c r="M143" s="91">
        <v>54</v>
      </c>
      <c r="N143" s="92">
        <v>0</v>
      </c>
      <c r="O143" s="90">
        <v>133</v>
      </c>
      <c r="P143" s="87">
        <v>1</v>
      </c>
      <c r="Q143" s="91">
        <v>37</v>
      </c>
      <c r="R143" s="87">
        <v>0</v>
      </c>
      <c r="S143" s="91">
        <v>8</v>
      </c>
      <c r="T143" s="87">
        <v>0</v>
      </c>
      <c r="U143" s="91"/>
      <c r="V143" s="87"/>
      <c r="W143" s="261"/>
      <c r="X143" s="261"/>
      <c r="Y143" s="132">
        <f t="shared" si="22"/>
        <v>1325</v>
      </c>
      <c r="Z143" s="132">
        <f t="shared" si="23"/>
        <v>23</v>
      </c>
      <c r="AA143" s="129">
        <f>SUM($Y$6:Y143)</f>
        <v>108228</v>
      </c>
      <c r="AB143" s="129">
        <f>SUM($Z$6:Z143)</f>
        <v>1748</v>
      </c>
      <c r="AC143" s="152"/>
      <c r="AD143" s="152"/>
    </row>
    <row r="144" spans="1:30" hidden="1" x14ac:dyDescent="0.3">
      <c r="A144" s="266"/>
      <c r="B144" s="223">
        <v>44019</v>
      </c>
      <c r="C144" s="76">
        <v>866</v>
      </c>
      <c r="D144" s="75">
        <v>9</v>
      </c>
      <c r="E144" s="42">
        <v>342</v>
      </c>
      <c r="F144" s="26">
        <v>6</v>
      </c>
      <c r="G144" s="79">
        <v>10</v>
      </c>
      <c r="H144" s="75">
        <v>0</v>
      </c>
      <c r="I144" s="79">
        <v>5</v>
      </c>
      <c r="J144" s="80">
        <v>0</v>
      </c>
      <c r="K144" s="78">
        <v>57</v>
      </c>
      <c r="L144" s="75">
        <v>3</v>
      </c>
      <c r="M144" s="79">
        <v>72</v>
      </c>
      <c r="N144" s="80">
        <v>4</v>
      </c>
      <c r="O144" s="78">
        <v>170</v>
      </c>
      <c r="P144" s="75">
        <v>2</v>
      </c>
      <c r="Q144" s="79">
        <v>64</v>
      </c>
      <c r="R144" s="75">
        <v>0</v>
      </c>
      <c r="S144" s="79">
        <v>7</v>
      </c>
      <c r="T144" s="75">
        <v>0</v>
      </c>
      <c r="U144" s="79">
        <v>14</v>
      </c>
      <c r="V144" s="75">
        <v>0</v>
      </c>
      <c r="W144" s="261"/>
      <c r="X144" s="261"/>
      <c r="Y144" s="132">
        <f>(C144+E144+G144+I144+K144+M144+O144+Q144+S144+U144)</f>
        <v>1607</v>
      </c>
      <c r="Z144" s="132">
        <f>(D144+F144+H144+J144+L144+N144+P144+R144+T144+V144)</f>
        <v>24</v>
      </c>
      <c r="AA144" s="129">
        <f>SUM($Y$6:Y144)</f>
        <v>109835</v>
      </c>
      <c r="AB144" s="129">
        <f>SUM($Z$6:Z144)</f>
        <v>1772</v>
      </c>
      <c r="AC144" s="152"/>
      <c r="AD144" s="152"/>
    </row>
    <row r="145" spans="1:30" hidden="1" x14ac:dyDescent="0.3">
      <c r="A145" s="266"/>
      <c r="B145" s="223">
        <v>44020</v>
      </c>
      <c r="C145" s="76">
        <v>693</v>
      </c>
      <c r="D145" s="75">
        <v>10</v>
      </c>
      <c r="E145" s="42">
        <v>271</v>
      </c>
      <c r="F145" s="26">
        <v>1</v>
      </c>
      <c r="G145" s="79">
        <v>7</v>
      </c>
      <c r="H145" s="75">
        <v>0</v>
      </c>
      <c r="I145" s="79">
        <v>4</v>
      </c>
      <c r="J145" s="80">
        <v>0</v>
      </c>
      <c r="K145" s="78">
        <v>82</v>
      </c>
      <c r="L145" s="75">
        <v>1</v>
      </c>
      <c r="M145" s="79">
        <v>53</v>
      </c>
      <c r="N145" s="80">
        <v>0</v>
      </c>
      <c r="O145" s="78">
        <v>94</v>
      </c>
      <c r="P145" s="75">
        <v>1</v>
      </c>
      <c r="Q145" s="79">
        <v>57</v>
      </c>
      <c r="R145" s="75">
        <v>0</v>
      </c>
      <c r="S145" s="79">
        <v>5</v>
      </c>
      <c r="T145" s="75">
        <v>0</v>
      </c>
      <c r="U145" s="79">
        <v>5</v>
      </c>
      <c r="V145" s="75">
        <v>0</v>
      </c>
      <c r="W145" s="261"/>
      <c r="X145" s="261"/>
      <c r="Y145" s="132">
        <f t="shared" ref="Y145:Y148" si="24">(C145+E145+G145+I145+K145+M145+O145+Q145+S145+U145)</f>
        <v>1271</v>
      </c>
      <c r="Z145" s="132">
        <f t="shared" ref="Z145:Z148" si="25">(D145+F145+H145+J145+L145+N145+P145+R145+T145+V145)</f>
        <v>13</v>
      </c>
      <c r="AA145" s="129">
        <f>SUM($Y$6:Y145)</f>
        <v>111106</v>
      </c>
      <c r="AB145" s="129">
        <f>SUM($Z$6:Z145)</f>
        <v>1785</v>
      </c>
      <c r="AC145" s="152"/>
      <c r="AD145" s="152"/>
    </row>
    <row r="146" spans="1:30" hidden="1" x14ac:dyDescent="0.3">
      <c r="A146" s="266"/>
      <c r="B146" s="223">
        <v>44021</v>
      </c>
      <c r="C146" s="76">
        <v>858</v>
      </c>
      <c r="D146" s="75">
        <v>8</v>
      </c>
      <c r="E146" s="42">
        <v>248</v>
      </c>
      <c r="F146" s="26">
        <v>5</v>
      </c>
      <c r="G146" s="79">
        <v>4</v>
      </c>
      <c r="H146" s="75">
        <v>0</v>
      </c>
      <c r="I146" s="79">
        <v>0</v>
      </c>
      <c r="J146" s="80">
        <v>0</v>
      </c>
      <c r="K146" s="78">
        <v>38</v>
      </c>
      <c r="L146" s="75">
        <v>1</v>
      </c>
      <c r="M146" s="79">
        <v>59</v>
      </c>
      <c r="N146" s="80">
        <v>1</v>
      </c>
      <c r="O146" s="78">
        <v>119</v>
      </c>
      <c r="P146" s="75">
        <v>1</v>
      </c>
      <c r="Q146" s="79">
        <v>51</v>
      </c>
      <c r="R146" s="75">
        <v>1</v>
      </c>
      <c r="S146" s="79">
        <v>3</v>
      </c>
      <c r="T146" s="75">
        <v>0</v>
      </c>
      <c r="U146" s="79">
        <v>10</v>
      </c>
      <c r="V146" s="75">
        <v>0</v>
      </c>
      <c r="W146" s="261"/>
      <c r="X146" s="261"/>
      <c r="Y146" s="132">
        <f t="shared" si="24"/>
        <v>1390</v>
      </c>
      <c r="Z146" s="132">
        <f t="shared" si="25"/>
        <v>17</v>
      </c>
      <c r="AA146" s="129">
        <f>SUM($Y$6:Y146)</f>
        <v>112496</v>
      </c>
      <c r="AB146" s="129">
        <f>SUM($Z$6:Z146)</f>
        <v>1802</v>
      </c>
      <c r="AC146" s="152"/>
      <c r="AD146" s="152"/>
    </row>
    <row r="147" spans="1:30" hidden="1" x14ac:dyDescent="0.3">
      <c r="A147" s="266"/>
      <c r="B147" s="223">
        <v>44022</v>
      </c>
      <c r="C147" s="76">
        <v>566</v>
      </c>
      <c r="D147" s="75">
        <v>14</v>
      </c>
      <c r="E147" s="42">
        <v>245</v>
      </c>
      <c r="F147" s="26">
        <v>7</v>
      </c>
      <c r="G147" s="79">
        <v>9</v>
      </c>
      <c r="H147" s="75">
        <v>0</v>
      </c>
      <c r="I147" s="79">
        <v>8</v>
      </c>
      <c r="J147" s="80">
        <v>0</v>
      </c>
      <c r="K147" s="78">
        <v>59</v>
      </c>
      <c r="L147" s="75">
        <v>2</v>
      </c>
      <c r="M147" s="79">
        <v>71</v>
      </c>
      <c r="N147" s="80">
        <v>1</v>
      </c>
      <c r="O147" s="78">
        <v>112</v>
      </c>
      <c r="P147" s="75">
        <v>9</v>
      </c>
      <c r="Q147" s="79">
        <v>71</v>
      </c>
      <c r="R147" s="75">
        <v>1</v>
      </c>
      <c r="S147" s="79">
        <v>7</v>
      </c>
      <c r="T147" s="75">
        <v>0</v>
      </c>
      <c r="U147" s="79">
        <v>11</v>
      </c>
      <c r="V147" s="75">
        <v>0</v>
      </c>
      <c r="W147" s="261"/>
      <c r="X147" s="261"/>
      <c r="Y147" s="132">
        <f t="shared" si="24"/>
        <v>1159</v>
      </c>
      <c r="Z147" s="132">
        <f t="shared" si="25"/>
        <v>34</v>
      </c>
      <c r="AA147" s="129">
        <f>SUM($Y$6:Y147)</f>
        <v>113655</v>
      </c>
      <c r="AB147" s="129">
        <f>SUM($Z$6:Z147)</f>
        <v>1836</v>
      </c>
      <c r="AC147" s="152"/>
      <c r="AD147" s="152"/>
    </row>
    <row r="148" spans="1:30" hidden="1" x14ac:dyDescent="0.3">
      <c r="A148" s="266"/>
      <c r="B148" s="223">
        <v>44023</v>
      </c>
      <c r="C148" s="76">
        <v>259</v>
      </c>
      <c r="D148" s="75">
        <v>3</v>
      </c>
      <c r="E148" s="42">
        <v>108</v>
      </c>
      <c r="F148" s="26">
        <v>6</v>
      </c>
      <c r="G148" s="79">
        <v>0</v>
      </c>
      <c r="H148" s="75">
        <v>0</v>
      </c>
      <c r="I148" s="79">
        <v>0</v>
      </c>
      <c r="J148" s="80">
        <v>0</v>
      </c>
      <c r="K148" s="78">
        <v>8</v>
      </c>
      <c r="L148" s="75">
        <v>0</v>
      </c>
      <c r="M148" s="79">
        <v>33</v>
      </c>
      <c r="N148" s="80">
        <v>1</v>
      </c>
      <c r="O148" s="78">
        <v>88</v>
      </c>
      <c r="P148" s="75">
        <v>0</v>
      </c>
      <c r="Q148" s="79">
        <v>58</v>
      </c>
      <c r="R148" s="75">
        <v>4</v>
      </c>
      <c r="S148" s="79">
        <v>5</v>
      </c>
      <c r="T148" s="75">
        <v>0</v>
      </c>
      <c r="U148" s="79">
        <v>1</v>
      </c>
      <c r="V148" s="75">
        <v>0</v>
      </c>
      <c r="W148" s="261"/>
      <c r="X148" s="261"/>
      <c r="Y148" s="132">
        <f t="shared" si="24"/>
        <v>560</v>
      </c>
      <c r="Z148" s="132">
        <f t="shared" si="25"/>
        <v>14</v>
      </c>
      <c r="AA148" s="129">
        <f>SUM($Y$6:Y148)</f>
        <v>114215</v>
      </c>
      <c r="AB148" s="129">
        <f>SUM($Z$6:Z148)</f>
        <v>1850</v>
      </c>
      <c r="AC148" s="152"/>
      <c r="AD148" s="152"/>
    </row>
    <row r="149" spans="1:30" ht="15" hidden="1" thickBot="1" x14ac:dyDescent="0.35">
      <c r="A149" s="267"/>
      <c r="B149" s="224">
        <v>44024</v>
      </c>
      <c r="C149" s="82">
        <v>248</v>
      </c>
      <c r="D149" s="81">
        <v>3</v>
      </c>
      <c r="E149" s="44">
        <v>116</v>
      </c>
      <c r="F149" s="24">
        <v>3</v>
      </c>
      <c r="G149" s="85">
        <v>0</v>
      </c>
      <c r="H149" s="81">
        <v>0</v>
      </c>
      <c r="I149" s="85">
        <v>0</v>
      </c>
      <c r="J149" s="86">
        <v>0</v>
      </c>
      <c r="K149" s="84">
        <v>1</v>
      </c>
      <c r="L149" s="81">
        <v>0</v>
      </c>
      <c r="M149" s="85">
        <v>15</v>
      </c>
      <c r="N149" s="86">
        <v>0</v>
      </c>
      <c r="O149" s="84">
        <v>41</v>
      </c>
      <c r="P149" s="81">
        <v>2</v>
      </c>
      <c r="Q149" s="85">
        <v>12</v>
      </c>
      <c r="R149" s="81">
        <v>0</v>
      </c>
      <c r="S149" s="85">
        <v>2</v>
      </c>
      <c r="T149" s="81">
        <v>0</v>
      </c>
      <c r="U149" s="85">
        <v>5</v>
      </c>
      <c r="V149" s="81">
        <v>0</v>
      </c>
      <c r="W149" s="261"/>
      <c r="X149" s="261"/>
      <c r="Y149" s="132">
        <f t="shared" ref="Y149:Y177" si="26">(C149+E149+G149+I149+K149+M149+O149+Q149+S149+U149)</f>
        <v>440</v>
      </c>
      <c r="Z149" s="132">
        <f t="shared" ref="Z149:Z177" si="27">(D149+F149+H149+J149+L149+N149+P149+R149+T149+V149)</f>
        <v>8</v>
      </c>
      <c r="AA149" s="129">
        <f>SUM($Y$6:Y149)</f>
        <v>114655</v>
      </c>
      <c r="AB149" s="129">
        <f>SUM($Z$6:Z149)</f>
        <v>1858</v>
      </c>
      <c r="AC149" s="152"/>
      <c r="AD149" s="152"/>
    </row>
    <row r="150" spans="1:30" hidden="1" x14ac:dyDescent="0.3">
      <c r="A150" s="271" t="s">
        <v>118</v>
      </c>
      <c r="B150" s="225">
        <v>44025</v>
      </c>
      <c r="C150" s="41">
        <v>735</v>
      </c>
      <c r="D150" s="87">
        <v>4</v>
      </c>
      <c r="E150" s="41">
        <v>222</v>
      </c>
      <c r="F150" s="20">
        <v>3</v>
      </c>
      <c r="G150" s="91">
        <v>0</v>
      </c>
      <c r="H150" s="87">
        <v>0</v>
      </c>
      <c r="I150" s="91">
        <v>0</v>
      </c>
      <c r="J150" s="92">
        <v>0</v>
      </c>
      <c r="K150" s="90">
        <v>63</v>
      </c>
      <c r="L150" s="87">
        <v>0</v>
      </c>
      <c r="M150" s="91">
        <v>55</v>
      </c>
      <c r="N150" s="92">
        <v>1</v>
      </c>
      <c r="O150" s="90">
        <v>74</v>
      </c>
      <c r="P150" s="87">
        <v>1</v>
      </c>
      <c r="Q150" s="91">
        <v>45</v>
      </c>
      <c r="R150" s="87">
        <v>1</v>
      </c>
      <c r="S150" s="91">
        <v>5</v>
      </c>
      <c r="T150" s="87">
        <v>0</v>
      </c>
      <c r="U150" s="91">
        <v>19</v>
      </c>
      <c r="V150" s="87">
        <v>0</v>
      </c>
      <c r="W150" s="261"/>
      <c r="X150" s="261"/>
      <c r="Y150" s="132">
        <f t="shared" si="26"/>
        <v>1218</v>
      </c>
      <c r="Z150" s="132">
        <f t="shared" si="27"/>
        <v>10</v>
      </c>
      <c r="AA150" s="129">
        <f>SUM($Y$6:Y150)</f>
        <v>115873</v>
      </c>
      <c r="AB150" s="129">
        <f>SUM($Z$6:Z150)</f>
        <v>1868</v>
      </c>
      <c r="AC150" s="152"/>
      <c r="AD150" s="152"/>
    </row>
    <row r="151" spans="1:30" hidden="1" x14ac:dyDescent="0.3">
      <c r="A151" s="266"/>
      <c r="B151" s="223">
        <v>44026</v>
      </c>
      <c r="C151" s="42">
        <v>536</v>
      </c>
      <c r="D151" s="75">
        <v>5</v>
      </c>
      <c r="E151" s="42">
        <v>238</v>
      </c>
      <c r="F151" s="26">
        <v>3</v>
      </c>
      <c r="G151" s="79">
        <v>7</v>
      </c>
      <c r="H151" s="75">
        <v>0</v>
      </c>
      <c r="I151" s="79">
        <v>2</v>
      </c>
      <c r="J151" s="80">
        <v>0</v>
      </c>
      <c r="K151" s="78">
        <v>41</v>
      </c>
      <c r="L151" s="75">
        <v>0</v>
      </c>
      <c r="M151" s="79">
        <v>66</v>
      </c>
      <c r="N151" s="80">
        <v>1</v>
      </c>
      <c r="O151" s="78">
        <v>147</v>
      </c>
      <c r="P151" s="75">
        <v>8</v>
      </c>
      <c r="Q151" s="79">
        <v>71</v>
      </c>
      <c r="R151" s="75">
        <v>1</v>
      </c>
      <c r="S151" s="79">
        <v>0</v>
      </c>
      <c r="T151" s="75">
        <v>0</v>
      </c>
      <c r="U151" s="79">
        <v>4</v>
      </c>
      <c r="V151" s="75">
        <v>0</v>
      </c>
      <c r="W151" s="261"/>
      <c r="X151" s="261"/>
      <c r="Y151" s="132">
        <f t="shared" si="26"/>
        <v>1112</v>
      </c>
      <c r="Z151" s="132">
        <f t="shared" si="27"/>
        <v>18</v>
      </c>
      <c r="AA151" s="129">
        <f>SUM($Y$6:Y151)</f>
        <v>116985</v>
      </c>
      <c r="AB151" s="129">
        <f>SUM($Z$6:Z151)</f>
        <v>1886</v>
      </c>
      <c r="AC151" s="152"/>
      <c r="AD151" s="152"/>
    </row>
    <row r="152" spans="1:30" hidden="1" x14ac:dyDescent="0.3">
      <c r="A152" s="266"/>
      <c r="B152" s="223">
        <v>44027</v>
      </c>
      <c r="C152" s="42">
        <v>505</v>
      </c>
      <c r="D152" s="75">
        <v>13</v>
      </c>
      <c r="E152" s="42">
        <v>233</v>
      </c>
      <c r="F152" s="26">
        <v>3</v>
      </c>
      <c r="G152" s="79">
        <v>49</v>
      </c>
      <c r="H152" s="75">
        <v>0</v>
      </c>
      <c r="I152" s="79">
        <v>1</v>
      </c>
      <c r="J152" s="80">
        <v>0</v>
      </c>
      <c r="K152" s="78">
        <v>51</v>
      </c>
      <c r="L152" s="75">
        <v>0</v>
      </c>
      <c r="M152" s="79">
        <v>24</v>
      </c>
      <c r="N152" s="80">
        <v>1</v>
      </c>
      <c r="O152" s="78">
        <v>93</v>
      </c>
      <c r="P152" s="75">
        <v>1</v>
      </c>
      <c r="Q152" s="79">
        <v>66</v>
      </c>
      <c r="R152" s="75">
        <v>1</v>
      </c>
      <c r="S152" s="79">
        <v>3</v>
      </c>
      <c r="T152" s="75">
        <v>0</v>
      </c>
      <c r="U152" s="79">
        <v>7</v>
      </c>
      <c r="V152" s="75">
        <v>0</v>
      </c>
      <c r="W152" s="261"/>
      <c r="X152" s="261"/>
      <c r="Y152" s="132">
        <f t="shared" si="26"/>
        <v>1032</v>
      </c>
      <c r="Z152" s="132">
        <f t="shared" si="27"/>
        <v>19</v>
      </c>
      <c r="AA152" s="129">
        <f>SUM($Y$6:Y152)</f>
        <v>118017</v>
      </c>
      <c r="AB152" s="129">
        <f>SUM($Z$6:Z152)</f>
        <v>1905</v>
      </c>
      <c r="AC152" s="152"/>
      <c r="AD152" s="152"/>
    </row>
    <row r="153" spans="1:30" hidden="1" x14ac:dyDescent="0.3">
      <c r="A153" s="266"/>
      <c r="B153" s="223">
        <v>44028</v>
      </c>
      <c r="C153" s="42">
        <v>524</v>
      </c>
      <c r="D153" s="75">
        <v>12</v>
      </c>
      <c r="E153" s="42">
        <v>185</v>
      </c>
      <c r="F153" s="26">
        <v>1</v>
      </c>
      <c r="G153" s="79">
        <v>4</v>
      </c>
      <c r="H153" s="75">
        <v>0</v>
      </c>
      <c r="I153" s="79">
        <v>3</v>
      </c>
      <c r="J153" s="80">
        <v>0</v>
      </c>
      <c r="K153" s="78">
        <v>40</v>
      </c>
      <c r="L153" s="75">
        <v>1</v>
      </c>
      <c r="M153" s="79">
        <v>99</v>
      </c>
      <c r="N153" s="80">
        <v>1</v>
      </c>
      <c r="O153" s="78">
        <v>81</v>
      </c>
      <c r="P153" s="75">
        <v>3</v>
      </c>
      <c r="Q153" s="79">
        <v>66</v>
      </c>
      <c r="R153" s="75">
        <v>1</v>
      </c>
      <c r="S153" s="79">
        <v>7</v>
      </c>
      <c r="T153" s="75">
        <v>0</v>
      </c>
      <c r="U153" s="79">
        <v>3</v>
      </c>
      <c r="V153" s="75">
        <v>0</v>
      </c>
      <c r="W153" s="261"/>
      <c r="X153" s="261"/>
      <c r="Y153" s="132">
        <f t="shared" si="26"/>
        <v>1012</v>
      </c>
      <c r="Z153" s="132">
        <f t="shared" si="27"/>
        <v>19</v>
      </c>
      <c r="AA153" s="129">
        <f>SUM($Y$6:Y153)</f>
        <v>119029</v>
      </c>
      <c r="AB153" s="129">
        <f>SUM($Z$6:Z153)</f>
        <v>1924</v>
      </c>
      <c r="AC153" s="152"/>
      <c r="AD153" s="152"/>
    </row>
    <row r="154" spans="1:30" hidden="1" x14ac:dyDescent="0.3">
      <c r="A154" s="266"/>
      <c r="B154" s="223">
        <v>44029</v>
      </c>
      <c r="C154" s="42">
        <v>547</v>
      </c>
      <c r="D154" s="75">
        <v>16</v>
      </c>
      <c r="E154" s="42">
        <v>180</v>
      </c>
      <c r="F154" s="26">
        <v>3</v>
      </c>
      <c r="G154" s="79">
        <v>6</v>
      </c>
      <c r="H154" s="75">
        <v>0</v>
      </c>
      <c r="I154" s="79">
        <v>1</v>
      </c>
      <c r="J154" s="80">
        <v>0</v>
      </c>
      <c r="K154" s="78">
        <v>38</v>
      </c>
      <c r="L154" s="75">
        <v>0</v>
      </c>
      <c r="M154" s="79">
        <v>62</v>
      </c>
      <c r="N154" s="80">
        <v>1</v>
      </c>
      <c r="O154" s="78">
        <v>125</v>
      </c>
      <c r="P154" s="75">
        <v>3</v>
      </c>
      <c r="Q154" s="79">
        <v>58</v>
      </c>
      <c r="R154" s="75">
        <v>1</v>
      </c>
      <c r="S154" s="79">
        <v>4</v>
      </c>
      <c r="T154" s="75">
        <v>0</v>
      </c>
      <c r="U154" s="79">
        <v>6</v>
      </c>
      <c r="V154" s="75">
        <v>0</v>
      </c>
      <c r="W154" s="261"/>
      <c r="X154" s="261"/>
      <c r="Y154" s="132">
        <f t="shared" si="26"/>
        <v>1027</v>
      </c>
      <c r="Z154" s="132">
        <f t="shared" si="27"/>
        <v>24</v>
      </c>
      <c r="AA154" s="129">
        <f>SUM($Y$6:Y154)</f>
        <v>120056</v>
      </c>
      <c r="AB154" s="129">
        <f>SUM($Z$6:Z154)</f>
        <v>1948</v>
      </c>
      <c r="AC154" s="152"/>
      <c r="AD154" s="152"/>
    </row>
    <row r="155" spans="1:30" ht="15.75" hidden="1" customHeight="1" x14ac:dyDescent="0.3">
      <c r="A155" s="266"/>
      <c r="B155" s="223">
        <v>44030</v>
      </c>
      <c r="C155" s="42">
        <v>247</v>
      </c>
      <c r="D155" s="75">
        <v>1</v>
      </c>
      <c r="E155" s="42">
        <v>100</v>
      </c>
      <c r="F155" s="26">
        <v>3</v>
      </c>
      <c r="G155" s="79">
        <v>0</v>
      </c>
      <c r="H155" s="75">
        <v>0</v>
      </c>
      <c r="I155" s="79">
        <v>0</v>
      </c>
      <c r="J155" s="80">
        <v>0</v>
      </c>
      <c r="K155" s="78">
        <v>0</v>
      </c>
      <c r="L155" s="75">
        <v>0</v>
      </c>
      <c r="M155" s="79">
        <v>25</v>
      </c>
      <c r="N155" s="80">
        <v>0</v>
      </c>
      <c r="O155" s="78">
        <v>60</v>
      </c>
      <c r="P155" s="75">
        <v>0</v>
      </c>
      <c r="Q155" s="79">
        <v>46</v>
      </c>
      <c r="R155" s="75">
        <v>2</v>
      </c>
      <c r="S155" s="79">
        <v>2</v>
      </c>
      <c r="T155" s="75">
        <v>0</v>
      </c>
      <c r="U155" s="79">
        <v>0</v>
      </c>
      <c r="V155" s="75">
        <v>0</v>
      </c>
      <c r="W155" s="261"/>
      <c r="X155" s="261"/>
      <c r="Y155" s="132">
        <f t="shared" si="26"/>
        <v>480</v>
      </c>
      <c r="Z155" s="132">
        <f t="shared" si="27"/>
        <v>6</v>
      </c>
      <c r="AA155" s="129">
        <f>SUM($Y$6:Y155)</f>
        <v>120536</v>
      </c>
      <c r="AB155" s="129">
        <f>SUM($Z$6:Z155)</f>
        <v>1954</v>
      </c>
      <c r="AC155" s="152"/>
      <c r="AD155" s="152"/>
    </row>
    <row r="156" spans="1:30" ht="15" hidden="1" thickBot="1" x14ac:dyDescent="0.35">
      <c r="A156" s="267"/>
      <c r="B156" s="224">
        <v>44031</v>
      </c>
      <c r="C156" s="44">
        <v>152</v>
      </c>
      <c r="D156" s="81">
        <v>7</v>
      </c>
      <c r="E156" s="44">
        <v>111</v>
      </c>
      <c r="F156" s="24">
        <v>0</v>
      </c>
      <c r="G156" s="85">
        <v>0</v>
      </c>
      <c r="H156" s="81">
        <v>0</v>
      </c>
      <c r="I156" s="85">
        <v>0</v>
      </c>
      <c r="J156" s="86">
        <v>0</v>
      </c>
      <c r="K156" s="84">
        <v>0</v>
      </c>
      <c r="L156" s="81">
        <v>0</v>
      </c>
      <c r="M156" s="85">
        <v>55</v>
      </c>
      <c r="N156" s="86">
        <v>0</v>
      </c>
      <c r="O156" s="84">
        <v>35</v>
      </c>
      <c r="P156" s="81">
        <v>0</v>
      </c>
      <c r="Q156" s="85">
        <v>16</v>
      </c>
      <c r="R156" s="81">
        <v>0</v>
      </c>
      <c r="S156" s="85">
        <v>2</v>
      </c>
      <c r="T156" s="81">
        <v>0</v>
      </c>
      <c r="U156" s="85">
        <v>0</v>
      </c>
      <c r="V156" s="81">
        <v>0</v>
      </c>
      <c r="W156" s="261"/>
      <c r="X156" s="261"/>
      <c r="Y156" s="132">
        <f t="shared" si="26"/>
        <v>371</v>
      </c>
      <c r="Z156" s="132">
        <f t="shared" si="27"/>
        <v>7</v>
      </c>
      <c r="AA156" s="129">
        <f>SUM($Y$6:Y156)</f>
        <v>120907</v>
      </c>
      <c r="AB156" s="129">
        <f>SUM($Z$6:Z156)</f>
        <v>1961</v>
      </c>
      <c r="AC156" s="152"/>
      <c r="AD156" s="152"/>
    </row>
    <row r="157" spans="1:30" hidden="1" x14ac:dyDescent="0.3">
      <c r="A157" s="271" t="s">
        <v>119</v>
      </c>
      <c r="B157" s="222">
        <v>44032</v>
      </c>
      <c r="C157" s="41">
        <v>523</v>
      </c>
      <c r="D157" s="87">
        <v>19</v>
      </c>
      <c r="E157" s="41">
        <v>167</v>
      </c>
      <c r="F157" s="20">
        <v>2</v>
      </c>
      <c r="G157" s="91">
        <v>0</v>
      </c>
      <c r="H157" s="87">
        <v>0</v>
      </c>
      <c r="I157" s="91">
        <v>0</v>
      </c>
      <c r="J157" s="92">
        <v>0</v>
      </c>
      <c r="K157" s="90">
        <v>48</v>
      </c>
      <c r="L157" s="87">
        <v>0</v>
      </c>
      <c r="M157" s="91">
        <v>51</v>
      </c>
      <c r="N157" s="92">
        <v>1</v>
      </c>
      <c r="O157" s="90">
        <v>101</v>
      </c>
      <c r="P157" s="87">
        <v>1</v>
      </c>
      <c r="Q157" s="91">
        <v>20</v>
      </c>
      <c r="R157" s="87">
        <v>1</v>
      </c>
      <c r="S157" s="91">
        <v>2</v>
      </c>
      <c r="T157" s="87">
        <v>0</v>
      </c>
      <c r="U157" s="91">
        <v>2</v>
      </c>
      <c r="V157" s="87">
        <v>0</v>
      </c>
      <c r="W157" s="261"/>
      <c r="X157" s="261"/>
      <c r="Y157" s="132">
        <f t="shared" si="26"/>
        <v>914</v>
      </c>
      <c r="Z157" s="132">
        <f t="shared" si="27"/>
        <v>24</v>
      </c>
      <c r="AA157" s="129">
        <f>SUM($Y$6:Y157)</f>
        <v>121821</v>
      </c>
      <c r="AB157" s="129">
        <f>SUM($Z$6:Z157)</f>
        <v>1985</v>
      </c>
      <c r="AC157" s="152"/>
      <c r="AD157" s="152"/>
    </row>
    <row r="158" spans="1:30" s="115" customFormat="1" ht="15.75" hidden="1" customHeight="1" x14ac:dyDescent="0.4">
      <c r="A158" s="266"/>
      <c r="B158" s="226">
        <v>44033</v>
      </c>
      <c r="C158" s="198">
        <v>658</v>
      </c>
      <c r="D158" s="199">
        <v>16</v>
      </c>
      <c r="E158" s="198">
        <v>153</v>
      </c>
      <c r="F158" s="200">
        <v>1</v>
      </c>
      <c r="G158" s="202">
        <v>7</v>
      </c>
      <c r="H158" s="199">
        <v>0</v>
      </c>
      <c r="I158" s="202">
        <v>13</v>
      </c>
      <c r="J158" s="227">
        <v>0</v>
      </c>
      <c r="K158" s="201">
        <v>36</v>
      </c>
      <c r="L158" s="199">
        <v>0</v>
      </c>
      <c r="M158" s="202">
        <v>50</v>
      </c>
      <c r="N158" s="227">
        <v>1</v>
      </c>
      <c r="O158" s="201">
        <v>167</v>
      </c>
      <c r="P158" s="199">
        <v>8</v>
      </c>
      <c r="Q158" s="202">
        <v>62</v>
      </c>
      <c r="R158" s="199">
        <v>3</v>
      </c>
      <c r="S158" s="202">
        <v>4</v>
      </c>
      <c r="T158" s="199">
        <v>0</v>
      </c>
      <c r="U158" s="202">
        <v>0</v>
      </c>
      <c r="V158" s="199">
        <v>0</v>
      </c>
      <c r="W158" s="262"/>
      <c r="X158" s="262"/>
      <c r="Y158" s="203">
        <f t="shared" si="26"/>
        <v>1150</v>
      </c>
      <c r="Z158" s="203">
        <f t="shared" si="27"/>
        <v>29</v>
      </c>
      <c r="AA158" s="204">
        <f>SUM($Y$6:Y158)</f>
        <v>122971</v>
      </c>
      <c r="AB158" s="204">
        <f>SUM($Z$6:Z158)</f>
        <v>2014</v>
      </c>
      <c r="AC158" s="153"/>
      <c r="AD158" s="153"/>
    </row>
    <row r="159" spans="1:30" hidden="1" x14ac:dyDescent="0.3">
      <c r="A159" s="266"/>
      <c r="B159" s="223">
        <v>44034</v>
      </c>
      <c r="C159" s="42">
        <v>540</v>
      </c>
      <c r="D159" s="75">
        <v>20</v>
      </c>
      <c r="E159" s="42">
        <v>137</v>
      </c>
      <c r="F159" s="26">
        <v>0</v>
      </c>
      <c r="G159" s="79">
        <v>10</v>
      </c>
      <c r="H159" s="75">
        <v>0</v>
      </c>
      <c r="I159" s="79">
        <v>1</v>
      </c>
      <c r="J159" s="80">
        <v>0</v>
      </c>
      <c r="K159" s="78">
        <v>45</v>
      </c>
      <c r="L159" s="75">
        <v>1</v>
      </c>
      <c r="M159" s="79">
        <v>52</v>
      </c>
      <c r="N159" s="80">
        <v>1</v>
      </c>
      <c r="O159" s="78">
        <v>98</v>
      </c>
      <c r="P159" s="75">
        <v>3</v>
      </c>
      <c r="Q159" s="79">
        <v>49</v>
      </c>
      <c r="R159" s="75">
        <v>2</v>
      </c>
      <c r="S159" s="79">
        <v>2</v>
      </c>
      <c r="T159" s="75">
        <v>0</v>
      </c>
      <c r="U159" s="79">
        <v>1</v>
      </c>
      <c r="V159" s="75">
        <v>0</v>
      </c>
      <c r="W159" s="261"/>
      <c r="X159" s="261"/>
      <c r="Y159" s="132">
        <f t="shared" si="26"/>
        <v>935</v>
      </c>
      <c r="Z159" s="132">
        <f t="shared" si="27"/>
        <v>27</v>
      </c>
      <c r="AA159" s="129">
        <f>SUM($Y$6:Y159)</f>
        <v>123906</v>
      </c>
      <c r="AB159" s="129">
        <f>SUM($Z$6:Z159)</f>
        <v>2041</v>
      </c>
      <c r="AC159" s="152"/>
      <c r="AD159" s="152"/>
    </row>
    <row r="160" spans="1:30" s="115" customFormat="1" ht="17.25" hidden="1" customHeight="1" x14ac:dyDescent="0.4">
      <c r="A160" s="266"/>
      <c r="B160" s="226">
        <v>44035</v>
      </c>
      <c r="C160" s="198">
        <v>470</v>
      </c>
      <c r="D160" s="199">
        <v>9</v>
      </c>
      <c r="E160" s="198">
        <v>131</v>
      </c>
      <c r="F160" s="200">
        <v>1</v>
      </c>
      <c r="G160" s="202">
        <v>6</v>
      </c>
      <c r="H160" s="199">
        <v>0</v>
      </c>
      <c r="I160" s="202">
        <v>4</v>
      </c>
      <c r="J160" s="227">
        <v>0</v>
      </c>
      <c r="K160" s="201">
        <v>34</v>
      </c>
      <c r="L160" s="199">
        <v>0</v>
      </c>
      <c r="M160" s="202">
        <v>44</v>
      </c>
      <c r="N160" s="227">
        <v>2</v>
      </c>
      <c r="O160" s="201">
        <v>115</v>
      </c>
      <c r="P160" s="199">
        <v>7</v>
      </c>
      <c r="Q160" s="202">
        <v>38</v>
      </c>
      <c r="R160" s="199">
        <v>0</v>
      </c>
      <c r="S160" s="202">
        <v>2</v>
      </c>
      <c r="T160" s="199">
        <v>0</v>
      </c>
      <c r="U160" s="202">
        <v>4</v>
      </c>
      <c r="V160" s="199">
        <v>0</v>
      </c>
      <c r="W160" s="262"/>
      <c r="X160" s="262"/>
      <c r="Y160" s="203">
        <f t="shared" si="26"/>
        <v>848</v>
      </c>
      <c r="Z160" s="203">
        <f t="shared" si="27"/>
        <v>19</v>
      </c>
      <c r="AA160" s="204">
        <f>SUM($Y$6:Y160)</f>
        <v>124754</v>
      </c>
      <c r="AB160" s="204">
        <f>SUM($Z$6:Z160)</f>
        <v>2060</v>
      </c>
      <c r="AC160" s="153"/>
      <c r="AD160" s="153"/>
    </row>
    <row r="161" spans="1:30" ht="15.6" hidden="1" x14ac:dyDescent="0.3">
      <c r="A161" s="266"/>
      <c r="B161" s="226">
        <v>44036</v>
      </c>
      <c r="C161" s="198">
        <v>443</v>
      </c>
      <c r="D161" s="199">
        <v>8</v>
      </c>
      <c r="E161" s="198">
        <v>156</v>
      </c>
      <c r="F161" s="200">
        <v>0</v>
      </c>
      <c r="G161" s="202">
        <v>21</v>
      </c>
      <c r="H161" s="199">
        <v>0</v>
      </c>
      <c r="I161" s="202">
        <v>4</v>
      </c>
      <c r="J161" s="227">
        <v>0</v>
      </c>
      <c r="K161" s="201">
        <v>46</v>
      </c>
      <c r="L161" s="199">
        <v>0</v>
      </c>
      <c r="M161" s="202">
        <v>46</v>
      </c>
      <c r="N161" s="227">
        <v>0</v>
      </c>
      <c r="O161" s="201">
        <v>146</v>
      </c>
      <c r="P161" s="199">
        <v>5</v>
      </c>
      <c r="Q161" s="202">
        <v>46</v>
      </c>
      <c r="R161" s="199">
        <v>1</v>
      </c>
      <c r="S161" s="202">
        <v>9</v>
      </c>
      <c r="T161" s="199">
        <v>0</v>
      </c>
      <c r="U161" s="202">
        <v>1</v>
      </c>
      <c r="V161" s="199">
        <v>0</v>
      </c>
      <c r="W161" s="262"/>
      <c r="X161" s="262"/>
      <c r="Y161" s="203">
        <f t="shared" si="26"/>
        <v>918</v>
      </c>
      <c r="Z161" s="203">
        <f t="shared" si="27"/>
        <v>14</v>
      </c>
      <c r="AA161" s="204">
        <f>SUM($Y$6:Y161)</f>
        <v>125672</v>
      </c>
      <c r="AB161" s="204">
        <f>SUM($Z$6:Z161)</f>
        <v>2074</v>
      </c>
      <c r="AC161" s="152"/>
      <c r="AD161" s="152"/>
    </row>
    <row r="162" spans="1:30" s="115" customFormat="1" ht="17.25" hidden="1" customHeight="1" x14ac:dyDescent="0.4">
      <c r="A162" s="266"/>
      <c r="B162" s="226">
        <v>44037</v>
      </c>
      <c r="C162" s="198">
        <v>354</v>
      </c>
      <c r="D162" s="199">
        <v>15</v>
      </c>
      <c r="E162" s="198">
        <v>74</v>
      </c>
      <c r="F162" s="200">
        <v>0</v>
      </c>
      <c r="G162" s="202">
        <v>0</v>
      </c>
      <c r="H162" s="199">
        <v>0</v>
      </c>
      <c r="I162" s="202">
        <v>0</v>
      </c>
      <c r="J162" s="227">
        <v>0</v>
      </c>
      <c r="K162" s="201">
        <v>1</v>
      </c>
      <c r="L162" s="199">
        <v>0</v>
      </c>
      <c r="M162" s="202">
        <v>16</v>
      </c>
      <c r="N162" s="227">
        <v>0</v>
      </c>
      <c r="O162" s="201">
        <v>73</v>
      </c>
      <c r="P162" s="199">
        <v>1</v>
      </c>
      <c r="Q162" s="202">
        <v>43</v>
      </c>
      <c r="R162" s="199">
        <v>0</v>
      </c>
      <c r="S162" s="202">
        <v>4</v>
      </c>
      <c r="T162" s="199">
        <v>0</v>
      </c>
      <c r="U162" s="202">
        <v>0</v>
      </c>
      <c r="V162" s="199">
        <v>0</v>
      </c>
      <c r="W162" s="262"/>
      <c r="X162" s="262"/>
      <c r="Y162" s="203">
        <f t="shared" si="26"/>
        <v>565</v>
      </c>
      <c r="Z162" s="203">
        <f t="shared" si="27"/>
        <v>16</v>
      </c>
      <c r="AA162" s="204">
        <f>SUM($Y$6:Y162)</f>
        <v>126237</v>
      </c>
      <c r="AB162" s="204">
        <f>SUM($Z$6:Z162)</f>
        <v>2090</v>
      </c>
      <c r="AC162" s="153"/>
      <c r="AD162" s="153"/>
    </row>
    <row r="163" spans="1:30" s="115" customFormat="1" ht="18.75" hidden="1" customHeight="1" thickBot="1" x14ac:dyDescent="0.45">
      <c r="A163" s="267"/>
      <c r="B163" s="228">
        <v>44038</v>
      </c>
      <c r="C163" s="229">
        <v>208</v>
      </c>
      <c r="D163" s="230">
        <v>5</v>
      </c>
      <c r="E163" s="229">
        <v>63</v>
      </c>
      <c r="F163" s="231">
        <v>0</v>
      </c>
      <c r="G163" s="232">
        <v>0</v>
      </c>
      <c r="H163" s="230">
        <v>0</v>
      </c>
      <c r="I163" s="232">
        <v>0</v>
      </c>
      <c r="J163" s="233">
        <v>0</v>
      </c>
      <c r="K163" s="234">
        <v>6</v>
      </c>
      <c r="L163" s="230">
        <v>0</v>
      </c>
      <c r="M163" s="232">
        <v>16</v>
      </c>
      <c r="N163" s="233">
        <v>0</v>
      </c>
      <c r="O163" s="234">
        <v>36</v>
      </c>
      <c r="P163" s="230">
        <v>0</v>
      </c>
      <c r="Q163" s="232">
        <v>3</v>
      </c>
      <c r="R163" s="230">
        <v>0</v>
      </c>
      <c r="S163" s="232">
        <v>2</v>
      </c>
      <c r="T163" s="230">
        <v>0</v>
      </c>
      <c r="U163" s="232">
        <v>1</v>
      </c>
      <c r="V163" s="230">
        <v>0</v>
      </c>
      <c r="W163" s="262"/>
      <c r="X163" s="262"/>
      <c r="Y163" s="203">
        <f t="shared" si="26"/>
        <v>335</v>
      </c>
      <c r="Z163" s="203">
        <f t="shared" si="27"/>
        <v>5</v>
      </c>
      <c r="AA163" s="204">
        <f>SUM($Y$6:Y163)</f>
        <v>126572</v>
      </c>
      <c r="AB163" s="204">
        <f>SUM($Z$6:Z163)</f>
        <v>2095</v>
      </c>
      <c r="AC163" s="153"/>
      <c r="AD163" s="153"/>
    </row>
    <row r="164" spans="1:30" ht="15.6" hidden="1" x14ac:dyDescent="0.3">
      <c r="A164" s="271" t="s">
        <v>120</v>
      </c>
      <c r="B164" s="235">
        <v>44039</v>
      </c>
      <c r="C164" s="236">
        <v>546</v>
      </c>
      <c r="D164" s="237">
        <v>10</v>
      </c>
      <c r="E164" s="236">
        <v>136</v>
      </c>
      <c r="F164" s="238">
        <v>0</v>
      </c>
      <c r="G164" s="239">
        <v>0</v>
      </c>
      <c r="H164" s="237">
        <v>0</v>
      </c>
      <c r="I164" s="239">
        <v>6</v>
      </c>
      <c r="J164" s="240">
        <v>0</v>
      </c>
      <c r="K164" s="241">
        <v>24</v>
      </c>
      <c r="L164" s="237">
        <v>1</v>
      </c>
      <c r="M164" s="239">
        <v>46</v>
      </c>
      <c r="N164" s="240">
        <v>0</v>
      </c>
      <c r="O164" s="241">
        <v>98</v>
      </c>
      <c r="P164" s="237">
        <v>2</v>
      </c>
      <c r="Q164" s="239">
        <v>15</v>
      </c>
      <c r="R164" s="237">
        <v>1</v>
      </c>
      <c r="S164" s="239">
        <v>2</v>
      </c>
      <c r="T164" s="237">
        <v>0</v>
      </c>
      <c r="U164" s="239">
        <v>1</v>
      </c>
      <c r="V164" s="237">
        <v>0</v>
      </c>
      <c r="W164" s="262"/>
      <c r="X164" s="262"/>
      <c r="Y164" s="203">
        <f t="shared" si="26"/>
        <v>874</v>
      </c>
      <c r="Z164" s="203">
        <f t="shared" si="27"/>
        <v>14</v>
      </c>
      <c r="AA164" s="204">
        <f>SUM($Y$6:Y164)</f>
        <v>127446</v>
      </c>
      <c r="AB164" s="204">
        <f>SUM($Z$6:Z164)</f>
        <v>2109</v>
      </c>
      <c r="AC164" s="152"/>
      <c r="AD164" s="152"/>
    </row>
    <row r="165" spans="1:30" ht="15.6" hidden="1" x14ac:dyDescent="0.3">
      <c r="A165" s="266"/>
      <c r="B165" s="226">
        <v>44040</v>
      </c>
      <c r="C165" s="198">
        <v>499</v>
      </c>
      <c r="D165" s="199">
        <v>9</v>
      </c>
      <c r="E165" s="198">
        <v>158</v>
      </c>
      <c r="F165" s="200">
        <v>2</v>
      </c>
      <c r="G165" s="202">
        <v>6</v>
      </c>
      <c r="H165" s="199">
        <v>0</v>
      </c>
      <c r="I165" s="202">
        <v>3</v>
      </c>
      <c r="J165" s="227">
        <v>0</v>
      </c>
      <c r="K165" s="201">
        <v>42</v>
      </c>
      <c r="L165" s="199">
        <v>0</v>
      </c>
      <c r="M165" s="202">
        <v>41</v>
      </c>
      <c r="N165" s="227">
        <v>0</v>
      </c>
      <c r="O165" s="201">
        <v>96</v>
      </c>
      <c r="P165" s="199">
        <v>2</v>
      </c>
      <c r="Q165" s="202">
        <v>69</v>
      </c>
      <c r="R165" s="199">
        <v>0</v>
      </c>
      <c r="S165" s="202">
        <v>3</v>
      </c>
      <c r="T165" s="199">
        <v>1</v>
      </c>
      <c r="U165" s="202">
        <v>2</v>
      </c>
      <c r="V165" s="199">
        <v>0</v>
      </c>
      <c r="W165" s="262"/>
      <c r="X165" s="262"/>
      <c r="Y165" s="203">
        <f t="shared" si="26"/>
        <v>919</v>
      </c>
      <c r="Z165" s="203">
        <f t="shared" si="27"/>
        <v>14</v>
      </c>
      <c r="AA165" s="204">
        <f>SUM($Y$6:Y165)</f>
        <v>128365</v>
      </c>
      <c r="AB165" s="204">
        <f>SUM($Z$6:Z165)</f>
        <v>2123</v>
      </c>
      <c r="AC165" s="152"/>
      <c r="AD165" s="152"/>
    </row>
    <row r="166" spans="1:30" ht="15.6" hidden="1" x14ac:dyDescent="0.3">
      <c r="A166" s="266"/>
      <c r="B166" s="226">
        <v>44041</v>
      </c>
      <c r="C166" s="198">
        <v>495</v>
      </c>
      <c r="D166" s="199">
        <v>16</v>
      </c>
      <c r="E166" s="198">
        <v>142</v>
      </c>
      <c r="F166" s="200">
        <v>1</v>
      </c>
      <c r="G166" s="202">
        <v>2</v>
      </c>
      <c r="H166" s="199">
        <v>0</v>
      </c>
      <c r="I166" s="202">
        <v>3</v>
      </c>
      <c r="J166" s="227">
        <v>0</v>
      </c>
      <c r="K166" s="201">
        <v>29</v>
      </c>
      <c r="L166" s="199">
        <v>0</v>
      </c>
      <c r="M166" s="202">
        <v>43</v>
      </c>
      <c r="N166" s="227">
        <v>1</v>
      </c>
      <c r="O166" s="201">
        <v>120</v>
      </c>
      <c r="P166" s="199">
        <v>6</v>
      </c>
      <c r="Q166" s="202">
        <v>40</v>
      </c>
      <c r="R166" s="199">
        <v>0</v>
      </c>
      <c r="S166" s="202">
        <v>5</v>
      </c>
      <c r="T166" s="199">
        <v>0</v>
      </c>
      <c r="U166" s="202">
        <v>0</v>
      </c>
      <c r="V166" s="199">
        <v>0</v>
      </c>
      <c r="W166" s="262"/>
      <c r="X166" s="262"/>
      <c r="Y166" s="203">
        <f t="shared" si="26"/>
        <v>879</v>
      </c>
      <c r="Z166" s="203">
        <f t="shared" si="27"/>
        <v>24</v>
      </c>
      <c r="AA166" s="204">
        <f>SUM($Y$6:Y166)</f>
        <v>129244</v>
      </c>
      <c r="AB166" s="204">
        <f>SUM($Z$6:Z166)</f>
        <v>2147</v>
      </c>
      <c r="AC166" s="152"/>
      <c r="AD166" s="152"/>
    </row>
    <row r="167" spans="1:30" ht="15.6" hidden="1" x14ac:dyDescent="0.3">
      <c r="A167" s="266"/>
      <c r="B167" s="226">
        <v>44042</v>
      </c>
      <c r="C167" s="198">
        <v>487</v>
      </c>
      <c r="D167" s="199">
        <v>12</v>
      </c>
      <c r="E167" s="198">
        <v>122</v>
      </c>
      <c r="F167" s="200">
        <v>0</v>
      </c>
      <c r="G167" s="202">
        <v>3</v>
      </c>
      <c r="H167" s="199">
        <v>0</v>
      </c>
      <c r="I167" s="202">
        <v>1</v>
      </c>
      <c r="J167" s="227">
        <v>0</v>
      </c>
      <c r="K167" s="201">
        <v>26</v>
      </c>
      <c r="L167" s="199">
        <v>0</v>
      </c>
      <c r="M167" s="202">
        <v>95</v>
      </c>
      <c r="N167" s="227">
        <v>0</v>
      </c>
      <c r="O167" s="201">
        <v>123</v>
      </c>
      <c r="P167" s="199">
        <v>4</v>
      </c>
      <c r="Q167" s="202">
        <v>52</v>
      </c>
      <c r="R167" s="199">
        <v>1</v>
      </c>
      <c r="S167" s="202">
        <v>2</v>
      </c>
      <c r="T167" s="199">
        <v>0</v>
      </c>
      <c r="U167" s="202">
        <v>6</v>
      </c>
      <c r="V167" s="199">
        <v>0</v>
      </c>
      <c r="W167" s="262"/>
      <c r="X167" s="262"/>
      <c r="Y167" s="203">
        <f t="shared" si="26"/>
        <v>917</v>
      </c>
      <c r="Z167" s="203">
        <f t="shared" si="27"/>
        <v>17</v>
      </c>
      <c r="AA167" s="204">
        <f>SUM($Y$6:Y167)</f>
        <v>130161</v>
      </c>
      <c r="AB167" s="204">
        <f>SUM($Z$6:Z167)</f>
        <v>2164</v>
      </c>
      <c r="AC167" s="152"/>
      <c r="AD167" s="152"/>
    </row>
    <row r="168" spans="1:30" s="243" customFormat="1" ht="15.6" hidden="1" x14ac:dyDescent="0.3">
      <c r="A168" s="266"/>
      <c r="B168" s="226">
        <v>44043</v>
      </c>
      <c r="C168" s="198">
        <v>434</v>
      </c>
      <c r="D168" s="199">
        <v>8</v>
      </c>
      <c r="E168" s="198">
        <v>156</v>
      </c>
      <c r="F168" s="200">
        <v>2</v>
      </c>
      <c r="G168" s="202">
        <v>9</v>
      </c>
      <c r="H168" s="199">
        <v>0</v>
      </c>
      <c r="I168" s="202">
        <v>6</v>
      </c>
      <c r="J168" s="227">
        <v>0</v>
      </c>
      <c r="K168" s="201">
        <v>36</v>
      </c>
      <c r="L168" s="199">
        <v>0</v>
      </c>
      <c r="M168" s="202">
        <v>74</v>
      </c>
      <c r="N168" s="227">
        <v>0</v>
      </c>
      <c r="O168" s="201">
        <v>119</v>
      </c>
      <c r="P168" s="199">
        <v>3</v>
      </c>
      <c r="Q168" s="202">
        <v>50</v>
      </c>
      <c r="R168" s="199">
        <v>2</v>
      </c>
      <c r="S168" s="202">
        <v>5</v>
      </c>
      <c r="T168" s="199">
        <v>0</v>
      </c>
      <c r="U168" s="202">
        <v>3</v>
      </c>
      <c r="V168" s="199">
        <v>0</v>
      </c>
      <c r="W168" s="262"/>
      <c r="X168" s="262"/>
      <c r="Y168" s="203">
        <f t="shared" si="26"/>
        <v>892</v>
      </c>
      <c r="Z168" s="203">
        <f t="shared" si="27"/>
        <v>15</v>
      </c>
      <c r="AA168" s="204">
        <f>SUM($Y$6:Y168)</f>
        <v>131053</v>
      </c>
      <c r="AB168" s="204">
        <f>SUM($Z$6:Z168)</f>
        <v>2179</v>
      </c>
      <c r="AC168" s="242"/>
      <c r="AD168" s="242"/>
    </row>
    <row r="169" spans="1:30" s="115" customFormat="1" ht="15.75" hidden="1" customHeight="1" x14ac:dyDescent="0.4">
      <c r="A169" s="266"/>
      <c r="B169" s="226">
        <v>44044</v>
      </c>
      <c r="C169" s="198">
        <v>198</v>
      </c>
      <c r="D169" s="199">
        <v>3</v>
      </c>
      <c r="E169" s="198">
        <v>53</v>
      </c>
      <c r="F169" s="200">
        <v>0</v>
      </c>
      <c r="G169" s="202">
        <v>0</v>
      </c>
      <c r="H169" s="199">
        <v>0</v>
      </c>
      <c r="I169" s="202">
        <v>0</v>
      </c>
      <c r="J169" s="227">
        <v>0</v>
      </c>
      <c r="K169" s="201">
        <v>4</v>
      </c>
      <c r="L169" s="199">
        <v>0</v>
      </c>
      <c r="M169" s="202">
        <v>31</v>
      </c>
      <c r="N169" s="227">
        <v>0</v>
      </c>
      <c r="O169" s="201">
        <v>43</v>
      </c>
      <c r="P169" s="199">
        <v>3</v>
      </c>
      <c r="Q169" s="202">
        <v>40</v>
      </c>
      <c r="R169" s="199">
        <v>3</v>
      </c>
      <c r="S169" s="202">
        <v>5</v>
      </c>
      <c r="T169" s="199">
        <v>0</v>
      </c>
      <c r="U169" s="202">
        <v>0</v>
      </c>
      <c r="V169" s="199">
        <v>0</v>
      </c>
      <c r="W169" s="262"/>
      <c r="X169" s="262"/>
      <c r="Y169" s="203">
        <f t="shared" si="26"/>
        <v>374</v>
      </c>
      <c r="Z169" s="203">
        <f t="shared" si="27"/>
        <v>9</v>
      </c>
      <c r="AA169" s="204">
        <f>SUM($Y$6:Y169)</f>
        <v>131427</v>
      </c>
      <c r="AB169" s="204">
        <f>SUM($Z$6:Z169)</f>
        <v>2188</v>
      </c>
      <c r="AC169" s="153"/>
      <c r="AD169" s="153"/>
    </row>
    <row r="170" spans="1:30" s="115" customFormat="1" ht="15.75" hidden="1" customHeight="1" thickBot="1" x14ac:dyDescent="0.45">
      <c r="A170" s="267"/>
      <c r="B170" s="248">
        <v>44045</v>
      </c>
      <c r="C170" s="48">
        <v>114</v>
      </c>
      <c r="D170" s="22">
        <v>0</v>
      </c>
      <c r="E170" s="48">
        <v>87</v>
      </c>
      <c r="F170" s="245">
        <v>1</v>
      </c>
      <c r="G170" s="246">
        <v>0</v>
      </c>
      <c r="H170" s="22">
        <v>0</v>
      </c>
      <c r="I170" s="246">
        <v>0</v>
      </c>
      <c r="J170" s="247">
        <v>0</v>
      </c>
      <c r="K170" s="244">
        <v>2</v>
      </c>
      <c r="L170" s="22">
        <v>0</v>
      </c>
      <c r="M170" s="246">
        <v>18</v>
      </c>
      <c r="N170" s="247">
        <v>0</v>
      </c>
      <c r="O170" s="244">
        <v>38</v>
      </c>
      <c r="P170" s="22">
        <v>0</v>
      </c>
      <c r="Q170" s="246">
        <v>10</v>
      </c>
      <c r="R170" s="22">
        <v>0</v>
      </c>
      <c r="S170" s="246">
        <v>3</v>
      </c>
      <c r="T170" s="22">
        <v>0</v>
      </c>
      <c r="U170" s="246">
        <v>0</v>
      </c>
      <c r="V170" s="22">
        <v>0</v>
      </c>
      <c r="W170" s="263"/>
      <c r="X170" s="263"/>
      <c r="Y170" s="165">
        <f t="shared" si="26"/>
        <v>272</v>
      </c>
      <c r="Z170" s="165">
        <f t="shared" si="27"/>
        <v>1</v>
      </c>
      <c r="AA170" s="249">
        <f>SUM($Y$6:Y170)</f>
        <v>131699</v>
      </c>
      <c r="AB170" s="249">
        <f>SUM($Z$6:Z170)</f>
        <v>2189</v>
      </c>
      <c r="AC170" s="153"/>
      <c r="AD170" s="153"/>
    </row>
    <row r="171" spans="1:30" ht="15.6" hidden="1" x14ac:dyDescent="0.3">
      <c r="A171" s="271" t="s">
        <v>121</v>
      </c>
      <c r="B171" s="235">
        <v>44046</v>
      </c>
      <c r="C171" s="236">
        <v>534</v>
      </c>
      <c r="D171" s="237">
        <v>6</v>
      </c>
      <c r="E171" s="236">
        <v>139</v>
      </c>
      <c r="F171" s="238">
        <v>0</v>
      </c>
      <c r="G171" s="239">
        <v>4</v>
      </c>
      <c r="H171" s="237">
        <v>0</v>
      </c>
      <c r="I171" s="239">
        <v>12</v>
      </c>
      <c r="J171" s="240">
        <v>0</v>
      </c>
      <c r="K171" s="241">
        <v>33</v>
      </c>
      <c r="L171" s="237">
        <v>0</v>
      </c>
      <c r="M171" s="239">
        <v>46</v>
      </c>
      <c r="N171" s="240">
        <v>0</v>
      </c>
      <c r="O171" s="241">
        <v>73</v>
      </c>
      <c r="P171" s="237">
        <v>2</v>
      </c>
      <c r="Q171" s="239">
        <v>42</v>
      </c>
      <c r="R171" s="237">
        <v>1</v>
      </c>
      <c r="S171" s="239">
        <v>4</v>
      </c>
      <c r="T171" s="237">
        <v>0</v>
      </c>
      <c r="U171" s="239">
        <v>3</v>
      </c>
      <c r="V171" s="237">
        <v>0</v>
      </c>
      <c r="W171" s="262"/>
      <c r="X171" s="262"/>
      <c r="Y171" s="203">
        <f t="shared" si="26"/>
        <v>890</v>
      </c>
      <c r="Z171" s="203">
        <f t="shared" si="27"/>
        <v>9</v>
      </c>
      <c r="AA171" s="250">
        <f>SUM($Y$6:Y171)</f>
        <v>132589</v>
      </c>
      <c r="AB171" s="250">
        <f>SUM($Z$6:Z171)</f>
        <v>2198</v>
      </c>
      <c r="AC171" s="152"/>
      <c r="AD171" s="152"/>
    </row>
    <row r="172" spans="1:30" ht="15.6" hidden="1" x14ac:dyDescent="0.3">
      <c r="A172" s="266"/>
      <c r="B172" s="226">
        <v>44047</v>
      </c>
      <c r="C172" s="198">
        <v>551</v>
      </c>
      <c r="D172" s="199">
        <v>6</v>
      </c>
      <c r="E172" s="198">
        <v>153</v>
      </c>
      <c r="F172" s="200">
        <v>2</v>
      </c>
      <c r="G172" s="202">
        <v>3</v>
      </c>
      <c r="H172" s="199">
        <v>0</v>
      </c>
      <c r="I172" s="202">
        <v>6</v>
      </c>
      <c r="J172" s="227">
        <v>0</v>
      </c>
      <c r="K172" s="201">
        <v>31</v>
      </c>
      <c r="L172" s="199">
        <v>0</v>
      </c>
      <c r="M172" s="202">
        <v>61</v>
      </c>
      <c r="N172" s="227">
        <v>0</v>
      </c>
      <c r="O172" s="201">
        <v>113</v>
      </c>
      <c r="P172" s="199">
        <v>8</v>
      </c>
      <c r="Q172" s="202">
        <v>50</v>
      </c>
      <c r="R172" s="199">
        <v>2</v>
      </c>
      <c r="S172" s="202">
        <v>5</v>
      </c>
      <c r="T172" s="199">
        <v>0</v>
      </c>
      <c r="U172" s="202">
        <v>1</v>
      </c>
      <c r="V172" s="199">
        <v>0</v>
      </c>
      <c r="W172" s="262"/>
      <c r="X172" s="262"/>
      <c r="Y172" s="203">
        <f t="shared" si="26"/>
        <v>974</v>
      </c>
      <c r="Z172" s="203">
        <f t="shared" si="27"/>
        <v>18</v>
      </c>
      <c r="AA172" s="250">
        <f>SUM($Y$6:Y172)</f>
        <v>133563</v>
      </c>
      <c r="AB172" s="250">
        <f>SUM($Z$6:Z172)</f>
        <v>2216</v>
      </c>
      <c r="AC172" s="152"/>
      <c r="AD172" s="152"/>
    </row>
    <row r="173" spans="1:30" ht="15.6" hidden="1" x14ac:dyDescent="0.3">
      <c r="A173" s="266"/>
      <c r="B173" s="226">
        <v>44048</v>
      </c>
      <c r="C173" s="198">
        <v>399</v>
      </c>
      <c r="D173" s="199">
        <v>10</v>
      </c>
      <c r="E173" s="198">
        <v>94</v>
      </c>
      <c r="F173" s="200">
        <v>1</v>
      </c>
      <c r="G173" s="202">
        <v>6</v>
      </c>
      <c r="H173" s="199">
        <v>0</v>
      </c>
      <c r="I173" s="202">
        <v>4</v>
      </c>
      <c r="J173" s="227">
        <v>0</v>
      </c>
      <c r="K173" s="201">
        <v>37</v>
      </c>
      <c r="L173" s="199">
        <v>1</v>
      </c>
      <c r="M173" s="202">
        <v>48</v>
      </c>
      <c r="N173" s="227">
        <v>0</v>
      </c>
      <c r="O173" s="201">
        <v>127</v>
      </c>
      <c r="P173" s="199">
        <v>2</v>
      </c>
      <c r="Q173" s="202">
        <v>50</v>
      </c>
      <c r="R173" s="199">
        <v>1</v>
      </c>
      <c r="S173" s="202">
        <v>4</v>
      </c>
      <c r="T173" s="199">
        <v>0</v>
      </c>
      <c r="U173" s="202">
        <v>2</v>
      </c>
      <c r="V173" s="199">
        <v>0</v>
      </c>
      <c r="W173" s="262"/>
      <c r="X173" s="262"/>
      <c r="Y173" s="203">
        <f t="shared" si="26"/>
        <v>771</v>
      </c>
      <c r="Z173" s="203">
        <f t="shared" si="27"/>
        <v>15</v>
      </c>
      <c r="AA173" s="250">
        <f>SUM($Y$6:Y173)</f>
        <v>134334</v>
      </c>
      <c r="AB173" s="250">
        <f>SUM($Z$6:Z173)</f>
        <v>2231</v>
      </c>
      <c r="AC173" s="152"/>
      <c r="AD173" s="152"/>
    </row>
    <row r="174" spans="1:30" hidden="1" x14ac:dyDescent="0.3">
      <c r="A174" s="266"/>
      <c r="B174" s="223">
        <v>44049</v>
      </c>
      <c r="C174" s="42">
        <v>416</v>
      </c>
      <c r="D174" s="75">
        <v>5</v>
      </c>
      <c r="E174" s="42">
        <v>126</v>
      </c>
      <c r="F174" s="26">
        <v>2</v>
      </c>
      <c r="G174" s="79">
        <v>8</v>
      </c>
      <c r="H174" s="75">
        <v>0</v>
      </c>
      <c r="I174" s="79">
        <v>4</v>
      </c>
      <c r="J174" s="80">
        <v>0</v>
      </c>
      <c r="K174" s="78">
        <v>33</v>
      </c>
      <c r="L174" s="75">
        <v>0</v>
      </c>
      <c r="M174" s="79">
        <v>53</v>
      </c>
      <c r="N174" s="80">
        <v>0</v>
      </c>
      <c r="O174" s="78">
        <v>74</v>
      </c>
      <c r="P174" s="75">
        <v>3</v>
      </c>
      <c r="Q174" s="79">
        <v>33</v>
      </c>
      <c r="R174" s="75">
        <v>0</v>
      </c>
      <c r="S174" s="79">
        <v>3</v>
      </c>
      <c r="T174" s="75">
        <v>0</v>
      </c>
      <c r="U174" s="79">
        <v>3</v>
      </c>
      <c r="V174" s="75">
        <v>0</v>
      </c>
      <c r="W174" s="261"/>
      <c r="X174" s="261"/>
      <c r="Y174" s="132">
        <f t="shared" si="26"/>
        <v>753</v>
      </c>
      <c r="Z174" s="132">
        <f t="shared" si="27"/>
        <v>10</v>
      </c>
      <c r="AA174" s="249">
        <f>SUM($Y$6:Y174)</f>
        <v>135087</v>
      </c>
      <c r="AB174" s="249">
        <f>SUM($Z$6:Z174)</f>
        <v>2241</v>
      </c>
      <c r="AC174" s="152"/>
      <c r="AD174" s="152"/>
    </row>
    <row r="175" spans="1:30" hidden="1" x14ac:dyDescent="0.3">
      <c r="A175" s="266"/>
      <c r="B175" s="223">
        <v>44050</v>
      </c>
      <c r="C175" s="42">
        <v>464</v>
      </c>
      <c r="D175" s="75">
        <v>5</v>
      </c>
      <c r="E175" s="42">
        <v>112</v>
      </c>
      <c r="F175" s="26">
        <v>3</v>
      </c>
      <c r="G175" s="79">
        <v>8</v>
      </c>
      <c r="H175" s="75">
        <v>0</v>
      </c>
      <c r="I175" s="79">
        <v>0</v>
      </c>
      <c r="J175" s="80">
        <v>0</v>
      </c>
      <c r="K175" s="78">
        <v>33</v>
      </c>
      <c r="L175" s="75">
        <v>0</v>
      </c>
      <c r="M175" s="79">
        <v>40</v>
      </c>
      <c r="N175" s="80">
        <v>1</v>
      </c>
      <c r="O175" s="78">
        <v>114</v>
      </c>
      <c r="P175" s="75">
        <v>5</v>
      </c>
      <c r="Q175" s="79">
        <v>52</v>
      </c>
      <c r="R175" s="75">
        <v>0</v>
      </c>
      <c r="S175" s="79">
        <v>5</v>
      </c>
      <c r="T175" s="75">
        <v>0</v>
      </c>
      <c r="U175" s="79">
        <v>1</v>
      </c>
      <c r="V175" s="75">
        <v>0</v>
      </c>
      <c r="W175" s="261"/>
      <c r="X175" s="261"/>
      <c r="Y175" s="132">
        <f t="shared" si="26"/>
        <v>829</v>
      </c>
      <c r="Z175" s="132">
        <f t="shared" si="27"/>
        <v>14</v>
      </c>
      <c r="AA175" s="249">
        <f>SUM($Y$6:Y175)</f>
        <v>135916</v>
      </c>
      <c r="AB175" s="249">
        <f>SUM($Z$6:Z175)</f>
        <v>2255</v>
      </c>
      <c r="AC175" s="152"/>
      <c r="AD175" s="152"/>
    </row>
    <row r="176" spans="1:30" ht="18.75" hidden="1" customHeight="1" x14ac:dyDescent="0.3">
      <c r="A176" s="266"/>
      <c r="B176" s="223">
        <v>44051</v>
      </c>
      <c r="C176" s="42">
        <v>125</v>
      </c>
      <c r="D176" s="75">
        <v>0</v>
      </c>
      <c r="E176" s="42">
        <v>49</v>
      </c>
      <c r="F176" s="26">
        <v>1</v>
      </c>
      <c r="G176" s="79">
        <v>0</v>
      </c>
      <c r="H176" s="75">
        <v>0</v>
      </c>
      <c r="I176" s="79">
        <v>0</v>
      </c>
      <c r="J176" s="80">
        <v>0</v>
      </c>
      <c r="K176" s="78">
        <v>6</v>
      </c>
      <c r="L176" s="75">
        <v>0</v>
      </c>
      <c r="M176" s="79">
        <v>19</v>
      </c>
      <c r="N176" s="80">
        <v>1</v>
      </c>
      <c r="O176" s="78">
        <v>65</v>
      </c>
      <c r="P176" s="75">
        <v>0</v>
      </c>
      <c r="Q176" s="79">
        <v>35</v>
      </c>
      <c r="R176" s="75">
        <v>0</v>
      </c>
      <c r="S176" s="79">
        <v>5</v>
      </c>
      <c r="T176" s="75">
        <v>0</v>
      </c>
      <c r="U176" s="79">
        <v>0</v>
      </c>
      <c r="V176" s="75">
        <v>0</v>
      </c>
      <c r="W176" s="261"/>
      <c r="X176" s="261"/>
      <c r="Y176" s="132">
        <f>(C176+E176+G176+I176+K176+M176+O176+Q176+S176+U176)</f>
        <v>304</v>
      </c>
      <c r="Z176" s="132">
        <f t="shared" si="27"/>
        <v>2</v>
      </c>
      <c r="AA176" s="249">
        <f>SUM($Y$6:Y176)</f>
        <v>136220</v>
      </c>
      <c r="AB176" s="249">
        <f>SUM($Z$6:Z176)</f>
        <v>2257</v>
      </c>
      <c r="AC176" s="152"/>
      <c r="AD176" s="152"/>
    </row>
    <row r="177" spans="1:30" ht="15" hidden="1" thickBot="1" x14ac:dyDescent="0.35">
      <c r="A177" s="267"/>
      <c r="B177" s="224">
        <v>44052</v>
      </c>
      <c r="C177" s="44">
        <v>120</v>
      </c>
      <c r="D177" s="81">
        <v>4</v>
      </c>
      <c r="E177" s="44">
        <v>118</v>
      </c>
      <c r="F177" s="24">
        <v>1</v>
      </c>
      <c r="G177" s="85">
        <v>0</v>
      </c>
      <c r="H177" s="81">
        <v>0</v>
      </c>
      <c r="I177" s="85">
        <v>2</v>
      </c>
      <c r="J177" s="86">
        <v>0</v>
      </c>
      <c r="K177" s="84">
        <v>4</v>
      </c>
      <c r="L177" s="81">
        <v>0</v>
      </c>
      <c r="M177" s="85">
        <v>27</v>
      </c>
      <c r="N177" s="86">
        <v>1</v>
      </c>
      <c r="O177" s="84">
        <v>34</v>
      </c>
      <c r="P177" s="81">
        <v>0</v>
      </c>
      <c r="Q177" s="85">
        <v>17</v>
      </c>
      <c r="R177" s="81">
        <v>0</v>
      </c>
      <c r="S177" s="85">
        <v>0</v>
      </c>
      <c r="T177" s="81">
        <v>0</v>
      </c>
      <c r="U177" s="85">
        <v>0</v>
      </c>
      <c r="V177" s="81">
        <v>0</v>
      </c>
      <c r="W177" s="261"/>
      <c r="X177" s="261"/>
      <c r="Y177" s="132">
        <f t="shared" si="26"/>
        <v>322</v>
      </c>
      <c r="Z177" s="132">
        <f t="shared" si="27"/>
        <v>6</v>
      </c>
      <c r="AA177" s="249">
        <f>SUM($Y$6:Y177)</f>
        <v>136542</v>
      </c>
      <c r="AB177" s="249">
        <f>SUM($Z$6:Z177)</f>
        <v>2263</v>
      </c>
      <c r="AC177" s="152"/>
      <c r="AD177" s="152"/>
    </row>
    <row r="178" spans="1:30" hidden="1" x14ac:dyDescent="0.3">
      <c r="A178" s="271" t="s">
        <v>122</v>
      </c>
      <c r="B178" s="222">
        <v>44053</v>
      </c>
      <c r="C178" s="41">
        <v>635</v>
      </c>
      <c r="D178" s="87">
        <v>11</v>
      </c>
      <c r="E178" s="41">
        <v>146</v>
      </c>
      <c r="F178" s="20">
        <v>1</v>
      </c>
      <c r="G178" s="91">
        <v>2</v>
      </c>
      <c r="H178" s="87">
        <v>0</v>
      </c>
      <c r="I178" s="91">
        <v>10</v>
      </c>
      <c r="J178" s="92">
        <v>0</v>
      </c>
      <c r="K178" s="90">
        <v>36</v>
      </c>
      <c r="L178" s="87">
        <v>1</v>
      </c>
      <c r="M178" s="91">
        <v>104</v>
      </c>
      <c r="N178" s="92">
        <v>1</v>
      </c>
      <c r="O178" s="90">
        <v>92</v>
      </c>
      <c r="P178" s="87">
        <v>2</v>
      </c>
      <c r="Q178" s="91">
        <v>22</v>
      </c>
      <c r="R178" s="87">
        <v>1</v>
      </c>
      <c r="S178" s="91">
        <v>10</v>
      </c>
      <c r="T178" s="87">
        <v>0</v>
      </c>
      <c r="U178" s="91">
        <v>1</v>
      </c>
      <c r="V178" s="87">
        <v>0</v>
      </c>
      <c r="W178" s="261"/>
      <c r="X178" s="261"/>
      <c r="Y178" s="132">
        <f t="shared" ref="Y178:Y184" si="28">(C178+E178+G178+I178+K178+M178+O178+Q178+S178+U178)</f>
        <v>1058</v>
      </c>
      <c r="Z178" s="132">
        <f t="shared" ref="Z178:Z184" si="29">(D178+F178+H178+J178+L178+N178+P178+R178+T178+V178)</f>
        <v>17</v>
      </c>
      <c r="AA178" s="249">
        <f>SUM($Y$6:Y178)</f>
        <v>137600</v>
      </c>
      <c r="AB178" s="249">
        <f>SUM($Z$6:Z178)</f>
        <v>2280</v>
      </c>
      <c r="AC178" s="152"/>
      <c r="AD178" s="152"/>
    </row>
    <row r="179" spans="1:30" hidden="1" x14ac:dyDescent="0.3">
      <c r="A179" s="266"/>
      <c r="B179" s="223">
        <v>44054</v>
      </c>
      <c r="C179" s="42">
        <v>706</v>
      </c>
      <c r="D179" s="75">
        <v>19</v>
      </c>
      <c r="E179" s="42">
        <v>133</v>
      </c>
      <c r="F179" s="26">
        <v>6</v>
      </c>
      <c r="G179" s="79">
        <v>6</v>
      </c>
      <c r="H179" s="75">
        <v>0</v>
      </c>
      <c r="I179" s="79">
        <v>7</v>
      </c>
      <c r="J179" s="80">
        <v>0</v>
      </c>
      <c r="K179" s="78">
        <v>36</v>
      </c>
      <c r="L179" s="75">
        <v>1</v>
      </c>
      <c r="M179" s="79">
        <v>52</v>
      </c>
      <c r="N179" s="80">
        <v>0</v>
      </c>
      <c r="O179" s="78">
        <v>115</v>
      </c>
      <c r="P179" s="75">
        <v>4</v>
      </c>
      <c r="Q179" s="79">
        <v>62</v>
      </c>
      <c r="R179" s="75">
        <v>1</v>
      </c>
      <c r="S179" s="79">
        <v>0</v>
      </c>
      <c r="T179" s="75">
        <v>0</v>
      </c>
      <c r="U179" s="79">
        <v>1</v>
      </c>
      <c r="V179" s="75">
        <v>0</v>
      </c>
      <c r="W179" s="261"/>
      <c r="X179" s="261"/>
      <c r="Y179" s="132">
        <f t="shared" si="28"/>
        <v>1118</v>
      </c>
      <c r="Z179" s="132">
        <f t="shared" si="29"/>
        <v>31</v>
      </c>
      <c r="AA179" s="249">
        <f>SUM($Y$6:Y179)</f>
        <v>138718</v>
      </c>
      <c r="AB179" s="249">
        <f>SUM($Z$6:Z179)</f>
        <v>2311</v>
      </c>
      <c r="AC179" s="152"/>
      <c r="AD179" s="152"/>
    </row>
    <row r="180" spans="1:30" hidden="1" x14ac:dyDescent="0.3">
      <c r="A180" s="266"/>
      <c r="B180" s="223">
        <v>44055</v>
      </c>
      <c r="C180" s="42">
        <v>446</v>
      </c>
      <c r="D180" s="75">
        <v>18</v>
      </c>
      <c r="E180" s="42">
        <v>125</v>
      </c>
      <c r="F180" s="26">
        <v>3</v>
      </c>
      <c r="G180" s="79">
        <v>5</v>
      </c>
      <c r="H180" s="75">
        <v>0</v>
      </c>
      <c r="I180" s="79">
        <v>2</v>
      </c>
      <c r="J180" s="80">
        <v>0</v>
      </c>
      <c r="K180" s="78">
        <v>44</v>
      </c>
      <c r="L180" s="75">
        <v>2</v>
      </c>
      <c r="M180" s="79">
        <v>42</v>
      </c>
      <c r="N180" s="80">
        <v>3</v>
      </c>
      <c r="O180" s="78">
        <v>120</v>
      </c>
      <c r="P180" s="75">
        <v>1</v>
      </c>
      <c r="Q180" s="79">
        <v>58</v>
      </c>
      <c r="R180" s="75">
        <v>2</v>
      </c>
      <c r="S180" s="79">
        <v>14</v>
      </c>
      <c r="T180" s="75">
        <v>0</v>
      </c>
      <c r="U180" s="79">
        <v>0</v>
      </c>
      <c r="V180" s="75">
        <v>0</v>
      </c>
      <c r="W180" s="261"/>
      <c r="X180" s="261"/>
      <c r="Y180" s="132">
        <f t="shared" si="28"/>
        <v>856</v>
      </c>
      <c r="Z180" s="132">
        <f t="shared" si="29"/>
        <v>29</v>
      </c>
      <c r="AA180" s="249">
        <f>SUM($Y$6:Y180)</f>
        <v>139574</v>
      </c>
      <c r="AB180" s="249">
        <f>SUM($Z$6:Z180)</f>
        <v>2340</v>
      </c>
      <c r="AC180" s="152"/>
      <c r="AD180" s="152"/>
    </row>
    <row r="181" spans="1:30" hidden="1" x14ac:dyDescent="0.3">
      <c r="A181" s="266"/>
      <c r="B181" s="223">
        <v>44056</v>
      </c>
      <c r="C181" s="42">
        <v>484</v>
      </c>
      <c r="D181" s="75">
        <v>22</v>
      </c>
      <c r="E181" s="42">
        <v>137</v>
      </c>
      <c r="F181" s="26">
        <v>4</v>
      </c>
      <c r="G181" s="79">
        <v>2</v>
      </c>
      <c r="H181" s="75">
        <v>0</v>
      </c>
      <c r="I181" s="79">
        <v>1</v>
      </c>
      <c r="J181" s="80">
        <v>0</v>
      </c>
      <c r="K181" s="78">
        <v>30</v>
      </c>
      <c r="L181" s="75">
        <v>0</v>
      </c>
      <c r="M181" s="79">
        <v>122</v>
      </c>
      <c r="N181" s="80">
        <v>2</v>
      </c>
      <c r="O181" s="78">
        <v>105</v>
      </c>
      <c r="P181" s="75">
        <v>7</v>
      </c>
      <c r="Q181" s="79">
        <v>53</v>
      </c>
      <c r="R181" s="75">
        <v>2</v>
      </c>
      <c r="S181" s="79">
        <v>2</v>
      </c>
      <c r="T181" s="75">
        <v>0</v>
      </c>
      <c r="U181" s="79">
        <v>1</v>
      </c>
      <c r="V181" s="75">
        <v>0</v>
      </c>
      <c r="W181" s="261"/>
      <c r="X181" s="261"/>
      <c r="Y181" s="132">
        <f t="shared" si="28"/>
        <v>937</v>
      </c>
      <c r="Z181" s="132">
        <f t="shared" si="29"/>
        <v>37</v>
      </c>
      <c r="AA181" s="249">
        <f>SUM($Y$6:Y181)</f>
        <v>140511</v>
      </c>
      <c r="AB181" s="249">
        <f>SUM($Z$6:Z181)</f>
        <v>2377</v>
      </c>
      <c r="AC181" s="152"/>
      <c r="AD181" s="152"/>
    </row>
    <row r="182" spans="1:30" hidden="1" x14ac:dyDescent="0.3">
      <c r="A182" s="266"/>
      <c r="B182" s="223">
        <v>44057</v>
      </c>
      <c r="C182" s="42">
        <v>546</v>
      </c>
      <c r="D182" s="75">
        <v>21</v>
      </c>
      <c r="E182" s="42">
        <v>160</v>
      </c>
      <c r="F182" s="26">
        <v>1</v>
      </c>
      <c r="G182" s="79">
        <v>7</v>
      </c>
      <c r="H182" s="75">
        <v>0</v>
      </c>
      <c r="I182" s="79">
        <v>0</v>
      </c>
      <c r="J182" s="80">
        <v>0</v>
      </c>
      <c r="K182" s="78">
        <v>63</v>
      </c>
      <c r="L182" s="75">
        <v>2</v>
      </c>
      <c r="M182" s="79">
        <v>70</v>
      </c>
      <c r="N182" s="80">
        <v>0</v>
      </c>
      <c r="O182" s="78">
        <v>127</v>
      </c>
      <c r="P182" s="75">
        <v>8</v>
      </c>
      <c r="Q182" s="79">
        <v>56</v>
      </c>
      <c r="R182" s="75">
        <v>0</v>
      </c>
      <c r="S182" s="79">
        <v>1</v>
      </c>
      <c r="T182" s="75">
        <v>0</v>
      </c>
      <c r="U182" s="79">
        <v>4</v>
      </c>
      <c r="V182" s="75">
        <v>0</v>
      </c>
      <c r="W182" s="261"/>
      <c r="X182" s="261"/>
      <c r="Y182" s="132">
        <f t="shared" si="28"/>
        <v>1034</v>
      </c>
      <c r="Z182" s="132">
        <f t="shared" si="29"/>
        <v>32</v>
      </c>
      <c r="AA182" s="249">
        <f>SUM($Y$6:Y182)</f>
        <v>141545</v>
      </c>
      <c r="AB182" s="249">
        <f>SUM($Z$6:Z182)</f>
        <v>2409</v>
      </c>
      <c r="AC182" s="152"/>
      <c r="AD182" s="152"/>
    </row>
    <row r="183" spans="1:30" ht="15.75" hidden="1" customHeight="1" x14ac:dyDescent="0.3">
      <c r="A183" s="266"/>
      <c r="B183" s="223">
        <v>44058</v>
      </c>
      <c r="C183" s="42">
        <v>187</v>
      </c>
      <c r="D183" s="75">
        <v>9</v>
      </c>
      <c r="E183" s="42">
        <v>50</v>
      </c>
      <c r="F183" s="26">
        <v>0</v>
      </c>
      <c r="G183" s="79">
        <v>0</v>
      </c>
      <c r="H183" s="75">
        <v>0</v>
      </c>
      <c r="I183" s="79">
        <v>0</v>
      </c>
      <c r="J183" s="80">
        <v>0</v>
      </c>
      <c r="K183" s="78">
        <v>6</v>
      </c>
      <c r="L183" s="75">
        <v>0</v>
      </c>
      <c r="M183" s="79">
        <v>13</v>
      </c>
      <c r="N183" s="80">
        <v>0</v>
      </c>
      <c r="O183" s="78">
        <v>90</v>
      </c>
      <c r="P183" s="75">
        <v>2</v>
      </c>
      <c r="Q183" s="79">
        <v>34</v>
      </c>
      <c r="R183" s="75">
        <v>4</v>
      </c>
      <c r="S183" s="79">
        <v>0</v>
      </c>
      <c r="T183" s="75">
        <v>0</v>
      </c>
      <c r="U183" s="79">
        <v>2</v>
      </c>
      <c r="V183" s="75">
        <v>0</v>
      </c>
      <c r="W183" s="261"/>
      <c r="X183" s="261"/>
      <c r="Y183" s="132">
        <f t="shared" si="28"/>
        <v>382</v>
      </c>
      <c r="Z183" s="132">
        <f t="shared" si="29"/>
        <v>15</v>
      </c>
      <c r="AA183" s="249">
        <f>SUM($Y$6:Y183)</f>
        <v>141927</v>
      </c>
      <c r="AB183" s="249">
        <f>SUM($Z$6:Z183)</f>
        <v>2424</v>
      </c>
      <c r="AC183" s="152"/>
      <c r="AD183" s="152"/>
    </row>
    <row r="184" spans="1:30" ht="15" hidden="1" thickBot="1" x14ac:dyDescent="0.35">
      <c r="A184" s="267"/>
      <c r="B184" s="224">
        <v>44059</v>
      </c>
      <c r="C184" s="44">
        <v>193</v>
      </c>
      <c r="D184" s="81">
        <v>6</v>
      </c>
      <c r="E184" s="44">
        <v>98</v>
      </c>
      <c r="F184" s="24">
        <v>3</v>
      </c>
      <c r="G184" s="85">
        <v>0</v>
      </c>
      <c r="H184" s="81">
        <v>0</v>
      </c>
      <c r="I184" s="85">
        <v>0</v>
      </c>
      <c r="J184" s="86">
        <v>0</v>
      </c>
      <c r="K184" s="84">
        <v>0</v>
      </c>
      <c r="L184" s="81">
        <v>0</v>
      </c>
      <c r="M184" s="85">
        <v>21</v>
      </c>
      <c r="N184" s="86">
        <v>3</v>
      </c>
      <c r="O184" s="84">
        <v>69</v>
      </c>
      <c r="P184" s="81">
        <v>1</v>
      </c>
      <c r="Q184" s="85">
        <v>10</v>
      </c>
      <c r="R184" s="81">
        <v>0</v>
      </c>
      <c r="S184" s="85">
        <v>2</v>
      </c>
      <c r="T184" s="81">
        <v>0</v>
      </c>
      <c r="U184" s="85">
        <v>0</v>
      </c>
      <c r="V184" s="81">
        <v>0</v>
      </c>
      <c r="W184" s="261"/>
      <c r="X184" s="261"/>
      <c r="Y184" s="132">
        <f t="shared" si="28"/>
        <v>393</v>
      </c>
      <c r="Z184" s="132">
        <f t="shared" si="29"/>
        <v>13</v>
      </c>
      <c r="AA184" s="249">
        <f>SUM($Y$6:Y184)</f>
        <v>142320</v>
      </c>
      <c r="AB184" s="249">
        <f>SUM($Z$6:Z184)</f>
        <v>2437</v>
      </c>
      <c r="AC184" s="152"/>
      <c r="AD184" s="152"/>
    </row>
    <row r="185" spans="1:30" s="184" customFormat="1" ht="15" hidden="1" customHeight="1" x14ac:dyDescent="0.3">
      <c r="A185" s="283" t="s">
        <v>123</v>
      </c>
      <c r="B185" s="222">
        <v>44060</v>
      </c>
      <c r="C185" s="41">
        <v>680</v>
      </c>
      <c r="D185" s="87">
        <v>12</v>
      </c>
      <c r="E185" s="41">
        <v>204</v>
      </c>
      <c r="F185" s="20">
        <v>5</v>
      </c>
      <c r="G185" s="91">
        <v>3</v>
      </c>
      <c r="H185" s="87">
        <v>0</v>
      </c>
      <c r="I185" s="91">
        <v>6</v>
      </c>
      <c r="J185" s="92">
        <v>0</v>
      </c>
      <c r="K185" s="90">
        <v>44</v>
      </c>
      <c r="L185" s="87">
        <v>0</v>
      </c>
      <c r="M185" s="91">
        <v>75</v>
      </c>
      <c r="N185" s="92">
        <v>4</v>
      </c>
      <c r="O185" s="90">
        <v>93</v>
      </c>
      <c r="P185" s="87">
        <v>6</v>
      </c>
      <c r="Q185" s="91">
        <v>31</v>
      </c>
      <c r="R185" s="87">
        <v>0</v>
      </c>
      <c r="S185" s="91">
        <v>6</v>
      </c>
      <c r="T185" s="87">
        <v>0</v>
      </c>
      <c r="U185" s="91">
        <v>1</v>
      </c>
      <c r="V185" s="87">
        <v>0</v>
      </c>
      <c r="W185" s="261"/>
      <c r="X185" s="261"/>
      <c r="Y185" s="132">
        <f t="shared" ref="Y185:Y205" si="30">(C185+E185+G185+I185+K185+M185+O185+Q185+S185+U185)</f>
        <v>1143</v>
      </c>
      <c r="Z185" s="132">
        <f t="shared" ref="Z185:Z205" si="31">(D185+F185+H185+J185+L185+N185+P185+R185+T185+V185)</f>
        <v>27</v>
      </c>
      <c r="AA185" s="249">
        <f>SUM($Y$6:Y185)</f>
        <v>143463</v>
      </c>
      <c r="AB185" s="249">
        <f>SUM($Z$6:Z185)</f>
        <v>2464</v>
      </c>
    </row>
    <row r="186" spans="1:30" hidden="1" x14ac:dyDescent="0.3">
      <c r="A186" s="284"/>
      <c r="B186" s="223">
        <v>44061</v>
      </c>
      <c r="C186" s="42">
        <v>624</v>
      </c>
      <c r="D186" s="75">
        <v>17</v>
      </c>
      <c r="E186" s="42">
        <v>151</v>
      </c>
      <c r="F186" s="26">
        <v>5</v>
      </c>
      <c r="G186" s="79">
        <v>4</v>
      </c>
      <c r="H186" s="75">
        <v>0</v>
      </c>
      <c r="I186" s="79">
        <v>0</v>
      </c>
      <c r="J186" s="80">
        <v>0</v>
      </c>
      <c r="K186" s="78">
        <v>39</v>
      </c>
      <c r="L186" s="75">
        <v>2</v>
      </c>
      <c r="M186" s="79">
        <v>76</v>
      </c>
      <c r="N186" s="80">
        <v>3</v>
      </c>
      <c r="O186" s="78">
        <v>125</v>
      </c>
      <c r="P186" s="75">
        <v>4</v>
      </c>
      <c r="Q186" s="79">
        <v>67</v>
      </c>
      <c r="R186" s="75">
        <v>6</v>
      </c>
      <c r="S186" s="79">
        <v>5</v>
      </c>
      <c r="T186" s="75">
        <v>0</v>
      </c>
      <c r="U186" s="79">
        <v>1</v>
      </c>
      <c r="V186" s="75">
        <v>0</v>
      </c>
      <c r="W186" s="261"/>
      <c r="X186" s="261"/>
      <c r="Y186" s="132">
        <f t="shared" si="30"/>
        <v>1092</v>
      </c>
      <c r="Z186" s="132">
        <f t="shared" si="31"/>
        <v>37</v>
      </c>
      <c r="AA186" s="249">
        <f>SUM($Y$6:Y186)</f>
        <v>144555</v>
      </c>
      <c r="AB186" s="249">
        <f>SUM($Z$6:Z186)</f>
        <v>2501</v>
      </c>
    </row>
    <row r="187" spans="1:30" s="256" customFormat="1" ht="15" hidden="1" customHeight="1" x14ac:dyDescent="0.3">
      <c r="A187" s="284"/>
      <c r="B187" s="252">
        <v>44062</v>
      </c>
      <c r="C187" s="46">
        <v>616</v>
      </c>
      <c r="D187" s="2">
        <v>20</v>
      </c>
      <c r="E187" s="46">
        <v>166</v>
      </c>
      <c r="F187" s="253">
        <v>0</v>
      </c>
      <c r="G187" s="254">
        <v>8</v>
      </c>
      <c r="H187" s="2">
        <v>0</v>
      </c>
      <c r="I187" s="254">
        <v>7</v>
      </c>
      <c r="J187" s="255">
        <v>0</v>
      </c>
      <c r="K187" s="251">
        <v>48</v>
      </c>
      <c r="L187" s="2">
        <v>2</v>
      </c>
      <c r="M187" s="254">
        <v>85</v>
      </c>
      <c r="N187" s="255">
        <v>6</v>
      </c>
      <c r="O187" s="251">
        <v>152</v>
      </c>
      <c r="P187" s="2">
        <v>11</v>
      </c>
      <c r="Q187" s="254">
        <v>81</v>
      </c>
      <c r="R187" s="2">
        <v>4</v>
      </c>
      <c r="S187" s="254">
        <v>3</v>
      </c>
      <c r="T187" s="2">
        <v>0</v>
      </c>
      <c r="U187" s="254">
        <v>2</v>
      </c>
      <c r="V187" s="2">
        <v>0</v>
      </c>
      <c r="W187" s="263"/>
      <c r="X187" s="263"/>
      <c r="Y187" s="165">
        <f t="shared" si="30"/>
        <v>1168</v>
      </c>
      <c r="Z187" s="165">
        <f t="shared" si="31"/>
        <v>43</v>
      </c>
      <c r="AA187" s="249">
        <f>SUM($Y$6:Y187)</f>
        <v>145723</v>
      </c>
      <c r="AB187" s="249">
        <f>SUM($Z$6:Z187)</f>
        <v>2544</v>
      </c>
    </row>
    <row r="188" spans="1:30" hidden="1" x14ac:dyDescent="0.3">
      <c r="A188" s="284"/>
      <c r="B188" s="223">
        <v>44063</v>
      </c>
      <c r="C188" s="42">
        <v>570</v>
      </c>
      <c r="D188" s="75">
        <v>15</v>
      </c>
      <c r="E188" s="42">
        <v>170</v>
      </c>
      <c r="F188" s="26">
        <v>6</v>
      </c>
      <c r="G188" s="79">
        <v>9</v>
      </c>
      <c r="H188" s="75">
        <v>0</v>
      </c>
      <c r="I188" s="79">
        <v>5</v>
      </c>
      <c r="J188" s="80">
        <v>0</v>
      </c>
      <c r="K188" s="78">
        <v>32</v>
      </c>
      <c r="L188" s="75">
        <v>1</v>
      </c>
      <c r="M188" s="79">
        <v>93</v>
      </c>
      <c r="N188" s="80">
        <v>6</v>
      </c>
      <c r="O188" s="78">
        <v>131</v>
      </c>
      <c r="P188" s="75">
        <v>9</v>
      </c>
      <c r="Q188" s="79">
        <v>80</v>
      </c>
      <c r="R188" s="75">
        <v>0</v>
      </c>
      <c r="S188" s="79">
        <v>1</v>
      </c>
      <c r="T188" s="75">
        <v>0</v>
      </c>
      <c r="U188" s="79">
        <v>5</v>
      </c>
      <c r="V188" s="75">
        <v>1</v>
      </c>
      <c r="W188" s="261"/>
      <c r="X188" s="261"/>
      <c r="Y188" s="132">
        <f t="shared" si="30"/>
        <v>1096</v>
      </c>
      <c r="Z188" s="132">
        <f t="shared" si="31"/>
        <v>38</v>
      </c>
      <c r="AA188" s="249">
        <f>SUM($Y$6:Y188)</f>
        <v>146819</v>
      </c>
      <c r="AB188" s="249">
        <f>SUM($Z$6:Z188)</f>
        <v>2582</v>
      </c>
    </row>
    <row r="189" spans="1:30" hidden="1" x14ac:dyDescent="0.3">
      <c r="A189" s="284"/>
      <c r="B189" s="223">
        <v>44064</v>
      </c>
      <c r="C189" s="42">
        <v>580</v>
      </c>
      <c r="D189" s="75">
        <v>20</v>
      </c>
      <c r="E189" s="42">
        <v>176</v>
      </c>
      <c r="F189" s="26">
        <v>6</v>
      </c>
      <c r="G189" s="79">
        <v>25</v>
      </c>
      <c r="H189" s="75">
        <v>0</v>
      </c>
      <c r="I189" s="79">
        <v>0</v>
      </c>
      <c r="J189" s="80">
        <v>0</v>
      </c>
      <c r="K189" s="78">
        <v>65</v>
      </c>
      <c r="L189" s="75">
        <v>3</v>
      </c>
      <c r="M189" s="79">
        <v>116</v>
      </c>
      <c r="N189" s="80">
        <v>6</v>
      </c>
      <c r="O189" s="78">
        <v>146</v>
      </c>
      <c r="P189" s="75">
        <v>5</v>
      </c>
      <c r="Q189" s="79">
        <v>85</v>
      </c>
      <c r="R189" s="75">
        <v>3</v>
      </c>
      <c r="S189" s="79">
        <v>5</v>
      </c>
      <c r="T189" s="75">
        <v>0</v>
      </c>
      <c r="U189" s="79">
        <v>5</v>
      </c>
      <c r="V189" s="75">
        <v>0</v>
      </c>
      <c r="W189" s="261"/>
      <c r="X189" s="261"/>
      <c r="Y189" s="132">
        <f t="shared" si="30"/>
        <v>1203</v>
      </c>
      <c r="Z189" s="132">
        <f t="shared" si="31"/>
        <v>43</v>
      </c>
      <c r="AA189" s="249">
        <f>SUM($Y$6:Y189)</f>
        <v>148022</v>
      </c>
      <c r="AB189" s="249">
        <f>SUM($Z$6:Z189)</f>
        <v>2625</v>
      </c>
    </row>
    <row r="190" spans="1:30" hidden="1" x14ac:dyDescent="0.3">
      <c r="A190" s="284"/>
      <c r="B190" s="223">
        <v>44065</v>
      </c>
      <c r="C190" s="42">
        <v>353</v>
      </c>
      <c r="D190" s="75">
        <v>15</v>
      </c>
      <c r="E190" s="42">
        <v>108</v>
      </c>
      <c r="F190" s="26">
        <v>8</v>
      </c>
      <c r="G190" s="79">
        <v>0</v>
      </c>
      <c r="H190" s="75">
        <v>0</v>
      </c>
      <c r="I190" s="79">
        <v>0</v>
      </c>
      <c r="J190" s="80">
        <v>0</v>
      </c>
      <c r="K190" s="78">
        <v>4</v>
      </c>
      <c r="L190" s="75">
        <v>3</v>
      </c>
      <c r="M190" s="79">
        <v>139</v>
      </c>
      <c r="N190" s="80">
        <v>5</v>
      </c>
      <c r="O190" s="78">
        <v>79</v>
      </c>
      <c r="P190" s="75">
        <v>2</v>
      </c>
      <c r="Q190" s="79">
        <v>74</v>
      </c>
      <c r="R190" s="75">
        <v>1</v>
      </c>
      <c r="S190" s="79">
        <v>1</v>
      </c>
      <c r="T190" s="75">
        <v>0</v>
      </c>
      <c r="U190" s="79">
        <v>2</v>
      </c>
      <c r="V190" s="75">
        <v>0</v>
      </c>
      <c r="W190" s="261"/>
      <c r="X190" s="261"/>
      <c r="Y190" s="132">
        <f t="shared" si="30"/>
        <v>760</v>
      </c>
      <c r="Z190" s="132">
        <f t="shared" si="31"/>
        <v>34</v>
      </c>
      <c r="AA190" s="249">
        <f>SUM($Y$6:Y190)</f>
        <v>148782</v>
      </c>
      <c r="AB190" s="249">
        <f>SUM($Z$6:Z190)</f>
        <v>2659</v>
      </c>
    </row>
    <row r="191" spans="1:30" ht="15" hidden="1" thickBot="1" x14ac:dyDescent="0.35">
      <c r="A191" s="285"/>
      <c r="B191" s="224">
        <v>44066</v>
      </c>
      <c r="C191" s="44">
        <v>193</v>
      </c>
      <c r="D191" s="81">
        <v>6</v>
      </c>
      <c r="E191" s="44">
        <v>134</v>
      </c>
      <c r="F191" s="24">
        <v>1</v>
      </c>
      <c r="G191" s="85">
        <v>0</v>
      </c>
      <c r="H191" s="81">
        <v>0</v>
      </c>
      <c r="I191" s="85">
        <v>0</v>
      </c>
      <c r="J191" s="86">
        <v>0</v>
      </c>
      <c r="K191" s="84">
        <v>2</v>
      </c>
      <c r="L191" s="81">
        <v>0</v>
      </c>
      <c r="M191" s="85">
        <v>162</v>
      </c>
      <c r="N191" s="86">
        <v>5</v>
      </c>
      <c r="O191" s="84">
        <v>26</v>
      </c>
      <c r="P191" s="81">
        <v>2</v>
      </c>
      <c r="Q191" s="85">
        <v>24</v>
      </c>
      <c r="R191" s="81">
        <v>0</v>
      </c>
      <c r="S191" s="85">
        <v>1</v>
      </c>
      <c r="T191" s="81">
        <v>0</v>
      </c>
      <c r="U191" s="85">
        <v>1</v>
      </c>
      <c r="V191" s="81">
        <v>0</v>
      </c>
      <c r="W191" s="261"/>
      <c r="X191" s="261"/>
      <c r="Y191" s="132">
        <f t="shared" si="30"/>
        <v>543</v>
      </c>
      <c r="Z191" s="132">
        <f t="shared" si="31"/>
        <v>14</v>
      </c>
      <c r="AA191" s="249">
        <f>SUM($Y$6:Y191)</f>
        <v>149325</v>
      </c>
      <c r="AB191" s="249">
        <f>SUM($Z$6:Z191)</f>
        <v>2673</v>
      </c>
    </row>
    <row r="192" spans="1:30" ht="17.25" hidden="1" customHeight="1" x14ac:dyDescent="0.3">
      <c r="A192" s="271" t="s">
        <v>124</v>
      </c>
      <c r="B192" s="222">
        <v>44067</v>
      </c>
      <c r="C192" s="41">
        <v>763</v>
      </c>
      <c r="D192" s="87">
        <v>12</v>
      </c>
      <c r="E192" s="41">
        <v>224</v>
      </c>
      <c r="F192" s="20">
        <v>2</v>
      </c>
      <c r="G192" s="91">
        <v>3</v>
      </c>
      <c r="H192" s="87">
        <v>0</v>
      </c>
      <c r="I192" s="91">
        <v>1</v>
      </c>
      <c r="J192" s="92">
        <v>0</v>
      </c>
      <c r="K192" s="90">
        <v>37</v>
      </c>
      <c r="L192" s="87">
        <v>0</v>
      </c>
      <c r="M192" s="91">
        <v>139</v>
      </c>
      <c r="N192" s="92">
        <v>2</v>
      </c>
      <c r="O192" s="90">
        <v>137</v>
      </c>
      <c r="P192" s="87">
        <v>3</v>
      </c>
      <c r="Q192" s="91">
        <v>49</v>
      </c>
      <c r="R192" s="87">
        <v>0</v>
      </c>
      <c r="S192" s="91">
        <v>3</v>
      </c>
      <c r="T192" s="87">
        <v>0</v>
      </c>
      <c r="U192" s="91">
        <v>14</v>
      </c>
      <c r="V192" s="87">
        <v>2</v>
      </c>
      <c r="W192" s="261"/>
      <c r="X192" s="261"/>
      <c r="Y192" s="132">
        <f t="shared" si="30"/>
        <v>1370</v>
      </c>
      <c r="Z192" s="132">
        <f t="shared" si="31"/>
        <v>21</v>
      </c>
      <c r="AA192" s="249">
        <f>SUM($Y$6:Y192)</f>
        <v>150695</v>
      </c>
      <c r="AB192" s="249">
        <f>SUM($Z$6:Z192)</f>
        <v>2694</v>
      </c>
    </row>
    <row r="193" spans="1:28" hidden="1" x14ac:dyDescent="0.3">
      <c r="A193" s="266"/>
      <c r="B193" s="223">
        <v>44068</v>
      </c>
      <c r="C193" s="42">
        <v>724</v>
      </c>
      <c r="D193" s="75">
        <v>18</v>
      </c>
      <c r="E193" s="42">
        <v>244</v>
      </c>
      <c r="F193" s="26">
        <v>7</v>
      </c>
      <c r="G193" s="79">
        <v>31</v>
      </c>
      <c r="H193" s="75">
        <v>1</v>
      </c>
      <c r="I193" s="79">
        <v>3</v>
      </c>
      <c r="J193" s="80">
        <v>0</v>
      </c>
      <c r="K193" s="78">
        <v>60</v>
      </c>
      <c r="L193" s="75">
        <v>3</v>
      </c>
      <c r="M193" s="79">
        <v>161</v>
      </c>
      <c r="N193" s="80">
        <v>0</v>
      </c>
      <c r="O193" s="78">
        <v>156</v>
      </c>
      <c r="P193" s="75">
        <v>7</v>
      </c>
      <c r="Q193" s="79">
        <v>55</v>
      </c>
      <c r="R193" s="75">
        <v>0</v>
      </c>
      <c r="S193" s="79">
        <v>1</v>
      </c>
      <c r="T193" s="75">
        <v>0</v>
      </c>
      <c r="U193" s="79">
        <v>4</v>
      </c>
      <c r="V193" s="75">
        <v>0</v>
      </c>
      <c r="W193" s="261"/>
      <c r="X193" s="261"/>
      <c r="Y193" s="132">
        <f t="shared" si="30"/>
        <v>1439</v>
      </c>
      <c r="Z193" s="132">
        <f t="shared" si="31"/>
        <v>36</v>
      </c>
      <c r="AA193" s="249">
        <f>SUM($Y$6:Y193)</f>
        <v>152134</v>
      </c>
      <c r="AB193" s="249">
        <f>SUM($Z$6:Z193)</f>
        <v>2730</v>
      </c>
    </row>
    <row r="194" spans="1:28" hidden="1" x14ac:dyDescent="0.3">
      <c r="A194" s="266"/>
      <c r="B194" s="223">
        <v>44069</v>
      </c>
      <c r="C194" s="42">
        <v>724</v>
      </c>
      <c r="D194" s="75">
        <v>15</v>
      </c>
      <c r="E194" s="42">
        <v>204</v>
      </c>
      <c r="F194" s="26">
        <v>11</v>
      </c>
      <c r="G194" s="79">
        <v>35</v>
      </c>
      <c r="H194" s="75">
        <v>0</v>
      </c>
      <c r="I194" s="79">
        <v>4</v>
      </c>
      <c r="J194" s="80">
        <v>0</v>
      </c>
      <c r="K194" s="78">
        <v>60</v>
      </c>
      <c r="L194" s="75">
        <v>1</v>
      </c>
      <c r="M194" s="79">
        <v>86</v>
      </c>
      <c r="N194" s="80">
        <v>1</v>
      </c>
      <c r="O194" s="78">
        <v>128</v>
      </c>
      <c r="P194" s="75">
        <v>5</v>
      </c>
      <c r="Q194" s="79">
        <v>48</v>
      </c>
      <c r="R194" s="75">
        <v>0</v>
      </c>
      <c r="S194" s="79">
        <v>5</v>
      </c>
      <c r="T194" s="75">
        <v>0</v>
      </c>
      <c r="U194" s="79">
        <v>5</v>
      </c>
      <c r="V194" s="75">
        <v>0</v>
      </c>
      <c r="W194" s="261"/>
      <c r="X194" s="261"/>
      <c r="Y194" s="132">
        <f t="shared" si="30"/>
        <v>1299</v>
      </c>
      <c r="Z194" s="132">
        <f t="shared" si="31"/>
        <v>33</v>
      </c>
      <c r="AA194" s="249">
        <f>SUM($Y$6:Y194)</f>
        <v>153433</v>
      </c>
      <c r="AB194" s="249">
        <f>SUM($Z$6:Z194)</f>
        <v>2763</v>
      </c>
    </row>
    <row r="195" spans="1:28" hidden="1" x14ac:dyDescent="0.3">
      <c r="A195" s="266"/>
      <c r="B195" s="223">
        <v>44070</v>
      </c>
      <c r="C195" s="42">
        <v>671</v>
      </c>
      <c r="D195" s="75">
        <v>11</v>
      </c>
      <c r="E195" s="42">
        <v>234</v>
      </c>
      <c r="F195" s="26">
        <v>12</v>
      </c>
      <c r="G195" s="79">
        <v>42</v>
      </c>
      <c r="H195" s="75">
        <v>1</v>
      </c>
      <c r="I195" s="79">
        <v>2</v>
      </c>
      <c r="J195" s="80">
        <v>0</v>
      </c>
      <c r="K195" s="78">
        <v>44</v>
      </c>
      <c r="L195" s="75">
        <v>2</v>
      </c>
      <c r="M195" s="79">
        <v>81</v>
      </c>
      <c r="N195" s="80">
        <v>4</v>
      </c>
      <c r="O195" s="78">
        <v>177</v>
      </c>
      <c r="P195" s="75">
        <v>12</v>
      </c>
      <c r="Q195" s="79">
        <v>63</v>
      </c>
      <c r="R195" s="75">
        <v>0</v>
      </c>
      <c r="S195" s="79">
        <v>15</v>
      </c>
      <c r="T195" s="75">
        <v>0</v>
      </c>
      <c r="U195" s="79">
        <v>9</v>
      </c>
      <c r="V195" s="75">
        <v>0</v>
      </c>
      <c r="W195" s="261"/>
      <c r="X195" s="261"/>
      <c r="Y195" s="132">
        <f t="shared" si="30"/>
        <v>1338</v>
      </c>
      <c r="Z195" s="132">
        <f t="shared" si="31"/>
        <v>42</v>
      </c>
      <c r="AA195" s="249">
        <f>SUM($Y$6:Y195)</f>
        <v>154771</v>
      </c>
      <c r="AB195" s="249">
        <f>SUM($Z$6:Z195)</f>
        <v>2805</v>
      </c>
    </row>
    <row r="196" spans="1:28" s="184" customFormat="1" hidden="1" x14ac:dyDescent="0.3">
      <c r="A196" s="266"/>
      <c r="B196" s="223">
        <v>44071</v>
      </c>
      <c r="C196" s="42">
        <v>671</v>
      </c>
      <c r="D196" s="75">
        <v>16</v>
      </c>
      <c r="E196" s="42">
        <v>257</v>
      </c>
      <c r="F196" s="26">
        <v>10</v>
      </c>
      <c r="G196" s="79">
        <v>32</v>
      </c>
      <c r="H196" s="75">
        <v>4</v>
      </c>
      <c r="I196" s="79">
        <v>4</v>
      </c>
      <c r="J196" s="80">
        <v>0</v>
      </c>
      <c r="K196" s="78">
        <v>69</v>
      </c>
      <c r="L196" s="75">
        <v>0</v>
      </c>
      <c r="M196" s="79">
        <v>72</v>
      </c>
      <c r="N196" s="80">
        <v>1</v>
      </c>
      <c r="O196" s="78">
        <v>157</v>
      </c>
      <c r="P196" s="75">
        <v>5</v>
      </c>
      <c r="Q196" s="79">
        <v>58</v>
      </c>
      <c r="R196" s="75">
        <v>1</v>
      </c>
      <c r="S196" s="79">
        <v>3</v>
      </c>
      <c r="T196" s="75">
        <v>0</v>
      </c>
      <c r="U196" s="79">
        <v>5</v>
      </c>
      <c r="V196" s="75">
        <v>0</v>
      </c>
      <c r="W196" s="261"/>
      <c r="X196" s="261"/>
      <c r="Y196" s="132">
        <f t="shared" si="30"/>
        <v>1328</v>
      </c>
      <c r="Z196" s="132">
        <f t="shared" si="31"/>
        <v>37</v>
      </c>
      <c r="AA196" s="249">
        <f>SUM($Y$6:Y196)</f>
        <v>156099</v>
      </c>
      <c r="AB196" s="249">
        <f>SUM($Z$6:Z196)</f>
        <v>2842</v>
      </c>
    </row>
    <row r="197" spans="1:28" hidden="1" x14ac:dyDescent="0.3">
      <c r="A197" s="266"/>
      <c r="B197" s="223">
        <v>44072</v>
      </c>
      <c r="C197" s="42">
        <v>485</v>
      </c>
      <c r="D197" s="75">
        <v>12</v>
      </c>
      <c r="E197" s="42">
        <v>92</v>
      </c>
      <c r="F197" s="26">
        <v>6</v>
      </c>
      <c r="G197" s="79">
        <v>0</v>
      </c>
      <c r="H197" s="75">
        <v>0</v>
      </c>
      <c r="I197" s="79">
        <v>0</v>
      </c>
      <c r="J197" s="80">
        <v>0</v>
      </c>
      <c r="K197" s="78">
        <v>1</v>
      </c>
      <c r="L197" s="75">
        <v>0</v>
      </c>
      <c r="M197" s="79">
        <v>31</v>
      </c>
      <c r="N197" s="80">
        <v>2</v>
      </c>
      <c r="O197" s="78">
        <v>95</v>
      </c>
      <c r="P197" s="75">
        <v>6</v>
      </c>
      <c r="Q197" s="79">
        <v>57</v>
      </c>
      <c r="R197" s="75">
        <v>5</v>
      </c>
      <c r="S197" s="79">
        <v>3</v>
      </c>
      <c r="T197" s="75">
        <v>0</v>
      </c>
      <c r="U197" s="79">
        <v>5</v>
      </c>
      <c r="V197" s="75">
        <v>0</v>
      </c>
      <c r="W197" s="261"/>
      <c r="X197" s="261"/>
      <c r="Y197" s="132">
        <f t="shared" si="30"/>
        <v>769</v>
      </c>
      <c r="Z197" s="132">
        <f t="shared" si="31"/>
        <v>31</v>
      </c>
      <c r="AA197" s="249">
        <f>SUM($Y$6:Y197)</f>
        <v>156868</v>
      </c>
      <c r="AB197" s="249">
        <f>SUM($Z$6:Z197)</f>
        <v>2873</v>
      </c>
    </row>
    <row r="198" spans="1:28" ht="15" hidden="1" thickBot="1" x14ac:dyDescent="0.35">
      <c r="A198" s="267"/>
      <c r="B198" s="224">
        <v>44073</v>
      </c>
      <c r="C198" s="44">
        <v>333</v>
      </c>
      <c r="D198" s="81">
        <v>16</v>
      </c>
      <c r="E198" s="44">
        <v>136</v>
      </c>
      <c r="F198" s="24">
        <v>1</v>
      </c>
      <c r="G198" s="85">
        <v>0</v>
      </c>
      <c r="H198" s="81">
        <v>0</v>
      </c>
      <c r="I198" s="85">
        <v>0</v>
      </c>
      <c r="J198" s="86">
        <v>0</v>
      </c>
      <c r="K198" s="84">
        <v>3</v>
      </c>
      <c r="L198" s="81">
        <v>0</v>
      </c>
      <c r="M198" s="85">
        <v>24</v>
      </c>
      <c r="N198" s="86">
        <v>0</v>
      </c>
      <c r="O198" s="84">
        <v>53</v>
      </c>
      <c r="P198" s="81">
        <v>1</v>
      </c>
      <c r="Q198" s="85">
        <v>34</v>
      </c>
      <c r="R198" s="81">
        <v>0</v>
      </c>
      <c r="S198" s="85">
        <v>4</v>
      </c>
      <c r="T198" s="81">
        <v>0</v>
      </c>
      <c r="U198" s="85">
        <v>1</v>
      </c>
      <c r="V198" s="81">
        <v>0</v>
      </c>
      <c r="W198" s="261"/>
      <c r="X198" s="261"/>
      <c r="Y198" s="132">
        <f t="shared" si="30"/>
        <v>588</v>
      </c>
      <c r="Z198" s="132">
        <f t="shared" si="31"/>
        <v>18</v>
      </c>
      <c r="AA198" s="249">
        <f>SUM($Y$6:Y198)</f>
        <v>157456</v>
      </c>
      <c r="AB198" s="249">
        <f>SUM($Z$6:Z198)</f>
        <v>2891</v>
      </c>
    </row>
    <row r="199" spans="1:28" hidden="1" x14ac:dyDescent="0.3">
      <c r="A199" s="271" t="s">
        <v>125</v>
      </c>
      <c r="B199" s="222">
        <v>44074</v>
      </c>
      <c r="C199" s="88">
        <v>810</v>
      </c>
      <c r="D199" s="87">
        <v>13</v>
      </c>
      <c r="E199" s="41">
        <v>254</v>
      </c>
      <c r="F199" s="20">
        <v>10</v>
      </c>
      <c r="G199" s="91">
        <v>4</v>
      </c>
      <c r="H199" s="87">
        <v>0</v>
      </c>
      <c r="I199" s="91">
        <v>3</v>
      </c>
      <c r="J199" s="92">
        <v>0</v>
      </c>
      <c r="K199" s="90">
        <v>38</v>
      </c>
      <c r="L199" s="87">
        <v>1</v>
      </c>
      <c r="M199" s="91">
        <v>93</v>
      </c>
      <c r="N199" s="92">
        <v>5</v>
      </c>
      <c r="O199" s="90">
        <v>139</v>
      </c>
      <c r="P199" s="87">
        <v>11</v>
      </c>
      <c r="Q199" s="91">
        <v>65</v>
      </c>
      <c r="R199" s="87">
        <v>1</v>
      </c>
      <c r="S199" s="91">
        <v>6</v>
      </c>
      <c r="T199" s="87">
        <v>0</v>
      </c>
      <c r="U199" s="91">
        <v>3</v>
      </c>
      <c r="V199" s="87">
        <v>0</v>
      </c>
      <c r="W199" s="91"/>
      <c r="X199" s="87"/>
      <c r="Y199" s="132">
        <f t="shared" si="30"/>
        <v>1415</v>
      </c>
      <c r="Z199" s="132">
        <f t="shared" si="31"/>
        <v>41</v>
      </c>
      <c r="AA199" s="249">
        <f>SUM($Y$6:Y199)</f>
        <v>158871</v>
      </c>
      <c r="AB199" s="249">
        <f>SUM($Z$6:Z199)</f>
        <v>2932</v>
      </c>
    </row>
    <row r="200" spans="1:28" hidden="1" x14ac:dyDescent="0.3">
      <c r="A200" s="266"/>
      <c r="B200" s="223">
        <v>44075</v>
      </c>
      <c r="C200" s="76">
        <v>944</v>
      </c>
      <c r="D200" s="75">
        <v>25</v>
      </c>
      <c r="E200" s="42">
        <v>278</v>
      </c>
      <c r="F200" s="26">
        <v>13</v>
      </c>
      <c r="G200" s="79">
        <v>14</v>
      </c>
      <c r="H200" s="75">
        <v>0</v>
      </c>
      <c r="I200" s="79">
        <v>2</v>
      </c>
      <c r="J200" s="80">
        <v>0</v>
      </c>
      <c r="K200" s="78">
        <v>48</v>
      </c>
      <c r="L200" s="75">
        <v>1</v>
      </c>
      <c r="M200" s="79">
        <v>84</v>
      </c>
      <c r="N200" s="80">
        <v>2</v>
      </c>
      <c r="O200" s="78">
        <v>139</v>
      </c>
      <c r="P200" s="75">
        <v>8</v>
      </c>
      <c r="Q200" s="79">
        <v>90</v>
      </c>
      <c r="R200" s="75">
        <v>6</v>
      </c>
      <c r="S200" s="79">
        <v>4</v>
      </c>
      <c r="T200" s="75">
        <v>0</v>
      </c>
      <c r="U200" s="79">
        <v>5</v>
      </c>
      <c r="V200" s="75">
        <v>0</v>
      </c>
      <c r="W200" s="79"/>
      <c r="X200" s="75"/>
      <c r="Y200" s="132">
        <f t="shared" si="30"/>
        <v>1608</v>
      </c>
      <c r="Z200" s="132">
        <f t="shared" si="31"/>
        <v>55</v>
      </c>
      <c r="AA200" s="249">
        <f>SUM($Y$6:Y200)</f>
        <v>160479</v>
      </c>
      <c r="AB200" s="249">
        <f>SUM($Z$6:Z200)</f>
        <v>2987</v>
      </c>
    </row>
    <row r="201" spans="1:28" hidden="1" x14ac:dyDescent="0.3">
      <c r="A201" s="266"/>
      <c r="B201" s="223">
        <v>44076</v>
      </c>
      <c r="C201" s="76">
        <v>966</v>
      </c>
      <c r="D201" s="75">
        <v>25</v>
      </c>
      <c r="E201" s="42">
        <v>247</v>
      </c>
      <c r="F201" s="26">
        <v>13</v>
      </c>
      <c r="G201" s="79">
        <v>2</v>
      </c>
      <c r="H201" s="75">
        <v>0</v>
      </c>
      <c r="I201" s="79">
        <v>3</v>
      </c>
      <c r="J201" s="80">
        <v>0</v>
      </c>
      <c r="K201" s="78">
        <v>64</v>
      </c>
      <c r="L201" s="75">
        <v>3</v>
      </c>
      <c r="M201" s="79">
        <v>95</v>
      </c>
      <c r="N201" s="80">
        <v>4</v>
      </c>
      <c r="O201" s="78">
        <v>187</v>
      </c>
      <c r="P201" s="75">
        <v>5</v>
      </c>
      <c r="Q201" s="79">
        <v>79</v>
      </c>
      <c r="R201" s="75">
        <v>3</v>
      </c>
      <c r="S201" s="79">
        <v>3</v>
      </c>
      <c r="T201" s="75">
        <v>0</v>
      </c>
      <c r="U201" s="79">
        <v>7</v>
      </c>
      <c r="V201" s="75">
        <v>0</v>
      </c>
      <c r="W201" s="79"/>
      <c r="X201" s="75"/>
      <c r="Y201" s="132">
        <f t="shared" si="30"/>
        <v>1653</v>
      </c>
      <c r="Z201" s="132">
        <f t="shared" si="31"/>
        <v>53</v>
      </c>
      <c r="AA201" s="249">
        <f>SUM($Y$6:Y201)</f>
        <v>162132</v>
      </c>
      <c r="AB201" s="249">
        <f>SUM($Z$6:Z201)</f>
        <v>3040</v>
      </c>
    </row>
    <row r="202" spans="1:28" hidden="1" x14ac:dyDescent="0.3">
      <c r="A202" s="266"/>
      <c r="B202" s="223">
        <v>44077</v>
      </c>
      <c r="C202" s="76">
        <v>1084</v>
      </c>
      <c r="D202" s="75">
        <v>25</v>
      </c>
      <c r="E202" s="42">
        <v>248</v>
      </c>
      <c r="F202" s="26">
        <v>7</v>
      </c>
      <c r="G202" s="79">
        <v>7</v>
      </c>
      <c r="H202" s="75">
        <v>1</v>
      </c>
      <c r="I202" s="79">
        <v>7</v>
      </c>
      <c r="J202" s="80">
        <v>0</v>
      </c>
      <c r="K202" s="78">
        <v>38</v>
      </c>
      <c r="L202" s="75">
        <v>0</v>
      </c>
      <c r="M202" s="79">
        <v>104</v>
      </c>
      <c r="N202" s="80">
        <v>2</v>
      </c>
      <c r="O202" s="78">
        <v>137</v>
      </c>
      <c r="P202" s="75">
        <v>10</v>
      </c>
      <c r="Q202" s="79">
        <v>101</v>
      </c>
      <c r="R202" s="75">
        <v>2</v>
      </c>
      <c r="S202" s="79">
        <v>2</v>
      </c>
      <c r="T202" s="75">
        <v>0</v>
      </c>
      <c r="U202" s="79">
        <v>5</v>
      </c>
      <c r="V202" s="75">
        <v>0</v>
      </c>
      <c r="W202" s="79"/>
      <c r="X202" s="75"/>
      <c r="Y202" s="132">
        <f t="shared" si="30"/>
        <v>1733</v>
      </c>
      <c r="Z202" s="132">
        <f t="shared" si="31"/>
        <v>47</v>
      </c>
      <c r="AA202" s="249">
        <f>SUM($Y$6:Y202)</f>
        <v>163865</v>
      </c>
      <c r="AB202" s="249">
        <f>SUM($Z$6:Z202)</f>
        <v>3087</v>
      </c>
    </row>
    <row r="203" spans="1:28" hidden="1" x14ac:dyDescent="0.3">
      <c r="A203" s="266"/>
      <c r="B203" s="223">
        <v>44078</v>
      </c>
      <c r="C203" s="76">
        <v>972</v>
      </c>
      <c r="D203" s="75">
        <v>17</v>
      </c>
      <c r="E203" s="42">
        <v>271</v>
      </c>
      <c r="F203" s="26">
        <v>12</v>
      </c>
      <c r="G203" s="79">
        <v>12</v>
      </c>
      <c r="H203" s="75">
        <v>1</v>
      </c>
      <c r="I203" s="79">
        <v>5</v>
      </c>
      <c r="J203" s="80">
        <v>0</v>
      </c>
      <c r="K203" s="78">
        <v>25</v>
      </c>
      <c r="L203" s="75">
        <v>0</v>
      </c>
      <c r="M203" s="79">
        <v>107</v>
      </c>
      <c r="N203" s="80">
        <v>3</v>
      </c>
      <c r="O203" s="78">
        <v>166</v>
      </c>
      <c r="P203" s="75">
        <v>7</v>
      </c>
      <c r="Q203" s="79">
        <v>140</v>
      </c>
      <c r="R203" s="75">
        <v>3</v>
      </c>
      <c r="S203" s="79">
        <v>7</v>
      </c>
      <c r="T203" s="75">
        <v>0</v>
      </c>
      <c r="U203" s="79">
        <v>3</v>
      </c>
      <c r="V203" s="75">
        <v>0</v>
      </c>
      <c r="W203" s="79"/>
      <c r="X203" s="75"/>
      <c r="Y203" s="132">
        <f t="shared" si="30"/>
        <v>1708</v>
      </c>
      <c r="Z203" s="132">
        <f t="shared" si="31"/>
        <v>43</v>
      </c>
      <c r="AA203" s="249">
        <f>SUM($Y$6:Y203)</f>
        <v>165573</v>
      </c>
      <c r="AB203" s="249">
        <f>SUM($Z$6:Z203)</f>
        <v>3130</v>
      </c>
    </row>
    <row r="204" spans="1:28" s="115" customFormat="1" ht="15.75" hidden="1" customHeight="1" x14ac:dyDescent="0.4">
      <c r="A204" s="266"/>
      <c r="B204" s="223">
        <v>44079</v>
      </c>
      <c r="C204" s="76">
        <v>741</v>
      </c>
      <c r="D204" s="75">
        <v>19</v>
      </c>
      <c r="E204" s="42">
        <v>127</v>
      </c>
      <c r="F204" s="26">
        <v>7</v>
      </c>
      <c r="G204" s="79">
        <v>0</v>
      </c>
      <c r="H204" s="75">
        <v>0</v>
      </c>
      <c r="I204" s="79">
        <v>0</v>
      </c>
      <c r="J204" s="80">
        <v>0</v>
      </c>
      <c r="K204" s="78">
        <v>45</v>
      </c>
      <c r="L204" s="75">
        <v>0</v>
      </c>
      <c r="M204" s="79">
        <v>59</v>
      </c>
      <c r="N204" s="80">
        <v>2</v>
      </c>
      <c r="O204" s="78">
        <v>144</v>
      </c>
      <c r="P204" s="75">
        <v>13</v>
      </c>
      <c r="Q204" s="79">
        <v>93</v>
      </c>
      <c r="R204" s="75">
        <v>2</v>
      </c>
      <c r="S204" s="79">
        <v>2</v>
      </c>
      <c r="T204" s="75">
        <v>0</v>
      </c>
      <c r="U204" s="79">
        <v>1</v>
      </c>
      <c r="V204" s="75">
        <v>0</v>
      </c>
      <c r="W204" s="79"/>
      <c r="X204" s="75"/>
      <c r="Y204" s="132">
        <f t="shared" si="30"/>
        <v>1212</v>
      </c>
      <c r="Z204" s="132">
        <f t="shared" si="31"/>
        <v>43</v>
      </c>
      <c r="AA204" s="249">
        <f>SUM($Y$6:Y204)</f>
        <v>166785</v>
      </c>
      <c r="AB204" s="249">
        <f>SUM($Z$6:Z204)</f>
        <v>3173</v>
      </c>
    </row>
    <row r="205" spans="1:28" ht="15" hidden="1" thickBot="1" x14ac:dyDescent="0.35">
      <c r="A205" s="267"/>
      <c r="B205" s="224">
        <v>44080</v>
      </c>
      <c r="C205" s="82">
        <v>326</v>
      </c>
      <c r="D205" s="81">
        <v>5</v>
      </c>
      <c r="E205" s="44">
        <v>222</v>
      </c>
      <c r="F205" s="24">
        <v>11</v>
      </c>
      <c r="G205" s="85">
        <v>0</v>
      </c>
      <c r="H205" s="81">
        <v>0</v>
      </c>
      <c r="I205" s="85">
        <v>0</v>
      </c>
      <c r="J205" s="86">
        <v>0</v>
      </c>
      <c r="K205" s="84">
        <v>0</v>
      </c>
      <c r="L205" s="81">
        <v>0</v>
      </c>
      <c r="M205" s="85">
        <v>47</v>
      </c>
      <c r="N205" s="86">
        <v>4</v>
      </c>
      <c r="O205" s="84">
        <v>73</v>
      </c>
      <c r="P205" s="81">
        <v>4</v>
      </c>
      <c r="Q205" s="85">
        <v>31</v>
      </c>
      <c r="R205" s="81">
        <v>1</v>
      </c>
      <c r="S205" s="85">
        <v>6</v>
      </c>
      <c r="T205" s="81">
        <v>0</v>
      </c>
      <c r="U205" s="85">
        <v>1</v>
      </c>
      <c r="V205" s="81">
        <v>0</v>
      </c>
      <c r="W205" s="85"/>
      <c r="X205" s="81"/>
      <c r="Y205" s="132">
        <f t="shared" si="30"/>
        <v>706</v>
      </c>
      <c r="Z205" s="132">
        <f t="shared" si="31"/>
        <v>25</v>
      </c>
      <c r="AA205" s="249">
        <f>SUM($Y$6:Y205)</f>
        <v>167491</v>
      </c>
      <c r="AB205" s="249">
        <f>SUM($Z$6:Z205)</f>
        <v>3198</v>
      </c>
    </row>
    <row r="206" spans="1:28" hidden="1" x14ac:dyDescent="0.3">
      <c r="A206" s="271" t="s">
        <v>126</v>
      </c>
      <c r="B206" s="222">
        <v>44081</v>
      </c>
      <c r="C206" s="88">
        <v>773</v>
      </c>
      <c r="D206" s="87">
        <v>17</v>
      </c>
      <c r="E206" s="41">
        <v>341</v>
      </c>
      <c r="F206" s="20">
        <v>12</v>
      </c>
      <c r="G206" s="91">
        <v>4</v>
      </c>
      <c r="H206" s="87">
        <v>0</v>
      </c>
      <c r="I206" s="91">
        <v>9</v>
      </c>
      <c r="J206" s="92">
        <v>0</v>
      </c>
      <c r="K206" s="90">
        <v>72</v>
      </c>
      <c r="L206" s="87">
        <v>0</v>
      </c>
      <c r="M206" s="91">
        <v>132</v>
      </c>
      <c r="N206" s="92">
        <v>9</v>
      </c>
      <c r="O206" s="90">
        <v>131</v>
      </c>
      <c r="P206" s="87">
        <v>2</v>
      </c>
      <c r="Q206" s="91">
        <v>108</v>
      </c>
      <c r="R206" s="87">
        <v>2</v>
      </c>
      <c r="S206" s="91">
        <v>2</v>
      </c>
      <c r="T206" s="87">
        <v>0</v>
      </c>
      <c r="U206" s="91">
        <v>9</v>
      </c>
      <c r="V206" s="87">
        <v>0</v>
      </c>
      <c r="W206" s="91"/>
      <c r="X206" s="87"/>
      <c r="Y206" s="132">
        <f t="shared" ref="Y206:Y223" si="32">(C206+E206+G206+I206+K206+M206+O206+Q206+S206+U206)</f>
        <v>1581</v>
      </c>
      <c r="Z206" s="132">
        <f t="shared" ref="Z206:Z223" si="33">(D206+F206+H206+J206+L206+N206+P206+R206+T206+V206)</f>
        <v>42</v>
      </c>
      <c r="AA206" s="249">
        <f>SUM($Y$6:Y206)</f>
        <v>169072</v>
      </c>
      <c r="AB206" s="249">
        <f>SUM($Z$6:Z206)</f>
        <v>3240</v>
      </c>
    </row>
    <row r="207" spans="1:28" hidden="1" x14ac:dyDescent="0.3">
      <c r="A207" s="266"/>
      <c r="B207" s="223">
        <v>44082</v>
      </c>
      <c r="C207" s="76">
        <v>1361</v>
      </c>
      <c r="D207" s="75">
        <v>30</v>
      </c>
      <c r="E207" s="42">
        <v>428</v>
      </c>
      <c r="F207" s="26">
        <v>24</v>
      </c>
      <c r="G207" s="79">
        <v>16</v>
      </c>
      <c r="H207" s="75">
        <v>2</v>
      </c>
      <c r="I207" s="79">
        <v>8</v>
      </c>
      <c r="J207" s="80">
        <v>1</v>
      </c>
      <c r="K207" s="78">
        <v>87</v>
      </c>
      <c r="L207" s="75">
        <v>0</v>
      </c>
      <c r="M207" s="79">
        <v>179</v>
      </c>
      <c r="N207" s="80">
        <v>1</v>
      </c>
      <c r="O207" s="78">
        <v>311</v>
      </c>
      <c r="P207" s="75">
        <v>16</v>
      </c>
      <c r="Q207" s="79">
        <v>159</v>
      </c>
      <c r="R207" s="75">
        <v>4</v>
      </c>
      <c r="S207" s="79">
        <v>2</v>
      </c>
      <c r="T207" s="75">
        <v>0</v>
      </c>
      <c r="U207" s="79">
        <v>9</v>
      </c>
      <c r="V207" s="75">
        <v>0</v>
      </c>
      <c r="W207" s="79"/>
      <c r="X207" s="75"/>
      <c r="Y207" s="132">
        <f t="shared" si="32"/>
        <v>2560</v>
      </c>
      <c r="Z207" s="132">
        <f t="shared" si="33"/>
        <v>78</v>
      </c>
      <c r="AA207" s="249">
        <f>SUM($Y$6:Y207)</f>
        <v>171632</v>
      </c>
      <c r="AB207" s="249">
        <f>SUM($Z$6:Z207)</f>
        <v>3318</v>
      </c>
    </row>
    <row r="208" spans="1:28" hidden="1" x14ac:dyDescent="0.3">
      <c r="A208" s="266"/>
      <c r="B208" s="223">
        <v>44083</v>
      </c>
      <c r="C208" s="76">
        <v>1342</v>
      </c>
      <c r="D208" s="75">
        <v>35</v>
      </c>
      <c r="E208" s="42">
        <v>383</v>
      </c>
      <c r="F208" s="26">
        <v>25</v>
      </c>
      <c r="G208" s="79">
        <v>62</v>
      </c>
      <c r="H208" s="75">
        <v>3</v>
      </c>
      <c r="I208" s="79">
        <v>7</v>
      </c>
      <c r="J208" s="80">
        <v>0</v>
      </c>
      <c r="K208" s="78">
        <v>91</v>
      </c>
      <c r="L208" s="75">
        <v>1</v>
      </c>
      <c r="M208" s="79">
        <v>161</v>
      </c>
      <c r="N208" s="80">
        <v>1</v>
      </c>
      <c r="O208" s="78">
        <v>229</v>
      </c>
      <c r="P208" s="75">
        <v>7</v>
      </c>
      <c r="Q208" s="79">
        <v>205</v>
      </c>
      <c r="R208" s="75">
        <v>5</v>
      </c>
      <c r="S208" s="79">
        <v>1</v>
      </c>
      <c r="T208" s="75">
        <v>0</v>
      </c>
      <c r="U208" s="79">
        <v>8</v>
      </c>
      <c r="V208" s="75">
        <v>0</v>
      </c>
      <c r="W208" s="79"/>
      <c r="X208" s="75"/>
      <c r="Y208" s="132">
        <f t="shared" si="32"/>
        <v>2489</v>
      </c>
      <c r="Z208" s="132">
        <f t="shared" si="33"/>
        <v>77</v>
      </c>
      <c r="AA208" s="249">
        <f>SUM($Y$6:Y208)</f>
        <v>174121</v>
      </c>
      <c r="AB208" s="249">
        <f>SUM($Z$6:Z208)</f>
        <v>3395</v>
      </c>
    </row>
    <row r="209" spans="1:28" hidden="1" x14ac:dyDescent="0.3">
      <c r="A209" s="266"/>
      <c r="B209" s="223">
        <v>44084</v>
      </c>
      <c r="C209" s="76">
        <v>1573</v>
      </c>
      <c r="D209" s="75">
        <v>56</v>
      </c>
      <c r="E209" s="42">
        <v>534</v>
      </c>
      <c r="F209" s="26">
        <v>32</v>
      </c>
      <c r="G209" s="79">
        <v>60</v>
      </c>
      <c r="H209" s="75">
        <v>2</v>
      </c>
      <c r="I209" s="79">
        <v>3</v>
      </c>
      <c r="J209" s="80">
        <v>0</v>
      </c>
      <c r="K209" s="78">
        <v>41</v>
      </c>
      <c r="L209" s="75">
        <v>1</v>
      </c>
      <c r="M209" s="79">
        <v>168</v>
      </c>
      <c r="N209" s="80">
        <v>4</v>
      </c>
      <c r="O209" s="78">
        <v>228</v>
      </c>
      <c r="P209" s="75">
        <v>10</v>
      </c>
      <c r="Q209" s="79">
        <v>143</v>
      </c>
      <c r="R209" s="75">
        <v>2</v>
      </c>
      <c r="S209" s="79">
        <v>3</v>
      </c>
      <c r="T209" s="75">
        <v>1</v>
      </c>
      <c r="U209" s="79">
        <v>5</v>
      </c>
      <c r="V209" s="75">
        <v>0</v>
      </c>
      <c r="W209" s="79"/>
      <c r="X209" s="75"/>
      <c r="Y209" s="132">
        <f t="shared" si="32"/>
        <v>2758</v>
      </c>
      <c r="Z209" s="132">
        <f t="shared" si="33"/>
        <v>108</v>
      </c>
      <c r="AA209" s="249">
        <f>SUM($Y$6:Y209)</f>
        <v>176879</v>
      </c>
      <c r="AB209" s="249">
        <f>SUM($Z$6:Z209)</f>
        <v>3503</v>
      </c>
    </row>
    <row r="210" spans="1:28" hidden="1" x14ac:dyDescent="0.3">
      <c r="A210" s="266"/>
      <c r="B210" s="223">
        <v>44085</v>
      </c>
      <c r="C210" s="76">
        <v>1664</v>
      </c>
      <c r="D210" s="75">
        <v>50</v>
      </c>
      <c r="E210" s="42">
        <v>535</v>
      </c>
      <c r="F210" s="26">
        <v>19</v>
      </c>
      <c r="G210" s="79">
        <v>72</v>
      </c>
      <c r="H210" s="75">
        <v>3</v>
      </c>
      <c r="I210" s="79">
        <v>4</v>
      </c>
      <c r="J210" s="80">
        <v>0</v>
      </c>
      <c r="K210" s="78">
        <v>90</v>
      </c>
      <c r="L210" s="75">
        <v>1</v>
      </c>
      <c r="M210" s="79">
        <v>208</v>
      </c>
      <c r="N210" s="80">
        <v>4</v>
      </c>
      <c r="O210" s="78">
        <v>414</v>
      </c>
      <c r="P210" s="75">
        <v>20</v>
      </c>
      <c r="Q210" s="79">
        <v>186</v>
      </c>
      <c r="R210" s="75">
        <v>6</v>
      </c>
      <c r="S210" s="79">
        <v>3</v>
      </c>
      <c r="T210" s="75">
        <v>1</v>
      </c>
      <c r="U210" s="79">
        <v>15</v>
      </c>
      <c r="V210" s="75">
        <v>1</v>
      </c>
      <c r="W210" s="79"/>
      <c r="X210" s="75"/>
      <c r="Y210" s="132">
        <f t="shared" si="32"/>
        <v>3191</v>
      </c>
      <c r="Z210" s="132">
        <f t="shared" si="33"/>
        <v>105</v>
      </c>
      <c r="AA210" s="249">
        <f>SUM($Y$6:Y210)</f>
        <v>180070</v>
      </c>
      <c r="AB210" s="249">
        <f>SUM($Z$6:Z210)</f>
        <v>3608</v>
      </c>
    </row>
    <row r="211" spans="1:28" hidden="1" x14ac:dyDescent="0.3">
      <c r="A211" s="266"/>
      <c r="B211" s="223">
        <v>44086</v>
      </c>
      <c r="C211" s="76">
        <v>994</v>
      </c>
      <c r="D211" s="75">
        <v>44</v>
      </c>
      <c r="E211" s="42">
        <v>395</v>
      </c>
      <c r="F211" s="26">
        <v>32</v>
      </c>
      <c r="G211" s="79">
        <v>0</v>
      </c>
      <c r="H211" s="75">
        <v>0</v>
      </c>
      <c r="I211" s="79">
        <v>0</v>
      </c>
      <c r="J211" s="80">
        <v>0</v>
      </c>
      <c r="K211" s="78">
        <v>2</v>
      </c>
      <c r="L211" s="75">
        <v>0</v>
      </c>
      <c r="M211" s="79">
        <v>37</v>
      </c>
      <c r="N211" s="80">
        <v>0</v>
      </c>
      <c r="O211" s="78">
        <v>246</v>
      </c>
      <c r="P211" s="75">
        <v>19</v>
      </c>
      <c r="Q211" s="79">
        <v>116</v>
      </c>
      <c r="R211" s="75">
        <v>4</v>
      </c>
      <c r="S211" s="79">
        <v>0</v>
      </c>
      <c r="T211" s="75">
        <v>0</v>
      </c>
      <c r="U211" s="79">
        <v>3</v>
      </c>
      <c r="V211" s="75">
        <v>0</v>
      </c>
      <c r="W211" s="79"/>
      <c r="X211" s="75"/>
      <c r="Y211" s="132">
        <f t="shared" si="32"/>
        <v>1793</v>
      </c>
      <c r="Z211" s="132">
        <f t="shared" si="33"/>
        <v>99</v>
      </c>
      <c r="AA211" s="249">
        <f>SUM($Y$6:Y211)</f>
        <v>181863</v>
      </c>
      <c r="AB211" s="249">
        <f>SUM($Z$6:Z211)</f>
        <v>3707</v>
      </c>
    </row>
    <row r="212" spans="1:28" ht="15" hidden="1" thickBot="1" x14ac:dyDescent="0.35">
      <c r="A212" s="267"/>
      <c r="B212" s="224">
        <v>44087</v>
      </c>
      <c r="C212" s="82">
        <v>571</v>
      </c>
      <c r="D212" s="81">
        <v>24</v>
      </c>
      <c r="E212" s="44">
        <v>325</v>
      </c>
      <c r="F212" s="24">
        <v>12</v>
      </c>
      <c r="G212" s="85">
        <v>0</v>
      </c>
      <c r="H212" s="81">
        <v>0</v>
      </c>
      <c r="I212" s="85">
        <v>0</v>
      </c>
      <c r="J212" s="86">
        <v>0</v>
      </c>
      <c r="K212" s="84">
        <v>4</v>
      </c>
      <c r="L212" s="81">
        <v>0</v>
      </c>
      <c r="M212" s="85">
        <v>45</v>
      </c>
      <c r="N212" s="86">
        <v>0</v>
      </c>
      <c r="O212" s="84">
        <v>121</v>
      </c>
      <c r="P212" s="81">
        <v>9</v>
      </c>
      <c r="Q212" s="85">
        <v>37</v>
      </c>
      <c r="R212" s="81">
        <v>2</v>
      </c>
      <c r="S212" s="85">
        <v>3</v>
      </c>
      <c r="T212" s="81">
        <v>0</v>
      </c>
      <c r="U212" s="85">
        <v>4</v>
      </c>
      <c r="V212" s="81">
        <v>0</v>
      </c>
      <c r="W212" s="85"/>
      <c r="X212" s="81"/>
      <c r="Y212" s="132">
        <f t="shared" si="32"/>
        <v>1110</v>
      </c>
      <c r="Z212" s="132">
        <f t="shared" si="33"/>
        <v>47</v>
      </c>
      <c r="AA212" s="249">
        <f>SUM($Y$6:Y212)</f>
        <v>182973</v>
      </c>
      <c r="AB212" s="249">
        <f>SUM($Z$6:Z212)</f>
        <v>3754</v>
      </c>
    </row>
    <row r="213" spans="1:28" hidden="1" x14ac:dyDescent="0.3">
      <c r="A213" s="271" t="s">
        <v>127</v>
      </c>
      <c r="B213" s="222">
        <v>44088</v>
      </c>
      <c r="C213" s="88">
        <v>1019</v>
      </c>
      <c r="D213" s="87">
        <v>43</v>
      </c>
      <c r="E213" s="41">
        <v>517</v>
      </c>
      <c r="F213" s="20">
        <v>23</v>
      </c>
      <c r="G213" s="91">
        <v>92</v>
      </c>
      <c r="H213" s="87">
        <v>2</v>
      </c>
      <c r="I213" s="91">
        <v>16</v>
      </c>
      <c r="J213" s="92">
        <v>1</v>
      </c>
      <c r="K213" s="90">
        <v>99</v>
      </c>
      <c r="L213" s="87">
        <v>1</v>
      </c>
      <c r="M213" s="91">
        <v>147</v>
      </c>
      <c r="N213" s="92">
        <v>1</v>
      </c>
      <c r="O213" s="90">
        <v>213</v>
      </c>
      <c r="P213" s="87">
        <v>8</v>
      </c>
      <c r="Q213" s="91">
        <v>136</v>
      </c>
      <c r="R213" s="87">
        <v>3</v>
      </c>
      <c r="S213" s="91">
        <v>1</v>
      </c>
      <c r="T213" s="87">
        <v>0</v>
      </c>
      <c r="U213" s="91">
        <v>7</v>
      </c>
      <c r="V213" s="87">
        <v>0</v>
      </c>
      <c r="W213" s="91"/>
      <c r="X213" s="87"/>
      <c r="Y213" s="132">
        <f t="shared" si="32"/>
        <v>2247</v>
      </c>
      <c r="Z213" s="132">
        <f t="shared" si="33"/>
        <v>82</v>
      </c>
      <c r="AA213" s="249">
        <f>SUM($Y$6:Y213)</f>
        <v>185220</v>
      </c>
      <c r="AB213" s="249">
        <f>SUM($Z$6:Z213)</f>
        <v>3836</v>
      </c>
    </row>
    <row r="214" spans="1:28" hidden="1" x14ac:dyDescent="0.3">
      <c r="A214" s="266"/>
      <c r="B214" s="223">
        <v>44089</v>
      </c>
      <c r="C214" s="76">
        <v>1380</v>
      </c>
      <c r="D214" s="75">
        <v>57</v>
      </c>
      <c r="E214" s="42">
        <v>663</v>
      </c>
      <c r="F214" s="26">
        <v>24</v>
      </c>
      <c r="G214" s="79">
        <v>145</v>
      </c>
      <c r="H214" s="75">
        <v>12</v>
      </c>
      <c r="I214" s="79">
        <v>10</v>
      </c>
      <c r="J214" s="80">
        <v>0</v>
      </c>
      <c r="K214" s="78">
        <v>121</v>
      </c>
      <c r="L214" s="75">
        <v>0</v>
      </c>
      <c r="M214" s="79">
        <v>215</v>
      </c>
      <c r="N214" s="80">
        <v>1</v>
      </c>
      <c r="O214" s="78">
        <v>381</v>
      </c>
      <c r="P214" s="75">
        <v>21</v>
      </c>
      <c r="Q214" s="79">
        <v>198</v>
      </c>
      <c r="R214" s="75">
        <v>8</v>
      </c>
      <c r="S214" s="79">
        <v>2</v>
      </c>
      <c r="T214" s="75">
        <v>0</v>
      </c>
      <c r="U214" s="79">
        <v>8</v>
      </c>
      <c r="V214" s="75">
        <v>0</v>
      </c>
      <c r="W214" s="79"/>
      <c r="X214" s="75"/>
      <c r="Y214" s="132">
        <f t="shared" si="32"/>
        <v>3123</v>
      </c>
      <c r="Z214" s="132">
        <f t="shared" si="33"/>
        <v>123</v>
      </c>
      <c r="AA214" s="249">
        <f>SUM($Y$6:Y214)</f>
        <v>188343</v>
      </c>
      <c r="AB214" s="249">
        <f>SUM($Z$6:Z214)</f>
        <v>3959</v>
      </c>
    </row>
    <row r="215" spans="1:28" hidden="1" x14ac:dyDescent="0.3">
      <c r="A215" s="266"/>
      <c r="B215" s="223">
        <v>44090</v>
      </c>
      <c r="C215" s="76">
        <v>1432</v>
      </c>
      <c r="D215" s="75">
        <v>44</v>
      </c>
      <c r="E215" s="42">
        <v>647</v>
      </c>
      <c r="F215" s="26">
        <v>20</v>
      </c>
      <c r="G215" s="79">
        <v>136</v>
      </c>
      <c r="H215" s="75">
        <v>4</v>
      </c>
      <c r="I215" s="79">
        <v>9</v>
      </c>
      <c r="J215" s="80">
        <v>0</v>
      </c>
      <c r="K215" s="78">
        <v>119</v>
      </c>
      <c r="L215" s="75">
        <v>3</v>
      </c>
      <c r="M215" s="79">
        <v>143</v>
      </c>
      <c r="N215" s="80">
        <v>2</v>
      </c>
      <c r="O215" s="78">
        <v>301</v>
      </c>
      <c r="P215" s="75">
        <v>19</v>
      </c>
      <c r="Q215" s="79">
        <v>274</v>
      </c>
      <c r="R215" s="75">
        <v>10</v>
      </c>
      <c r="S215" s="79">
        <v>3</v>
      </c>
      <c r="T215" s="75">
        <v>1</v>
      </c>
      <c r="U215" s="79">
        <v>6</v>
      </c>
      <c r="V215" s="75">
        <v>1</v>
      </c>
      <c r="W215" s="79"/>
      <c r="X215" s="75"/>
      <c r="Y215" s="132">
        <f t="shared" si="32"/>
        <v>3070</v>
      </c>
      <c r="Z215" s="132">
        <f t="shared" si="33"/>
        <v>104</v>
      </c>
      <c r="AA215" s="249">
        <f>SUM($Y$6:Y215)</f>
        <v>191413</v>
      </c>
      <c r="AB215" s="249">
        <f>SUM($Z$6:Z215)</f>
        <v>4063</v>
      </c>
    </row>
    <row r="216" spans="1:28" hidden="1" x14ac:dyDescent="0.3">
      <c r="A216" s="266"/>
      <c r="B216" s="223">
        <v>44091</v>
      </c>
      <c r="C216" s="76">
        <v>1941</v>
      </c>
      <c r="D216" s="75">
        <v>82</v>
      </c>
      <c r="E216" s="42">
        <v>641</v>
      </c>
      <c r="F216" s="26">
        <v>24</v>
      </c>
      <c r="G216" s="79">
        <v>121</v>
      </c>
      <c r="H216" s="75">
        <v>6</v>
      </c>
      <c r="I216" s="79">
        <v>1</v>
      </c>
      <c r="J216" s="80">
        <v>0</v>
      </c>
      <c r="K216" s="78">
        <v>76</v>
      </c>
      <c r="L216" s="75">
        <v>0</v>
      </c>
      <c r="M216" s="79">
        <v>190</v>
      </c>
      <c r="N216" s="80">
        <v>3</v>
      </c>
      <c r="O216" s="78">
        <v>381</v>
      </c>
      <c r="P216" s="75">
        <v>12</v>
      </c>
      <c r="Q216" s="79">
        <v>197</v>
      </c>
      <c r="R216" s="75">
        <v>8</v>
      </c>
      <c r="S216" s="79">
        <v>2</v>
      </c>
      <c r="T216" s="75">
        <v>2</v>
      </c>
      <c r="U216" s="79">
        <v>7</v>
      </c>
      <c r="V216" s="75">
        <v>0</v>
      </c>
      <c r="W216" s="79"/>
      <c r="X216" s="75"/>
      <c r="Y216" s="132">
        <f t="shared" si="32"/>
        <v>3557</v>
      </c>
      <c r="Z216" s="132">
        <f t="shared" si="33"/>
        <v>137</v>
      </c>
      <c r="AA216" s="249">
        <f>SUM($Y$6:Y216)</f>
        <v>194970</v>
      </c>
      <c r="AB216" s="249">
        <f>SUM($Z$6:Z216)</f>
        <v>4200</v>
      </c>
    </row>
    <row r="217" spans="1:28" hidden="1" x14ac:dyDescent="0.3">
      <c r="A217" s="266"/>
      <c r="B217" s="223">
        <v>44092</v>
      </c>
      <c r="C217" s="76">
        <v>1459</v>
      </c>
      <c r="D217" s="75">
        <v>68</v>
      </c>
      <c r="E217" s="42">
        <v>650</v>
      </c>
      <c r="F217" s="26">
        <v>26</v>
      </c>
      <c r="G217" s="79">
        <v>81</v>
      </c>
      <c r="H217" s="75">
        <v>3</v>
      </c>
      <c r="I217" s="79">
        <v>11</v>
      </c>
      <c r="J217" s="80">
        <v>0</v>
      </c>
      <c r="K217" s="78">
        <v>107</v>
      </c>
      <c r="L217" s="75">
        <v>1</v>
      </c>
      <c r="M217" s="79">
        <v>167</v>
      </c>
      <c r="N217" s="80">
        <v>0</v>
      </c>
      <c r="O217" s="78">
        <v>338</v>
      </c>
      <c r="P217" s="75">
        <v>12</v>
      </c>
      <c r="Q217" s="79">
        <v>249</v>
      </c>
      <c r="R217" s="75">
        <v>3</v>
      </c>
      <c r="S217" s="79">
        <v>1</v>
      </c>
      <c r="T217" s="75">
        <v>0</v>
      </c>
      <c r="U217" s="79">
        <v>7</v>
      </c>
      <c r="V217" s="75">
        <v>0</v>
      </c>
      <c r="W217" s="79"/>
      <c r="X217" s="75"/>
      <c r="Y217" s="132">
        <f t="shared" si="32"/>
        <v>3070</v>
      </c>
      <c r="Z217" s="132">
        <f t="shared" si="33"/>
        <v>113</v>
      </c>
      <c r="AA217" s="249">
        <f>SUM($Y$6:Y217)</f>
        <v>198040</v>
      </c>
      <c r="AB217" s="249">
        <f>SUM($Z$6:Z217)</f>
        <v>4313</v>
      </c>
    </row>
    <row r="218" spans="1:28" ht="17.25" hidden="1" customHeight="1" x14ac:dyDescent="0.3">
      <c r="A218" s="266"/>
      <c r="B218" s="223">
        <v>44093</v>
      </c>
      <c r="C218" s="76">
        <v>1307</v>
      </c>
      <c r="D218" s="75">
        <v>54</v>
      </c>
      <c r="E218" s="42">
        <v>368</v>
      </c>
      <c r="F218" s="26">
        <v>19</v>
      </c>
      <c r="G218" s="79">
        <v>110</v>
      </c>
      <c r="H218" s="75">
        <v>10</v>
      </c>
      <c r="I218" s="79">
        <v>4</v>
      </c>
      <c r="J218" s="80">
        <v>0</v>
      </c>
      <c r="K218" s="78">
        <v>77</v>
      </c>
      <c r="L218" s="75">
        <v>3</v>
      </c>
      <c r="M218" s="79">
        <v>50</v>
      </c>
      <c r="N218" s="80">
        <v>1</v>
      </c>
      <c r="O218" s="78">
        <v>191</v>
      </c>
      <c r="P218" s="75">
        <v>6</v>
      </c>
      <c r="Q218" s="79">
        <v>175</v>
      </c>
      <c r="R218" s="75">
        <v>16</v>
      </c>
      <c r="S218" s="79">
        <v>0</v>
      </c>
      <c r="T218" s="75">
        <v>0</v>
      </c>
      <c r="U218" s="79">
        <v>6</v>
      </c>
      <c r="V218" s="75">
        <v>2</v>
      </c>
      <c r="W218" s="79"/>
      <c r="X218" s="75"/>
      <c r="Y218" s="132">
        <f t="shared" si="32"/>
        <v>2288</v>
      </c>
      <c r="Z218" s="132">
        <f t="shared" si="33"/>
        <v>111</v>
      </c>
      <c r="AA218" s="249">
        <f>SUM($Y$6:Y218)</f>
        <v>200328</v>
      </c>
      <c r="AB218" s="249">
        <f>SUM($Z$6:Z218)</f>
        <v>4424</v>
      </c>
    </row>
    <row r="219" spans="1:28" ht="15" hidden="1" thickBot="1" x14ac:dyDescent="0.35">
      <c r="A219" s="267"/>
      <c r="B219" s="224">
        <v>44094</v>
      </c>
      <c r="C219" s="82">
        <v>330</v>
      </c>
      <c r="D219" s="81">
        <v>10</v>
      </c>
      <c r="E219" s="44">
        <v>399</v>
      </c>
      <c r="F219" s="24">
        <v>21</v>
      </c>
      <c r="G219" s="85">
        <v>0</v>
      </c>
      <c r="H219" s="81">
        <v>0</v>
      </c>
      <c r="I219" s="85">
        <v>0</v>
      </c>
      <c r="J219" s="86">
        <v>0</v>
      </c>
      <c r="K219" s="84">
        <v>2</v>
      </c>
      <c r="L219" s="81">
        <v>0</v>
      </c>
      <c r="M219" s="85">
        <v>30</v>
      </c>
      <c r="N219" s="86">
        <v>1</v>
      </c>
      <c r="O219" s="84">
        <v>176</v>
      </c>
      <c r="P219" s="81">
        <v>17</v>
      </c>
      <c r="Q219" s="85">
        <v>40</v>
      </c>
      <c r="R219" s="81">
        <v>0</v>
      </c>
      <c r="S219" s="85">
        <v>0</v>
      </c>
      <c r="T219" s="81">
        <v>0</v>
      </c>
      <c r="U219" s="85">
        <v>7</v>
      </c>
      <c r="V219" s="81">
        <v>1</v>
      </c>
      <c r="W219" s="85"/>
      <c r="X219" s="81"/>
      <c r="Y219" s="132">
        <f t="shared" si="32"/>
        <v>984</v>
      </c>
      <c r="Z219" s="132">
        <f t="shared" si="33"/>
        <v>50</v>
      </c>
      <c r="AA219" s="249">
        <f>SUM($Y$6:Y219)</f>
        <v>201312</v>
      </c>
      <c r="AB219" s="249">
        <f>SUM($Z$6:Z219)</f>
        <v>4474</v>
      </c>
    </row>
    <row r="220" spans="1:28" hidden="1" x14ac:dyDescent="0.3">
      <c r="A220" s="271" t="s">
        <v>128</v>
      </c>
      <c r="B220" s="222">
        <v>44095</v>
      </c>
      <c r="C220" s="88">
        <v>1131</v>
      </c>
      <c r="D220" s="87">
        <v>47</v>
      </c>
      <c r="E220" s="41">
        <v>478</v>
      </c>
      <c r="F220" s="20">
        <v>17</v>
      </c>
      <c r="G220" s="91">
        <v>91</v>
      </c>
      <c r="H220" s="87">
        <v>3</v>
      </c>
      <c r="I220" s="91">
        <v>9</v>
      </c>
      <c r="J220" s="92">
        <v>0</v>
      </c>
      <c r="K220" s="90">
        <v>95</v>
      </c>
      <c r="L220" s="87">
        <v>3</v>
      </c>
      <c r="M220" s="91">
        <v>137</v>
      </c>
      <c r="N220" s="92">
        <v>0</v>
      </c>
      <c r="O220" s="90">
        <v>195</v>
      </c>
      <c r="P220" s="87">
        <v>12</v>
      </c>
      <c r="Q220" s="91">
        <v>185</v>
      </c>
      <c r="R220" s="87">
        <v>6</v>
      </c>
      <c r="S220" s="91">
        <v>1</v>
      </c>
      <c r="T220" s="87">
        <v>0</v>
      </c>
      <c r="U220" s="91">
        <v>13</v>
      </c>
      <c r="V220" s="87">
        <v>0</v>
      </c>
      <c r="W220" s="91"/>
      <c r="X220" s="87"/>
      <c r="Y220" s="132">
        <f t="shared" si="32"/>
        <v>2335</v>
      </c>
      <c r="Z220" s="132">
        <f t="shared" si="33"/>
        <v>88</v>
      </c>
      <c r="AA220" s="249">
        <f>SUM($Y$6:Y220)</f>
        <v>203647</v>
      </c>
      <c r="AB220" s="249">
        <f>SUM($Z$6:Z220)</f>
        <v>4562</v>
      </c>
    </row>
    <row r="221" spans="1:28" hidden="1" x14ac:dyDescent="0.3">
      <c r="A221" s="266"/>
      <c r="B221" s="223">
        <v>44096</v>
      </c>
      <c r="C221" s="76">
        <v>1073</v>
      </c>
      <c r="D221" s="75">
        <v>53</v>
      </c>
      <c r="E221" s="42">
        <v>710</v>
      </c>
      <c r="F221" s="26">
        <v>45</v>
      </c>
      <c r="G221" s="79">
        <v>95</v>
      </c>
      <c r="H221" s="75">
        <v>4</v>
      </c>
      <c r="I221" s="79">
        <v>30</v>
      </c>
      <c r="J221" s="80">
        <v>2</v>
      </c>
      <c r="K221" s="78">
        <v>84</v>
      </c>
      <c r="L221" s="75">
        <v>1</v>
      </c>
      <c r="M221" s="79">
        <v>178</v>
      </c>
      <c r="N221" s="80">
        <v>2</v>
      </c>
      <c r="O221" s="78">
        <v>248</v>
      </c>
      <c r="P221" s="75">
        <v>18</v>
      </c>
      <c r="Q221" s="79">
        <v>189</v>
      </c>
      <c r="R221" s="75">
        <v>11</v>
      </c>
      <c r="S221" s="79">
        <v>2</v>
      </c>
      <c r="T221" s="75">
        <v>0</v>
      </c>
      <c r="U221" s="79">
        <v>7</v>
      </c>
      <c r="V221" s="75">
        <v>0</v>
      </c>
      <c r="W221" s="79"/>
      <c r="X221" s="75"/>
      <c r="Y221" s="132">
        <f t="shared" si="32"/>
        <v>2616</v>
      </c>
      <c r="Z221" s="132">
        <f t="shared" si="33"/>
        <v>136</v>
      </c>
      <c r="AA221" s="249">
        <f>SUM($Y$6:Y221)</f>
        <v>206263</v>
      </c>
      <c r="AB221" s="249">
        <f>SUM($Z$6:Z221)</f>
        <v>4698</v>
      </c>
    </row>
    <row r="222" spans="1:28" hidden="1" x14ac:dyDescent="0.3">
      <c r="A222" s="266"/>
      <c r="B222" s="223">
        <v>44097</v>
      </c>
      <c r="C222" s="76">
        <v>1364</v>
      </c>
      <c r="D222" s="75">
        <v>63</v>
      </c>
      <c r="E222" s="42">
        <v>628</v>
      </c>
      <c r="F222" s="26">
        <v>30</v>
      </c>
      <c r="G222" s="79">
        <v>115</v>
      </c>
      <c r="H222" s="75">
        <v>7</v>
      </c>
      <c r="I222" s="79">
        <v>11</v>
      </c>
      <c r="J222" s="80">
        <v>1</v>
      </c>
      <c r="K222" s="78">
        <v>100</v>
      </c>
      <c r="L222" s="75">
        <v>4</v>
      </c>
      <c r="M222" s="79">
        <v>135</v>
      </c>
      <c r="N222" s="80">
        <v>1</v>
      </c>
      <c r="O222" s="78">
        <v>287</v>
      </c>
      <c r="P222" s="75">
        <v>10</v>
      </c>
      <c r="Q222" s="79">
        <v>189</v>
      </c>
      <c r="R222" s="75">
        <v>5</v>
      </c>
      <c r="S222" s="79">
        <v>4</v>
      </c>
      <c r="T222" s="75">
        <v>0</v>
      </c>
      <c r="U222" s="79">
        <v>15</v>
      </c>
      <c r="V222" s="75">
        <v>1</v>
      </c>
      <c r="W222" s="79"/>
      <c r="X222" s="75"/>
      <c r="Y222" s="132">
        <f t="shared" si="32"/>
        <v>2848</v>
      </c>
      <c r="Z222" s="132">
        <f t="shared" si="33"/>
        <v>122</v>
      </c>
      <c r="AA222" s="249">
        <f>SUM($Y$6:Y222)</f>
        <v>209111</v>
      </c>
      <c r="AB222" s="249">
        <f>SUM($Z$6:Z222)</f>
        <v>4820</v>
      </c>
    </row>
    <row r="223" spans="1:28" hidden="1" x14ac:dyDescent="0.3">
      <c r="A223" s="266"/>
      <c r="B223" s="223">
        <v>44098</v>
      </c>
      <c r="C223" s="76">
        <v>2178</v>
      </c>
      <c r="D223" s="75">
        <v>110</v>
      </c>
      <c r="E223" s="42">
        <v>645</v>
      </c>
      <c r="F223" s="26">
        <v>39</v>
      </c>
      <c r="G223" s="79">
        <v>97</v>
      </c>
      <c r="H223" s="75">
        <v>4</v>
      </c>
      <c r="I223" s="79">
        <v>8</v>
      </c>
      <c r="J223" s="80">
        <v>0</v>
      </c>
      <c r="K223" s="78">
        <v>59</v>
      </c>
      <c r="L223" s="75">
        <v>4</v>
      </c>
      <c r="M223" s="79">
        <v>145</v>
      </c>
      <c r="N223" s="80">
        <v>3</v>
      </c>
      <c r="O223" s="78">
        <v>324</v>
      </c>
      <c r="P223" s="75">
        <v>24</v>
      </c>
      <c r="Q223" s="79">
        <v>176</v>
      </c>
      <c r="R223" s="75">
        <v>7</v>
      </c>
      <c r="S223" s="79">
        <v>1</v>
      </c>
      <c r="T223" s="75">
        <v>0</v>
      </c>
      <c r="U223" s="79">
        <v>12</v>
      </c>
      <c r="V223" s="75">
        <v>1</v>
      </c>
      <c r="W223" s="79"/>
      <c r="X223" s="75"/>
      <c r="Y223" s="132">
        <f t="shared" si="32"/>
        <v>3645</v>
      </c>
      <c r="Z223" s="132">
        <f t="shared" si="33"/>
        <v>192</v>
      </c>
      <c r="AA223" s="249">
        <f>SUM($Y$6:Y223)</f>
        <v>212756</v>
      </c>
      <c r="AB223" s="249">
        <f>SUM($Z$6:Z223)</f>
        <v>5012</v>
      </c>
    </row>
    <row r="224" spans="1:28" hidden="1" x14ac:dyDescent="0.3">
      <c r="A224" s="266"/>
      <c r="B224" s="223">
        <v>44099</v>
      </c>
      <c r="C224" s="76">
        <v>1274</v>
      </c>
      <c r="D224" s="75">
        <v>88</v>
      </c>
      <c r="E224" s="42">
        <v>702</v>
      </c>
      <c r="F224" s="26">
        <v>53</v>
      </c>
      <c r="G224" s="79">
        <v>38</v>
      </c>
      <c r="H224" s="75">
        <v>1</v>
      </c>
      <c r="I224" s="79">
        <v>29</v>
      </c>
      <c r="J224" s="80">
        <v>0</v>
      </c>
      <c r="K224" s="78">
        <v>92</v>
      </c>
      <c r="L224" s="75">
        <v>6</v>
      </c>
      <c r="M224" s="79">
        <v>117</v>
      </c>
      <c r="N224" s="80">
        <v>3</v>
      </c>
      <c r="O224" s="78">
        <v>230</v>
      </c>
      <c r="P224" s="75">
        <v>17</v>
      </c>
      <c r="Q224" s="79">
        <v>276</v>
      </c>
      <c r="R224" s="75">
        <v>15</v>
      </c>
      <c r="S224" s="79">
        <v>2</v>
      </c>
      <c r="T224" s="75">
        <v>0</v>
      </c>
      <c r="U224" s="79">
        <v>11</v>
      </c>
      <c r="V224" s="75">
        <v>1</v>
      </c>
      <c r="W224" s="79">
        <v>4</v>
      </c>
      <c r="X224" s="75">
        <v>0</v>
      </c>
      <c r="Y224" s="132">
        <f>(C224+E224+G224+I224+K224+M224+O224+Q224+S224+U224+W224)</f>
        <v>2775</v>
      </c>
      <c r="Z224" s="132">
        <f>(D224+F224+H224+J224+L224+N224+P224+R224+T224+V224+X224)</f>
        <v>184</v>
      </c>
      <c r="AA224" s="249">
        <f>SUM($Y$6:Y224)</f>
        <v>215531</v>
      </c>
      <c r="AB224" s="249">
        <f>SUM($Z$6:Z224)</f>
        <v>5196</v>
      </c>
    </row>
    <row r="225" spans="1:28" hidden="1" x14ac:dyDescent="0.3">
      <c r="A225" s="266"/>
      <c r="B225" s="223">
        <v>44100</v>
      </c>
      <c r="C225" s="76">
        <v>965</v>
      </c>
      <c r="D225" s="75">
        <v>57</v>
      </c>
      <c r="E225" s="42">
        <v>602</v>
      </c>
      <c r="F225" s="26">
        <v>65</v>
      </c>
      <c r="G225" s="79">
        <v>84</v>
      </c>
      <c r="H225" s="75">
        <v>6</v>
      </c>
      <c r="I225" s="79">
        <v>0</v>
      </c>
      <c r="J225" s="80">
        <v>0</v>
      </c>
      <c r="K225" s="78">
        <v>0</v>
      </c>
      <c r="L225" s="75">
        <v>0</v>
      </c>
      <c r="M225" s="79">
        <v>41</v>
      </c>
      <c r="N225" s="80">
        <v>2</v>
      </c>
      <c r="O225" s="78">
        <v>125</v>
      </c>
      <c r="P225" s="75">
        <v>16</v>
      </c>
      <c r="Q225" s="79">
        <v>91</v>
      </c>
      <c r="R225" s="75">
        <v>10</v>
      </c>
      <c r="S225" s="79">
        <v>1</v>
      </c>
      <c r="T225" s="75">
        <v>0</v>
      </c>
      <c r="U225" s="79">
        <v>6</v>
      </c>
      <c r="V225" s="75">
        <v>2</v>
      </c>
      <c r="W225" s="79">
        <v>2</v>
      </c>
      <c r="X225" s="75">
        <v>0</v>
      </c>
      <c r="Y225" s="132">
        <f t="shared" ref="Y225:Y244" si="34">(C225+E225+G225+I225+K225+M225+O225+Q225+S225+U225+W225)</f>
        <v>1917</v>
      </c>
      <c r="Z225" s="132">
        <f t="shared" ref="Z225:Z244" si="35">(D225+F225+H225+J225+L225+N225+P225+R225+T225+V225+X225)</f>
        <v>158</v>
      </c>
      <c r="AA225" s="249">
        <f>SUM($Y$6:Y225)</f>
        <v>217448</v>
      </c>
      <c r="AB225" s="249">
        <f>SUM($Z$6:Z225)</f>
        <v>5354</v>
      </c>
    </row>
    <row r="226" spans="1:28" ht="15" hidden="1" thickBot="1" x14ac:dyDescent="0.35">
      <c r="A226" s="267"/>
      <c r="B226" s="224">
        <v>44101</v>
      </c>
      <c r="C226" s="82">
        <v>409</v>
      </c>
      <c r="D226" s="81">
        <v>15</v>
      </c>
      <c r="E226" s="44">
        <v>275</v>
      </c>
      <c r="F226" s="24">
        <v>12</v>
      </c>
      <c r="G226" s="85">
        <v>18</v>
      </c>
      <c r="H226" s="81">
        <v>3</v>
      </c>
      <c r="I226" s="85">
        <v>0</v>
      </c>
      <c r="J226" s="86">
        <v>0</v>
      </c>
      <c r="K226" s="84">
        <v>2</v>
      </c>
      <c r="L226" s="81">
        <v>0</v>
      </c>
      <c r="M226" s="85">
        <v>33</v>
      </c>
      <c r="N226" s="86">
        <v>2</v>
      </c>
      <c r="O226" s="84">
        <v>93</v>
      </c>
      <c r="P226" s="81">
        <v>4</v>
      </c>
      <c r="Q226" s="85">
        <v>73</v>
      </c>
      <c r="R226" s="81">
        <v>2</v>
      </c>
      <c r="S226" s="85">
        <v>1</v>
      </c>
      <c r="T226" s="81">
        <v>0</v>
      </c>
      <c r="U226" s="85">
        <v>5</v>
      </c>
      <c r="V226" s="81">
        <v>1</v>
      </c>
      <c r="W226" s="85">
        <v>0</v>
      </c>
      <c r="X226" s="81">
        <v>0</v>
      </c>
      <c r="Y226" s="132">
        <f t="shared" si="34"/>
        <v>909</v>
      </c>
      <c r="Z226" s="132">
        <f t="shared" si="35"/>
        <v>39</v>
      </c>
      <c r="AA226" s="249">
        <f>SUM($Y$6:Y226)</f>
        <v>218357</v>
      </c>
      <c r="AB226" s="249">
        <f>SUM($Z$6:Z226)</f>
        <v>5393</v>
      </c>
    </row>
    <row r="227" spans="1:28" hidden="1" x14ac:dyDescent="0.3">
      <c r="A227" s="271" t="s">
        <v>130</v>
      </c>
      <c r="B227" s="222">
        <v>44102</v>
      </c>
      <c r="C227" s="88">
        <v>1020</v>
      </c>
      <c r="D227" s="87">
        <v>36</v>
      </c>
      <c r="E227" s="41">
        <v>488</v>
      </c>
      <c r="F227" s="20">
        <v>6</v>
      </c>
      <c r="G227" s="91">
        <v>185</v>
      </c>
      <c r="H227" s="87">
        <v>17</v>
      </c>
      <c r="I227" s="91">
        <v>41</v>
      </c>
      <c r="J227" s="92">
        <v>2</v>
      </c>
      <c r="K227" s="90">
        <v>103</v>
      </c>
      <c r="L227" s="87">
        <v>5</v>
      </c>
      <c r="M227" s="91">
        <v>97</v>
      </c>
      <c r="N227" s="92">
        <v>0</v>
      </c>
      <c r="O227" s="90">
        <v>278</v>
      </c>
      <c r="P227" s="87">
        <v>21</v>
      </c>
      <c r="Q227" s="91">
        <v>156</v>
      </c>
      <c r="R227" s="87">
        <v>11</v>
      </c>
      <c r="S227" s="91">
        <v>0</v>
      </c>
      <c r="T227" s="87">
        <v>0</v>
      </c>
      <c r="U227" s="91">
        <v>11</v>
      </c>
      <c r="V227" s="87">
        <v>1</v>
      </c>
      <c r="W227" s="91">
        <v>3</v>
      </c>
      <c r="X227" s="87">
        <v>0</v>
      </c>
      <c r="Y227" s="132">
        <f t="shared" si="34"/>
        <v>2382</v>
      </c>
      <c r="Z227" s="132">
        <f t="shared" si="35"/>
        <v>99</v>
      </c>
      <c r="AA227" s="249">
        <f>SUM($Y$6:Y227)</f>
        <v>220739</v>
      </c>
      <c r="AB227" s="249">
        <f>SUM($Z$6:Z227)</f>
        <v>5492</v>
      </c>
    </row>
    <row r="228" spans="1:28" hidden="1" x14ac:dyDescent="0.3">
      <c r="A228" s="266"/>
      <c r="B228" s="223">
        <v>44103</v>
      </c>
      <c r="C228" s="76">
        <v>1470</v>
      </c>
      <c r="D228" s="75">
        <v>97</v>
      </c>
      <c r="E228" s="42">
        <v>831</v>
      </c>
      <c r="F228" s="26">
        <v>30</v>
      </c>
      <c r="G228" s="79">
        <v>226</v>
      </c>
      <c r="H228" s="75">
        <v>20</v>
      </c>
      <c r="I228" s="79">
        <v>13</v>
      </c>
      <c r="J228" s="80">
        <v>0</v>
      </c>
      <c r="K228" s="78">
        <v>99</v>
      </c>
      <c r="L228" s="75">
        <v>0</v>
      </c>
      <c r="M228" s="79">
        <v>134</v>
      </c>
      <c r="N228" s="80">
        <v>5</v>
      </c>
      <c r="O228" s="78">
        <v>329</v>
      </c>
      <c r="P228" s="75">
        <v>25</v>
      </c>
      <c r="Q228" s="79">
        <v>272</v>
      </c>
      <c r="R228" s="75">
        <v>25</v>
      </c>
      <c r="S228" s="79">
        <v>0</v>
      </c>
      <c r="T228" s="75">
        <v>0</v>
      </c>
      <c r="U228" s="79">
        <v>15</v>
      </c>
      <c r="V228" s="75">
        <v>1</v>
      </c>
      <c r="W228" s="79">
        <v>2</v>
      </c>
      <c r="X228" s="75">
        <v>0</v>
      </c>
      <c r="Y228" s="132">
        <f t="shared" si="34"/>
        <v>3391</v>
      </c>
      <c r="Z228" s="132">
        <f t="shared" si="35"/>
        <v>203</v>
      </c>
      <c r="AA228" s="249">
        <f>SUM($Y$6:Y228)</f>
        <v>224130</v>
      </c>
      <c r="AB228" s="249">
        <f>SUM($Z$6:Z228)</f>
        <v>5695</v>
      </c>
    </row>
    <row r="229" spans="1:28" hidden="1" x14ac:dyDescent="0.3">
      <c r="A229" s="266"/>
      <c r="B229" s="223">
        <v>44104</v>
      </c>
      <c r="C229" s="76">
        <v>1207</v>
      </c>
      <c r="D229" s="75">
        <v>73</v>
      </c>
      <c r="E229" s="42">
        <v>695</v>
      </c>
      <c r="F229" s="26">
        <v>38</v>
      </c>
      <c r="G229" s="79">
        <v>137</v>
      </c>
      <c r="H229" s="75">
        <v>21</v>
      </c>
      <c r="I229" s="79">
        <v>10</v>
      </c>
      <c r="J229" s="80">
        <v>0</v>
      </c>
      <c r="K229" s="78">
        <v>115</v>
      </c>
      <c r="L229" s="75">
        <v>2</v>
      </c>
      <c r="M229" s="79">
        <v>169</v>
      </c>
      <c r="N229" s="80">
        <v>9</v>
      </c>
      <c r="O229" s="78">
        <v>319</v>
      </c>
      <c r="P229" s="75">
        <v>21</v>
      </c>
      <c r="Q229" s="79">
        <v>230</v>
      </c>
      <c r="R229" s="75">
        <v>10</v>
      </c>
      <c r="S229" s="79">
        <v>0</v>
      </c>
      <c r="T229" s="75">
        <v>0</v>
      </c>
      <c r="U229" s="79">
        <v>16</v>
      </c>
      <c r="V229" s="75">
        <v>1</v>
      </c>
      <c r="W229" s="79">
        <v>1</v>
      </c>
      <c r="X229" s="75">
        <v>0</v>
      </c>
      <c r="Y229" s="132">
        <f t="shared" si="34"/>
        <v>2899</v>
      </c>
      <c r="Z229" s="132">
        <f t="shared" si="35"/>
        <v>175</v>
      </c>
      <c r="AA229" s="249">
        <f>SUM($Y$6:Y229)</f>
        <v>227029</v>
      </c>
      <c r="AB229" s="249">
        <f>SUM($Z$6:Z229)</f>
        <v>5870</v>
      </c>
    </row>
    <row r="230" spans="1:28" hidden="1" x14ac:dyDescent="0.3">
      <c r="A230" s="266"/>
      <c r="B230" s="223">
        <v>44105</v>
      </c>
      <c r="C230" s="76">
        <v>1620</v>
      </c>
      <c r="D230" s="75">
        <v>113</v>
      </c>
      <c r="E230" s="42">
        <v>765</v>
      </c>
      <c r="F230" s="26">
        <v>45</v>
      </c>
      <c r="G230" s="79">
        <v>142</v>
      </c>
      <c r="H230" s="75">
        <v>21</v>
      </c>
      <c r="I230" s="79">
        <v>9</v>
      </c>
      <c r="J230" s="80">
        <v>0</v>
      </c>
      <c r="K230" s="78">
        <v>79</v>
      </c>
      <c r="L230" s="75">
        <v>2</v>
      </c>
      <c r="M230" s="79">
        <v>156</v>
      </c>
      <c r="N230" s="80">
        <v>9</v>
      </c>
      <c r="O230" s="78">
        <v>269</v>
      </c>
      <c r="P230" s="75">
        <v>32</v>
      </c>
      <c r="Q230" s="79">
        <v>221</v>
      </c>
      <c r="R230" s="75">
        <v>15</v>
      </c>
      <c r="S230" s="79">
        <v>0</v>
      </c>
      <c r="T230" s="75">
        <v>0</v>
      </c>
      <c r="U230" s="79">
        <v>15</v>
      </c>
      <c r="V230" s="75">
        <v>1</v>
      </c>
      <c r="W230" s="79">
        <v>5</v>
      </c>
      <c r="X230" s="75">
        <v>0</v>
      </c>
      <c r="Y230" s="132">
        <f t="shared" si="34"/>
        <v>3281</v>
      </c>
      <c r="Z230" s="132">
        <f t="shared" si="35"/>
        <v>238</v>
      </c>
      <c r="AA230" s="249">
        <f>SUM($Y$6:Y230)</f>
        <v>230310</v>
      </c>
      <c r="AB230" s="249">
        <f>SUM($Z$6:Z230)</f>
        <v>6108</v>
      </c>
    </row>
    <row r="231" spans="1:28" hidden="1" x14ac:dyDescent="0.3">
      <c r="A231" s="266"/>
      <c r="B231" s="223">
        <v>44106</v>
      </c>
      <c r="C231" s="76">
        <v>1244</v>
      </c>
      <c r="D231" s="75">
        <v>90</v>
      </c>
      <c r="E231" s="42">
        <v>638</v>
      </c>
      <c r="F231" s="26">
        <v>45</v>
      </c>
      <c r="G231" s="79">
        <v>123</v>
      </c>
      <c r="H231" s="75">
        <v>14</v>
      </c>
      <c r="I231" s="79">
        <v>30</v>
      </c>
      <c r="J231" s="80">
        <v>0</v>
      </c>
      <c r="K231" s="78">
        <v>110</v>
      </c>
      <c r="L231" s="75">
        <v>9</v>
      </c>
      <c r="M231" s="79">
        <v>149</v>
      </c>
      <c r="N231" s="80">
        <v>12</v>
      </c>
      <c r="O231" s="78">
        <v>286</v>
      </c>
      <c r="P231" s="75">
        <v>29</v>
      </c>
      <c r="Q231" s="79">
        <v>301</v>
      </c>
      <c r="R231" s="75">
        <v>26</v>
      </c>
      <c r="S231" s="79">
        <v>0</v>
      </c>
      <c r="T231" s="75">
        <v>0</v>
      </c>
      <c r="U231" s="79">
        <v>11</v>
      </c>
      <c r="V231" s="75">
        <v>1</v>
      </c>
      <c r="W231" s="79">
        <v>1</v>
      </c>
      <c r="X231" s="75">
        <v>1</v>
      </c>
      <c r="Y231" s="132">
        <f t="shared" si="34"/>
        <v>2893</v>
      </c>
      <c r="Z231" s="132">
        <f t="shared" si="35"/>
        <v>227</v>
      </c>
      <c r="AA231" s="249">
        <f>SUM($Y$6:Y231)</f>
        <v>233203</v>
      </c>
      <c r="AB231" s="249">
        <f>SUM($Z$6:Z231)</f>
        <v>6335</v>
      </c>
    </row>
    <row r="232" spans="1:28" hidden="1" x14ac:dyDescent="0.3">
      <c r="A232" s="266"/>
      <c r="B232" s="223">
        <v>44107</v>
      </c>
      <c r="C232" s="76">
        <v>844</v>
      </c>
      <c r="D232" s="75">
        <v>63</v>
      </c>
      <c r="E232" s="42">
        <v>630</v>
      </c>
      <c r="F232" s="26">
        <v>42</v>
      </c>
      <c r="G232" s="79">
        <v>132</v>
      </c>
      <c r="H232" s="75">
        <v>16</v>
      </c>
      <c r="I232" s="79">
        <v>5</v>
      </c>
      <c r="J232" s="80">
        <v>1</v>
      </c>
      <c r="K232" s="78">
        <v>3</v>
      </c>
      <c r="L232" s="75">
        <v>0</v>
      </c>
      <c r="M232" s="79">
        <v>57</v>
      </c>
      <c r="N232" s="80">
        <v>12</v>
      </c>
      <c r="O232" s="78">
        <v>148</v>
      </c>
      <c r="P232" s="75">
        <v>20</v>
      </c>
      <c r="Q232" s="79">
        <v>109</v>
      </c>
      <c r="R232" s="75">
        <v>13</v>
      </c>
      <c r="S232" s="79">
        <v>4</v>
      </c>
      <c r="T232" s="75">
        <v>0</v>
      </c>
      <c r="U232" s="79">
        <v>3</v>
      </c>
      <c r="V232" s="75">
        <v>1</v>
      </c>
      <c r="W232" s="79">
        <v>5</v>
      </c>
      <c r="X232" s="75">
        <v>0</v>
      </c>
      <c r="Y232" s="132">
        <f t="shared" si="34"/>
        <v>1940</v>
      </c>
      <c r="Z232" s="132">
        <f t="shared" si="35"/>
        <v>168</v>
      </c>
      <c r="AA232" s="249">
        <f>SUM($Y$6:Y232)</f>
        <v>235143</v>
      </c>
      <c r="AB232" s="249">
        <f>SUM($Z$6:Z232)</f>
        <v>6503</v>
      </c>
    </row>
    <row r="233" spans="1:28" ht="15" hidden="1" thickBot="1" x14ac:dyDescent="0.35">
      <c r="A233" s="267"/>
      <c r="B233" s="224">
        <v>44108</v>
      </c>
      <c r="C233" s="82">
        <v>328</v>
      </c>
      <c r="D233" s="81">
        <v>33</v>
      </c>
      <c r="E233" s="44">
        <v>392</v>
      </c>
      <c r="F233" s="24">
        <v>21</v>
      </c>
      <c r="G233" s="85">
        <v>45</v>
      </c>
      <c r="H233" s="81">
        <v>6</v>
      </c>
      <c r="I233" s="85">
        <v>0</v>
      </c>
      <c r="J233" s="86">
        <v>0</v>
      </c>
      <c r="K233" s="84">
        <v>7</v>
      </c>
      <c r="L233" s="81">
        <v>0</v>
      </c>
      <c r="M233" s="85">
        <v>29</v>
      </c>
      <c r="N233" s="86">
        <v>1</v>
      </c>
      <c r="O233" s="84">
        <v>103</v>
      </c>
      <c r="P233" s="81">
        <v>7</v>
      </c>
      <c r="Q233" s="85">
        <v>119</v>
      </c>
      <c r="R233" s="81">
        <v>6</v>
      </c>
      <c r="S233" s="85">
        <v>1</v>
      </c>
      <c r="T233" s="81">
        <v>0</v>
      </c>
      <c r="U233" s="85">
        <v>9</v>
      </c>
      <c r="V233" s="81">
        <v>1</v>
      </c>
      <c r="W233" s="85">
        <v>1</v>
      </c>
      <c r="X233" s="81">
        <v>0</v>
      </c>
      <c r="Y233" s="132">
        <f t="shared" si="34"/>
        <v>1034</v>
      </c>
      <c r="Z233" s="132">
        <f t="shared" si="35"/>
        <v>75</v>
      </c>
      <c r="AA233" s="249">
        <f>SUM($Y$6:Y233)</f>
        <v>236177</v>
      </c>
      <c r="AB233" s="249">
        <f>SUM($Z$6:Z233)</f>
        <v>6578</v>
      </c>
    </row>
    <row r="234" spans="1:28" hidden="1" x14ac:dyDescent="0.3">
      <c r="A234" s="271" t="s">
        <v>129</v>
      </c>
      <c r="B234" s="222">
        <v>44109</v>
      </c>
      <c r="C234" s="88">
        <v>1082</v>
      </c>
      <c r="D234" s="87">
        <v>69</v>
      </c>
      <c r="E234" s="41">
        <v>445</v>
      </c>
      <c r="F234" s="20">
        <v>37</v>
      </c>
      <c r="G234" s="91">
        <v>73</v>
      </c>
      <c r="H234" s="87">
        <v>13</v>
      </c>
      <c r="I234" s="91">
        <v>39</v>
      </c>
      <c r="J234" s="92">
        <v>1</v>
      </c>
      <c r="K234" s="90">
        <v>92</v>
      </c>
      <c r="L234" s="87">
        <v>8</v>
      </c>
      <c r="M234" s="91">
        <v>91</v>
      </c>
      <c r="N234" s="92">
        <v>4</v>
      </c>
      <c r="O234" s="90">
        <v>340</v>
      </c>
      <c r="P234" s="87">
        <v>29</v>
      </c>
      <c r="Q234" s="91">
        <v>322</v>
      </c>
      <c r="R234" s="87">
        <v>28</v>
      </c>
      <c r="S234" s="91">
        <v>3</v>
      </c>
      <c r="T234" s="87">
        <v>0</v>
      </c>
      <c r="U234" s="91">
        <v>19</v>
      </c>
      <c r="V234" s="87">
        <v>0</v>
      </c>
      <c r="W234" s="91">
        <v>3</v>
      </c>
      <c r="X234" s="87">
        <v>0</v>
      </c>
      <c r="Y234" s="132">
        <f t="shared" si="34"/>
        <v>2509</v>
      </c>
      <c r="Z234" s="132">
        <f t="shared" si="35"/>
        <v>189</v>
      </c>
      <c r="AA234" s="249">
        <f>SUM($Y$6:Y234)</f>
        <v>238686</v>
      </c>
      <c r="AB234" s="249">
        <f>SUM($Z$6:Z234)</f>
        <v>6767</v>
      </c>
    </row>
    <row r="235" spans="1:28" hidden="1" x14ac:dyDescent="0.3">
      <c r="A235" s="266"/>
      <c r="B235" s="223">
        <v>44110</v>
      </c>
      <c r="C235" s="76">
        <v>1881</v>
      </c>
      <c r="D235" s="75">
        <v>163</v>
      </c>
      <c r="E235" s="42">
        <v>747</v>
      </c>
      <c r="F235" s="26">
        <v>49</v>
      </c>
      <c r="G235" s="79">
        <v>109</v>
      </c>
      <c r="H235" s="75">
        <v>13</v>
      </c>
      <c r="I235" s="79">
        <v>31</v>
      </c>
      <c r="J235" s="80">
        <v>3</v>
      </c>
      <c r="K235" s="78">
        <v>143</v>
      </c>
      <c r="L235" s="75">
        <v>11</v>
      </c>
      <c r="M235" s="79">
        <v>240</v>
      </c>
      <c r="N235" s="80">
        <v>36</v>
      </c>
      <c r="O235" s="78">
        <v>438</v>
      </c>
      <c r="P235" s="75">
        <v>52</v>
      </c>
      <c r="Q235" s="79">
        <v>388</v>
      </c>
      <c r="R235" s="75">
        <v>29</v>
      </c>
      <c r="S235" s="79">
        <v>2</v>
      </c>
      <c r="T235" s="75">
        <v>0</v>
      </c>
      <c r="U235" s="79">
        <v>17</v>
      </c>
      <c r="V235" s="75">
        <v>0</v>
      </c>
      <c r="W235" s="79">
        <v>2</v>
      </c>
      <c r="X235" s="75">
        <v>0</v>
      </c>
      <c r="Y235" s="132">
        <f t="shared" si="34"/>
        <v>3998</v>
      </c>
      <c r="Z235" s="132">
        <f t="shared" si="35"/>
        <v>356</v>
      </c>
      <c r="AA235" s="249">
        <f>SUM($Y$6:Y235)</f>
        <v>242684</v>
      </c>
      <c r="AB235" s="249">
        <f>SUM($Z$6:Z235)</f>
        <v>7123</v>
      </c>
    </row>
    <row r="236" spans="1:28" hidden="1" x14ac:dyDescent="0.3">
      <c r="A236" s="266"/>
      <c r="B236" s="223">
        <v>44111</v>
      </c>
      <c r="C236" s="76">
        <v>1671</v>
      </c>
      <c r="D236" s="75">
        <v>202</v>
      </c>
      <c r="E236" s="42">
        <v>699</v>
      </c>
      <c r="F236" s="26">
        <v>39</v>
      </c>
      <c r="G236" s="79">
        <v>115</v>
      </c>
      <c r="H236" s="75">
        <v>19</v>
      </c>
      <c r="I236" s="79">
        <v>18</v>
      </c>
      <c r="J236" s="80">
        <v>0</v>
      </c>
      <c r="K236" s="78">
        <v>120</v>
      </c>
      <c r="L236" s="75">
        <v>8</v>
      </c>
      <c r="M236" s="79">
        <v>293</v>
      </c>
      <c r="N236" s="80">
        <v>40</v>
      </c>
      <c r="O236" s="78">
        <v>390</v>
      </c>
      <c r="P236" s="75">
        <v>36</v>
      </c>
      <c r="Q236" s="79">
        <v>332</v>
      </c>
      <c r="R236" s="75">
        <v>43</v>
      </c>
      <c r="S236" s="79">
        <v>4</v>
      </c>
      <c r="T236" s="75">
        <v>0</v>
      </c>
      <c r="U236" s="79">
        <v>13</v>
      </c>
      <c r="V236" s="75">
        <v>0</v>
      </c>
      <c r="W236" s="79">
        <v>0</v>
      </c>
      <c r="X236" s="75">
        <v>0</v>
      </c>
      <c r="Y236" s="132">
        <f t="shared" si="34"/>
        <v>3655</v>
      </c>
      <c r="Z236" s="132">
        <f t="shared" si="35"/>
        <v>387</v>
      </c>
      <c r="AA236" s="249">
        <f>SUM($Y$6:Y236)</f>
        <v>246339</v>
      </c>
      <c r="AB236" s="249">
        <f>SUM($Z$6:Z236)</f>
        <v>7510</v>
      </c>
    </row>
    <row r="237" spans="1:28" hidden="1" x14ac:dyDescent="0.3">
      <c r="A237" s="266"/>
      <c r="B237" s="223">
        <v>44112</v>
      </c>
      <c r="C237" s="76">
        <v>1551</v>
      </c>
      <c r="D237" s="75">
        <v>155</v>
      </c>
      <c r="E237" s="42">
        <v>762</v>
      </c>
      <c r="F237" s="26">
        <v>60</v>
      </c>
      <c r="G237" s="79">
        <v>113</v>
      </c>
      <c r="H237" s="75">
        <v>11</v>
      </c>
      <c r="I237" s="79">
        <v>16</v>
      </c>
      <c r="J237" s="80">
        <v>1</v>
      </c>
      <c r="K237" s="78">
        <v>105</v>
      </c>
      <c r="L237" s="75">
        <v>7</v>
      </c>
      <c r="M237" s="79">
        <v>225</v>
      </c>
      <c r="N237" s="80">
        <v>27</v>
      </c>
      <c r="O237" s="78">
        <v>522</v>
      </c>
      <c r="P237" s="75">
        <v>57</v>
      </c>
      <c r="Q237" s="79">
        <v>369</v>
      </c>
      <c r="R237" s="75">
        <v>45</v>
      </c>
      <c r="S237" s="79">
        <v>2</v>
      </c>
      <c r="T237" s="75">
        <v>0</v>
      </c>
      <c r="U237" s="79">
        <v>14</v>
      </c>
      <c r="V237" s="75">
        <v>0</v>
      </c>
      <c r="W237" s="79">
        <v>3</v>
      </c>
      <c r="X237" s="75">
        <v>0</v>
      </c>
      <c r="Y237" s="132">
        <f t="shared" si="34"/>
        <v>3682</v>
      </c>
      <c r="Z237" s="132">
        <f t="shared" si="35"/>
        <v>363</v>
      </c>
      <c r="AA237" s="249">
        <f>SUM($Y$6:Y237)</f>
        <v>250021</v>
      </c>
      <c r="AB237" s="249">
        <f>SUM($Z$6:Z237)</f>
        <v>7873</v>
      </c>
    </row>
    <row r="238" spans="1:28" hidden="1" x14ac:dyDescent="0.3">
      <c r="A238" s="266"/>
      <c r="B238" s="223">
        <v>44113</v>
      </c>
      <c r="C238" s="76">
        <v>2069</v>
      </c>
      <c r="D238" s="75">
        <v>184</v>
      </c>
      <c r="E238" s="42">
        <v>890</v>
      </c>
      <c r="F238" s="26">
        <v>56</v>
      </c>
      <c r="G238" s="79">
        <v>181</v>
      </c>
      <c r="H238" s="75">
        <v>15</v>
      </c>
      <c r="I238" s="79">
        <v>52</v>
      </c>
      <c r="J238" s="80">
        <v>2</v>
      </c>
      <c r="K238" s="78">
        <v>177</v>
      </c>
      <c r="L238" s="75">
        <v>9</v>
      </c>
      <c r="M238" s="79">
        <v>184</v>
      </c>
      <c r="N238" s="80">
        <v>24</v>
      </c>
      <c r="O238" s="78">
        <v>396</v>
      </c>
      <c r="P238" s="75">
        <v>37</v>
      </c>
      <c r="Q238" s="79">
        <v>382</v>
      </c>
      <c r="R238" s="75">
        <v>49</v>
      </c>
      <c r="S238" s="79">
        <v>2</v>
      </c>
      <c r="T238" s="75">
        <v>0</v>
      </c>
      <c r="U238" s="79">
        <v>26</v>
      </c>
      <c r="V238" s="75">
        <v>4</v>
      </c>
      <c r="W238" s="79">
        <v>3</v>
      </c>
      <c r="X238" s="75">
        <v>0</v>
      </c>
      <c r="Y238" s="132">
        <f t="shared" si="34"/>
        <v>4362</v>
      </c>
      <c r="Z238" s="132">
        <f t="shared" si="35"/>
        <v>380</v>
      </c>
      <c r="AA238" s="249">
        <f>SUM($Y$6:Y238)</f>
        <v>254383</v>
      </c>
      <c r="AB238" s="249">
        <f>SUM($Z$6:Z238)</f>
        <v>8253</v>
      </c>
    </row>
    <row r="239" spans="1:28" hidden="1" x14ac:dyDescent="0.3">
      <c r="A239" s="266"/>
      <c r="B239" s="223">
        <v>44114</v>
      </c>
      <c r="C239" s="76">
        <v>1659</v>
      </c>
      <c r="D239" s="75">
        <v>233</v>
      </c>
      <c r="E239" s="42">
        <v>581</v>
      </c>
      <c r="F239" s="26">
        <v>59</v>
      </c>
      <c r="G239" s="79">
        <v>77</v>
      </c>
      <c r="H239" s="75">
        <v>11</v>
      </c>
      <c r="I239" s="79">
        <v>0</v>
      </c>
      <c r="J239" s="80">
        <v>0</v>
      </c>
      <c r="K239" s="78">
        <v>4</v>
      </c>
      <c r="L239" s="75">
        <v>0</v>
      </c>
      <c r="M239" s="79">
        <v>81</v>
      </c>
      <c r="N239" s="80">
        <v>12</v>
      </c>
      <c r="O239" s="78">
        <v>190</v>
      </c>
      <c r="P239" s="75">
        <v>21</v>
      </c>
      <c r="Q239" s="79">
        <v>343</v>
      </c>
      <c r="R239" s="75">
        <v>73</v>
      </c>
      <c r="S239" s="79">
        <v>5</v>
      </c>
      <c r="T239" s="75">
        <v>0</v>
      </c>
      <c r="U239" s="79">
        <v>13</v>
      </c>
      <c r="V239" s="75">
        <v>2</v>
      </c>
      <c r="W239" s="79">
        <v>3</v>
      </c>
      <c r="X239" s="75">
        <v>0</v>
      </c>
      <c r="Y239" s="132">
        <f t="shared" si="34"/>
        <v>2956</v>
      </c>
      <c r="Z239" s="132">
        <f t="shared" si="35"/>
        <v>411</v>
      </c>
      <c r="AA239" s="249">
        <f>SUM($Y$6:Y239)</f>
        <v>257339</v>
      </c>
      <c r="AB239" s="249">
        <f>SUM($Z$6:Z239)</f>
        <v>8664</v>
      </c>
    </row>
    <row r="240" spans="1:28" ht="15" hidden="1" thickBot="1" x14ac:dyDescent="0.35">
      <c r="A240" s="267"/>
      <c r="B240" s="224">
        <v>44115</v>
      </c>
      <c r="C240" s="82">
        <v>609</v>
      </c>
      <c r="D240" s="81">
        <v>83</v>
      </c>
      <c r="E240" s="44">
        <v>518</v>
      </c>
      <c r="F240" s="24">
        <v>46</v>
      </c>
      <c r="G240" s="85">
        <v>44</v>
      </c>
      <c r="H240" s="81">
        <v>5</v>
      </c>
      <c r="I240" s="85">
        <v>0</v>
      </c>
      <c r="J240" s="86">
        <v>0</v>
      </c>
      <c r="K240" s="84">
        <v>2</v>
      </c>
      <c r="L240" s="81">
        <v>0</v>
      </c>
      <c r="M240" s="85">
        <v>63</v>
      </c>
      <c r="N240" s="86">
        <v>10</v>
      </c>
      <c r="O240" s="84">
        <v>83</v>
      </c>
      <c r="P240" s="81">
        <v>8</v>
      </c>
      <c r="Q240" s="85">
        <v>57</v>
      </c>
      <c r="R240" s="81">
        <v>10</v>
      </c>
      <c r="S240" s="85">
        <v>12</v>
      </c>
      <c r="T240" s="81">
        <v>1</v>
      </c>
      <c r="U240" s="85">
        <v>14</v>
      </c>
      <c r="V240" s="81">
        <v>5</v>
      </c>
      <c r="W240" s="85">
        <v>2</v>
      </c>
      <c r="X240" s="81">
        <v>0</v>
      </c>
      <c r="Y240" s="132">
        <f t="shared" si="34"/>
        <v>1404</v>
      </c>
      <c r="Z240" s="132">
        <f t="shared" si="35"/>
        <v>168</v>
      </c>
      <c r="AA240" s="249">
        <f>SUM($Y$6:Y240)</f>
        <v>258743</v>
      </c>
      <c r="AB240" s="249">
        <f>SUM($Z$6:Z240)</f>
        <v>8832</v>
      </c>
    </row>
    <row r="241" spans="1:28" hidden="1" x14ac:dyDescent="0.3">
      <c r="A241" s="266" t="s">
        <v>131</v>
      </c>
      <c r="B241" s="222">
        <v>44116</v>
      </c>
      <c r="C241" s="88">
        <v>1366</v>
      </c>
      <c r="D241" s="87">
        <v>182</v>
      </c>
      <c r="E241" s="41">
        <v>433</v>
      </c>
      <c r="F241" s="20">
        <v>45</v>
      </c>
      <c r="G241" s="91">
        <v>128</v>
      </c>
      <c r="H241" s="87">
        <v>35</v>
      </c>
      <c r="I241" s="91">
        <v>71</v>
      </c>
      <c r="J241" s="92">
        <v>5</v>
      </c>
      <c r="K241" s="90">
        <v>101</v>
      </c>
      <c r="L241" s="87">
        <v>4</v>
      </c>
      <c r="M241" s="91">
        <v>284</v>
      </c>
      <c r="N241" s="92">
        <v>30</v>
      </c>
      <c r="O241" s="90">
        <v>422</v>
      </c>
      <c r="P241" s="87">
        <v>54</v>
      </c>
      <c r="Q241" s="91">
        <v>474</v>
      </c>
      <c r="R241" s="87">
        <v>38</v>
      </c>
      <c r="S241" s="91">
        <v>6</v>
      </c>
      <c r="T241" s="87">
        <v>0</v>
      </c>
      <c r="U241" s="91">
        <v>22</v>
      </c>
      <c r="V241" s="87">
        <v>3</v>
      </c>
      <c r="W241" s="91">
        <v>1</v>
      </c>
      <c r="X241" s="87">
        <v>1</v>
      </c>
      <c r="Y241" s="132">
        <f t="shared" si="34"/>
        <v>3308</v>
      </c>
      <c r="Z241" s="132">
        <f t="shared" si="35"/>
        <v>397</v>
      </c>
      <c r="AA241" s="249">
        <f>SUM($Y$6:Y241)</f>
        <v>262051</v>
      </c>
      <c r="AB241" s="249">
        <f>SUM($Z$6:Z241)</f>
        <v>9229</v>
      </c>
    </row>
    <row r="242" spans="1:28" hidden="1" x14ac:dyDescent="0.3">
      <c r="A242" s="266"/>
      <c r="B242" s="223">
        <v>44117</v>
      </c>
      <c r="C242" s="76">
        <v>2269</v>
      </c>
      <c r="D242" s="75">
        <v>328</v>
      </c>
      <c r="E242" s="42">
        <v>969</v>
      </c>
      <c r="F242" s="26">
        <v>85</v>
      </c>
      <c r="G242" s="79">
        <v>222</v>
      </c>
      <c r="H242" s="75">
        <v>42</v>
      </c>
      <c r="I242" s="79">
        <v>45</v>
      </c>
      <c r="J242" s="80">
        <v>3</v>
      </c>
      <c r="K242" s="78">
        <v>118</v>
      </c>
      <c r="L242" s="75">
        <v>13</v>
      </c>
      <c r="M242" s="79">
        <v>348</v>
      </c>
      <c r="N242" s="80">
        <v>63</v>
      </c>
      <c r="O242" s="78">
        <v>493</v>
      </c>
      <c r="P242" s="75">
        <v>61</v>
      </c>
      <c r="Q242" s="79">
        <v>407</v>
      </c>
      <c r="R242" s="75">
        <v>107</v>
      </c>
      <c r="S242" s="79">
        <v>5</v>
      </c>
      <c r="T242" s="75">
        <v>1</v>
      </c>
      <c r="U242" s="79">
        <v>23</v>
      </c>
      <c r="V242" s="75">
        <v>4</v>
      </c>
      <c r="W242" s="79">
        <v>3</v>
      </c>
      <c r="X242" s="75">
        <v>0</v>
      </c>
      <c r="Y242" s="132">
        <f t="shared" si="34"/>
        <v>4902</v>
      </c>
      <c r="Z242" s="132">
        <f t="shared" si="35"/>
        <v>707</v>
      </c>
      <c r="AA242" s="249">
        <f>SUM($Y$6:Y242)</f>
        <v>266953</v>
      </c>
      <c r="AB242" s="249">
        <f>SUM($Z$6:Z242)</f>
        <v>9936</v>
      </c>
    </row>
    <row r="243" spans="1:28" hidden="1" x14ac:dyDescent="0.3">
      <c r="A243" s="266"/>
      <c r="B243" s="223">
        <v>44118</v>
      </c>
      <c r="C243" s="76">
        <v>2062</v>
      </c>
      <c r="D243" s="75">
        <v>318</v>
      </c>
      <c r="E243" s="42">
        <v>1062</v>
      </c>
      <c r="F243" s="26">
        <v>111</v>
      </c>
      <c r="G243" s="79">
        <v>156</v>
      </c>
      <c r="H243" s="75">
        <v>39</v>
      </c>
      <c r="I243" s="79">
        <v>27</v>
      </c>
      <c r="J243" s="80">
        <v>3</v>
      </c>
      <c r="K243" s="78">
        <v>292</v>
      </c>
      <c r="L243" s="75">
        <v>21</v>
      </c>
      <c r="M243" s="79">
        <v>554</v>
      </c>
      <c r="N243" s="80">
        <v>77</v>
      </c>
      <c r="O243" s="78">
        <v>644</v>
      </c>
      <c r="P243" s="75">
        <v>101</v>
      </c>
      <c r="Q243" s="79">
        <v>465</v>
      </c>
      <c r="R243" s="75">
        <v>72</v>
      </c>
      <c r="S243" s="79">
        <v>4</v>
      </c>
      <c r="T243" s="75">
        <v>1</v>
      </c>
      <c r="U243" s="79">
        <v>20</v>
      </c>
      <c r="V243" s="75">
        <v>2</v>
      </c>
      <c r="W243" s="79">
        <v>1</v>
      </c>
      <c r="X243" s="75">
        <v>0</v>
      </c>
      <c r="Y243" s="132">
        <f t="shared" si="34"/>
        <v>5287</v>
      </c>
      <c r="Z243" s="132">
        <f t="shared" si="35"/>
        <v>745</v>
      </c>
      <c r="AA243" s="249">
        <f>SUM($Y$6:Y243)</f>
        <v>272240</v>
      </c>
      <c r="AB243" s="249">
        <f>SUM($Z$6:Z243)</f>
        <v>10681</v>
      </c>
    </row>
    <row r="244" spans="1:28" hidden="1" x14ac:dyDescent="0.3">
      <c r="A244" s="266"/>
      <c r="B244" s="223">
        <v>44119</v>
      </c>
      <c r="C244" s="76">
        <v>2381</v>
      </c>
      <c r="D244" s="75">
        <v>372</v>
      </c>
      <c r="E244" s="42">
        <v>1089</v>
      </c>
      <c r="F244" s="26">
        <v>112</v>
      </c>
      <c r="G244" s="79">
        <v>188</v>
      </c>
      <c r="H244" s="75">
        <v>53</v>
      </c>
      <c r="I244" s="79">
        <v>30</v>
      </c>
      <c r="J244" s="80">
        <v>5</v>
      </c>
      <c r="K244" s="78">
        <v>90</v>
      </c>
      <c r="L244" s="75">
        <v>10</v>
      </c>
      <c r="M244" s="79">
        <v>324</v>
      </c>
      <c r="N244" s="80">
        <v>76</v>
      </c>
      <c r="O244" s="78">
        <v>534</v>
      </c>
      <c r="P244" s="75">
        <v>73</v>
      </c>
      <c r="Q244" s="79">
        <v>540</v>
      </c>
      <c r="R244" s="75">
        <v>131</v>
      </c>
      <c r="S244" s="79">
        <v>2</v>
      </c>
      <c r="T244" s="75">
        <v>0</v>
      </c>
      <c r="U244" s="79">
        <v>17</v>
      </c>
      <c r="V244" s="75">
        <v>2</v>
      </c>
      <c r="W244" s="79">
        <v>1</v>
      </c>
      <c r="X244" s="75">
        <v>0</v>
      </c>
      <c r="Y244" s="132">
        <f t="shared" si="34"/>
        <v>5196</v>
      </c>
      <c r="Z244" s="132">
        <f t="shared" si="35"/>
        <v>834</v>
      </c>
      <c r="AA244" s="249">
        <f>SUM($Y$6:Y244)</f>
        <v>277436</v>
      </c>
      <c r="AB244" s="249">
        <f>SUM($Z$6:Z244)</f>
        <v>11515</v>
      </c>
    </row>
    <row r="245" spans="1:28" hidden="1" x14ac:dyDescent="0.3">
      <c r="A245" s="266"/>
      <c r="B245" s="223">
        <v>44120</v>
      </c>
      <c r="C245" s="76">
        <v>2584</v>
      </c>
      <c r="D245" s="75">
        <v>380</v>
      </c>
      <c r="E245" s="42">
        <v>917</v>
      </c>
      <c r="F245" s="26">
        <v>130</v>
      </c>
      <c r="G245" s="79">
        <v>204</v>
      </c>
      <c r="H245" s="75">
        <v>42</v>
      </c>
      <c r="I245" s="79">
        <v>69</v>
      </c>
      <c r="J245" s="80">
        <v>6</v>
      </c>
      <c r="K245" s="78">
        <v>126</v>
      </c>
      <c r="L245" s="75">
        <v>15</v>
      </c>
      <c r="M245" s="79">
        <v>435</v>
      </c>
      <c r="N245" s="80">
        <v>73</v>
      </c>
      <c r="O245" s="78">
        <v>722</v>
      </c>
      <c r="P245" s="75">
        <v>117</v>
      </c>
      <c r="Q245" s="79">
        <v>503</v>
      </c>
      <c r="R245" s="75">
        <v>123</v>
      </c>
      <c r="S245" s="79">
        <v>4</v>
      </c>
      <c r="T245" s="75">
        <v>0</v>
      </c>
      <c r="U245" s="79">
        <v>36</v>
      </c>
      <c r="V245" s="75">
        <v>11</v>
      </c>
      <c r="W245" s="79">
        <v>5</v>
      </c>
      <c r="X245" s="75">
        <v>0</v>
      </c>
      <c r="Y245" s="132">
        <f t="shared" ref="Y245:Y268" si="36">(C245+E245+G245+I245+K245+M245+O245+Q245+S245+U245+W245)</f>
        <v>5605</v>
      </c>
      <c r="Z245" s="132">
        <f t="shared" ref="Z245:Z268" si="37">(D245+F245+H245+J245+L245+N245+P245+R245+T245+V245+X245)</f>
        <v>897</v>
      </c>
      <c r="AA245" s="249">
        <f>SUM($Y$6:Y245)</f>
        <v>283041</v>
      </c>
      <c r="AB245" s="249">
        <f>SUM($Z$6:Z245)</f>
        <v>12412</v>
      </c>
    </row>
    <row r="246" spans="1:28" hidden="1" x14ac:dyDescent="0.3">
      <c r="A246" s="266"/>
      <c r="B246" s="223">
        <v>44121</v>
      </c>
      <c r="C246" s="76">
        <v>1800</v>
      </c>
      <c r="D246" s="75">
        <v>376</v>
      </c>
      <c r="E246" s="42">
        <v>761</v>
      </c>
      <c r="F246" s="26">
        <v>117</v>
      </c>
      <c r="G246" s="79">
        <v>174</v>
      </c>
      <c r="H246" s="75">
        <v>32</v>
      </c>
      <c r="I246" s="79">
        <v>8</v>
      </c>
      <c r="J246" s="80">
        <v>2</v>
      </c>
      <c r="K246" s="78">
        <v>105</v>
      </c>
      <c r="L246" s="75">
        <v>20</v>
      </c>
      <c r="M246" s="79">
        <v>147</v>
      </c>
      <c r="N246" s="80">
        <v>33</v>
      </c>
      <c r="O246" s="78">
        <v>409</v>
      </c>
      <c r="P246" s="75">
        <v>50</v>
      </c>
      <c r="Q246" s="79">
        <v>338</v>
      </c>
      <c r="R246" s="75">
        <v>89</v>
      </c>
      <c r="S246" s="79">
        <v>3</v>
      </c>
      <c r="T246" s="75">
        <v>1</v>
      </c>
      <c r="U246" s="79">
        <v>19</v>
      </c>
      <c r="V246" s="75">
        <v>6</v>
      </c>
      <c r="W246" s="79">
        <v>1</v>
      </c>
      <c r="X246" s="75">
        <v>0</v>
      </c>
      <c r="Y246" s="132">
        <f t="shared" si="36"/>
        <v>3765</v>
      </c>
      <c r="Z246" s="132">
        <f t="shared" si="37"/>
        <v>726</v>
      </c>
      <c r="AA246" s="249">
        <f>SUM($Y$6:Y246)</f>
        <v>286806</v>
      </c>
      <c r="AB246" s="249">
        <f>SUM($Z$6:Z246)</f>
        <v>13138</v>
      </c>
    </row>
    <row r="247" spans="1:28" ht="15" hidden="1" thickBot="1" x14ac:dyDescent="0.35">
      <c r="A247" s="267"/>
      <c r="B247" s="224">
        <v>44122</v>
      </c>
      <c r="C247" s="82">
        <v>1340</v>
      </c>
      <c r="D247" s="81">
        <v>253</v>
      </c>
      <c r="E247" s="44">
        <v>629</v>
      </c>
      <c r="F247" s="24">
        <v>111</v>
      </c>
      <c r="G247" s="85">
        <v>61</v>
      </c>
      <c r="H247" s="81">
        <v>36</v>
      </c>
      <c r="I247" s="85">
        <v>0</v>
      </c>
      <c r="J247" s="86">
        <v>0</v>
      </c>
      <c r="K247" s="84">
        <v>7</v>
      </c>
      <c r="L247" s="81">
        <v>0</v>
      </c>
      <c r="M247" s="85">
        <v>74</v>
      </c>
      <c r="N247" s="86">
        <v>35</v>
      </c>
      <c r="O247" s="84">
        <v>251</v>
      </c>
      <c r="P247" s="81">
        <v>36</v>
      </c>
      <c r="Q247" s="85">
        <v>242</v>
      </c>
      <c r="R247" s="81">
        <v>61</v>
      </c>
      <c r="S247" s="85">
        <v>7</v>
      </c>
      <c r="T247" s="81">
        <v>0</v>
      </c>
      <c r="U247" s="85">
        <v>22</v>
      </c>
      <c r="V247" s="81">
        <v>4</v>
      </c>
      <c r="W247" s="85">
        <v>4</v>
      </c>
      <c r="X247" s="81">
        <v>1</v>
      </c>
      <c r="Y247" s="132">
        <f t="shared" si="36"/>
        <v>2637</v>
      </c>
      <c r="Z247" s="132">
        <f t="shared" si="37"/>
        <v>537</v>
      </c>
      <c r="AA247" s="249">
        <f>SUM($Y$6:Y247)</f>
        <v>289443</v>
      </c>
      <c r="AB247" s="249">
        <f>SUM($Z$6:Z247)</f>
        <v>13675</v>
      </c>
    </row>
    <row r="248" spans="1:28" x14ac:dyDescent="0.3">
      <c r="A248" s="266" t="s">
        <v>133</v>
      </c>
      <c r="B248" s="222">
        <v>44123</v>
      </c>
      <c r="C248" s="88">
        <v>1732</v>
      </c>
      <c r="D248" s="87">
        <v>303</v>
      </c>
      <c r="E248" s="41">
        <v>974</v>
      </c>
      <c r="F248" s="20">
        <v>151</v>
      </c>
      <c r="G248" s="91">
        <v>151</v>
      </c>
      <c r="H248" s="87">
        <v>42</v>
      </c>
      <c r="I248" s="91">
        <v>90</v>
      </c>
      <c r="J248" s="92">
        <v>19</v>
      </c>
      <c r="K248" s="90">
        <v>204</v>
      </c>
      <c r="L248" s="87">
        <v>17</v>
      </c>
      <c r="M248" s="91">
        <v>327</v>
      </c>
      <c r="N248" s="92">
        <v>69</v>
      </c>
      <c r="O248" s="90">
        <v>377</v>
      </c>
      <c r="P248" s="87">
        <v>69</v>
      </c>
      <c r="Q248" s="91">
        <v>436</v>
      </c>
      <c r="R248" s="87">
        <v>114</v>
      </c>
      <c r="S248" s="91">
        <v>7</v>
      </c>
      <c r="T248" s="87">
        <v>1</v>
      </c>
      <c r="U248" s="91">
        <v>27</v>
      </c>
      <c r="V248" s="87">
        <v>9</v>
      </c>
      <c r="W248" s="91">
        <v>1</v>
      </c>
      <c r="X248" s="87">
        <v>0</v>
      </c>
      <c r="Y248" s="132">
        <f t="shared" si="36"/>
        <v>4326</v>
      </c>
      <c r="Z248" s="132">
        <f t="shared" si="37"/>
        <v>794</v>
      </c>
      <c r="AA248" s="249">
        <f>SUM($Y$6:Y248)</f>
        <v>293769</v>
      </c>
      <c r="AB248" s="249">
        <f>SUM($Z$6:Z248)</f>
        <v>14469</v>
      </c>
    </row>
    <row r="249" spans="1:28" x14ac:dyDescent="0.3">
      <c r="A249" s="266"/>
      <c r="B249" s="223">
        <v>44124</v>
      </c>
      <c r="C249" s="76">
        <v>2400</v>
      </c>
      <c r="D249" s="75">
        <v>587</v>
      </c>
      <c r="E249" s="42">
        <v>1100</v>
      </c>
      <c r="F249" s="26">
        <v>258</v>
      </c>
      <c r="G249" s="79">
        <v>205</v>
      </c>
      <c r="H249" s="75">
        <v>78</v>
      </c>
      <c r="I249" s="79">
        <v>36</v>
      </c>
      <c r="J249" s="80">
        <v>7</v>
      </c>
      <c r="K249" s="78">
        <v>241</v>
      </c>
      <c r="L249" s="75">
        <v>48</v>
      </c>
      <c r="M249" s="79">
        <v>461</v>
      </c>
      <c r="N249" s="80">
        <v>110</v>
      </c>
      <c r="O249" s="78">
        <v>862</v>
      </c>
      <c r="P249" s="75">
        <v>184</v>
      </c>
      <c r="Q249" s="79">
        <v>547</v>
      </c>
      <c r="R249" s="75">
        <v>225</v>
      </c>
      <c r="S249" s="79">
        <v>7</v>
      </c>
      <c r="T249" s="75">
        <v>1</v>
      </c>
      <c r="U249" s="79">
        <v>24</v>
      </c>
      <c r="V249" s="75">
        <v>4</v>
      </c>
      <c r="W249" s="79">
        <v>8</v>
      </c>
      <c r="X249" s="75">
        <v>1</v>
      </c>
      <c r="Y249" s="132">
        <f t="shared" si="36"/>
        <v>5891</v>
      </c>
      <c r="Z249" s="132">
        <f t="shared" si="37"/>
        <v>1503</v>
      </c>
      <c r="AA249" s="249">
        <f>SUM($Y$6:Y249)</f>
        <v>299660</v>
      </c>
      <c r="AB249" s="249">
        <f>SUM($Z$6:Z249)</f>
        <v>15972</v>
      </c>
    </row>
    <row r="250" spans="1:28" x14ac:dyDescent="0.3">
      <c r="A250" s="266"/>
      <c r="B250" s="223">
        <v>44125</v>
      </c>
      <c r="C250" s="76">
        <v>2530</v>
      </c>
      <c r="D250" s="75">
        <v>704</v>
      </c>
      <c r="E250" s="42">
        <v>1385</v>
      </c>
      <c r="F250" s="26">
        <v>328</v>
      </c>
      <c r="G250" s="79">
        <v>216</v>
      </c>
      <c r="H250" s="75">
        <v>98</v>
      </c>
      <c r="I250" s="79">
        <v>36</v>
      </c>
      <c r="J250" s="80">
        <v>7</v>
      </c>
      <c r="K250" s="78">
        <v>311</v>
      </c>
      <c r="L250" s="75">
        <v>57</v>
      </c>
      <c r="M250" s="79">
        <v>355</v>
      </c>
      <c r="N250" s="80">
        <v>93</v>
      </c>
      <c r="O250" s="78">
        <v>783</v>
      </c>
      <c r="P250" s="75">
        <v>208</v>
      </c>
      <c r="Q250" s="79">
        <v>553</v>
      </c>
      <c r="R250" s="75">
        <v>156</v>
      </c>
      <c r="S250" s="79">
        <v>4</v>
      </c>
      <c r="T250" s="75">
        <v>0</v>
      </c>
      <c r="U250" s="79">
        <v>28</v>
      </c>
      <c r="V250" s="75">
        <v>5</v>
      </c>
      <c r="W250" s="79">
        <v>14</v>
      </c>
      <c r="X250" s="75">
        <v>5</v>
      </c>
      <c r="Y250" s="132">
        <f t="shared" si="36"/>
        <v>6215</v>
      </c>
      <c r="Z250" s="132">
        <f t="shared" si="37"/>
        <v>1661</v>
      </c>
      <c r="AA250" s="249">
        <f>SUM($Y$6:Y250)</f>
        <v>305875</v>
      </c>
      <c r="AB250" s="249">
        <f>SUM($Z$6:Z250)</f>
        <v>17633</v>
      </c>
    </row>
    <row r="251" spans="1:28" x14ac:dyDescent="0.3">
      <c r="A251" s="266"/>
      <c r="B251" s="223">
        <v>44126</v>
      </c>
      <c r="C251" s="76">
        <v>2500</v>
      </c>
      <c r="D251" s="75">
        <v>595</v>
      </c>
      <c r="E251" s="42">
        <v>1578</v>
      </c>
      <c r="F251" s="26">
        <v>323</v>
      </c>
      <c r="G251" s="79">
        <v>198</v>
      </c>
      <c r="H251" s="75">
        <v>94</v>
      </c>
      <c r="I251" s="79">
        <v>38</v>
      </c>
      <c r="J251" s="80">
        <v>8</v>
      </c>
      <c r="K251" s="78">
        <v>321</v>
      </c>
      <c r="L251" s="75">
        <v>68</v>
      </c>
      <c r="M251" s="79">
        <v>417</v>
      </c>
      <c r="N251" s="80">
        <v>103</v>
      </c>
      <c r="O251" s="78">
        <v>964</v>
      </c>
      <c r="P251" s="75">
        <v>285</v>
      </c>
      <c r="Q251" s="79">
        <v>700</v>
      </c>
      <c r="R251" s="75">
        <v>175</v>
      </c>
      <c r="S251" s="79">
        <v>4</v>
      </c>
      <c r="T251" s="75">
        <v>1</v>
      </c>
      <c r="U251" s="79">
        <v>16</v>
      </c>
      <c r="V251" s="75">
        <v>3</v>
      </c>
      <c r="W251" s="79">
        <v>9</v>
      </c>
      <c r="X251" s="75">
        <v>0</v>
      </c>
      <c r="Y251" s="132">
        <f t="shared" si="36"/>
        <v>6745</v>
      </c>
      <c r="Z251" s="132">
        <f t="shared" si="37"/>
        <v>1655</v>
      </c>
      <c r="AA251" s="249">
        <f>SUM($Y$6:Y251)</f>
        <v>312620</v>
      </c>
      <c r="AB251" s="249">
        <f>SUM($Z$6:Z251)</f>
        <v>19288</v>
      </c>
    </row>
    <row r="252" spans="1:28" x14ac:dyDescent="0.3">
      <c r="A252" s="266"/>
      <c r="B252" s="223">
        <v>44127</v>
      </c>
      <c r="C252" s="76">
        <v>2959</v>
      </c>
      <c r="D252" s="75">
        <v>768</v>
      </c>
      <c r="E252" s="42">
        <v>1692</v>
      </c>
      <c r="F252" s="26">
        <v>362</v>
      </c>
      <c r="G252" s="79">
        <v>283</v>
      </c>
      <c r="H252" s="75">
        <v>136</v>
      </c>
      <c r="I252" s="79">
        <v>76</v>
      </c>
      <c r="J252" s="80">
        <v>10</v>
      </c>
      <c r="K252" s="78">
        <v>193</v>
      </c>
      <c r="L252" s="75">
        <v>20</v>
      </c>
      <c r="M252" s="79">
        <v>315</v>
      </c>
      <c r="N252" s="80">
        <v>109</v>
      </c>
      <c r="O252" s="78">
        <v>760</v>
      </c>
      <c r="P252" s="75">
        <v>296</v>
      </c>
      <c r="Q252" s="79">
        <v>709</v>
      </c>
      <c r="R252" s="75">
        <v>255</v>
      </c>
      <c r="S252" s="79">
        <v>5</v>
      </c>
      <c r="T252" s="75">
        <v>0</v>
      </c>
      <c r="U252" s="79">
        <v>25</v>
      </c>
      <c r="V252" s="75">
        <v>4</v>
      </c>
      <c r="W252" s="79">
        <v>8</v>
      </c>
      <c r="X252" s="75">
        <v>1</v>
      </c>
      <c r="Y252" s="132">
        <f t="shared" si="36"/>
        <v>7025</v>
      </c>
      <c r="Z252" s="132">
        <f t="shared" si="37"/>
        <v>1961</v>
      </c>
      <c r="AA252" s="249">
        <f>SUM($Y$6:Y252)</f>
        <v>319645</v>
      </c>
      <c r="AB252" s="249">
        <f>SUM($Z$6:Z252)</f>
        <v>21249</v>
      </c>
    </row>
    <row r="253" spans="1:28" x14ac:dyDescent="0.3">
      <c r="A253" s="266"/>
      <c r="B253" s="223">
        <v>44128</v>
      </c>
      <c r="C253" s="76">
        <v>2493</v>
      </c>
      <c r="D253" s="75">
        <v>665</v>
      </c>
      <c r="E253" s="42">
        <v>1162</v>
      </c>
      <c r="F253" s="26">
        <v>319</v>
      </c>
      <c r="G253" s="79">
        <v>207</v>
      </c>
      <c r="H253" s="75">
        <v>98</v>
      </c>
      <c r="I253" s="79">
        <v>53</v>
      </c>
      <c r="J253" s="80">
        <v>6</v>
      </c>
      <c r="K253" s="78">
        <v>424</v>
      </c>
      <c r="L253" s="75">
        <v>74</v>
      </c>
      <c r="M253" s="79">
        <v>280</v>
      </c>
      <c r="N253" s="80">
        <v>69</v>
      </c>
      <c r="O253" s="78">
        <v>675</v>
      </c>
      <c r="P253" s="75">
        <v>204</v>
      </c>
      <c r="Q253" s="79">
        <v>458</v>
      </c>
      <c r="R253" s="75">
        <v>234</v>
      </c>
      <c r="S253" s="79">
        <v>8</v>
      </c>
      <c r="T253" s="75">
        <v>3</v>
      </c>
      <c r="U253" s="79">
        <v>10</v>
      </c>
      <c r="V253" s="75">
        <v>1</v>
      </c>
      <c r="W253" s="79">
        <v>6</v>
      </c>
      <c r="X253" s="75">
        <v>2</v>
      </c>
      <c r="Y253" s="132">
        <f t="shared" si="36"/>
        <v>5776</v>
      </c>
      <c r="Z253" s="132">
        <f t="shared" si="37"/>
        <v>1675</v>
      </c>
      <c r="AA253" s="249">
        <f>SUM($Y$6:Y253)</f>
        <v>325421</v>
      </c>
      <c r="AB253" s="249">
        <f>SUM($Z$6:Z253)</f>
        <v>22924</v>
      </c>
    </row>
    <row r="254" spans="1:28" ht="15" thickBot="1" x14ac:dyDescent="0.35">
      <c r="A254" s="267"/>
      <c r="B254" s="224">
        <v>44129</v>
      </c>
      <c r="C254" s="82">
        <v>1542</v>
      </c>
      <c r="D254" s="81">
        <v>475</v>
      </c>
      <c r="E254" s="44">
        <v>1049</v>
      </c>
      <c r="F254" s="24">
        <v>231</v>
      </c>
      <c r="G254" s="85">
        <v>248</v>
      </c>
      <c r="H254" s="81">
        <v>138</v>
      </c>
      <c r="I254" s="85">
        <v>2</v>
      </c>
      <c r="J254" s="86">
        <v>1</v>
      </c>
      <c r="K254" s="84">
        <v>6</v>
      </c>
      <c r="L254" s="81">
        <v>2</v>
      </c>
      <c r="M254" s="85">
        <v>124</v>
      </c>
      <c r="N254" s="86">
        <v>34</v>
      </c>
      <c r="O254" s="84">
        <v>389</v>
      </c>
      <c r="P254" s="81">
        <v>91</v>
      </c>
      <c r="Q254" s="85">
        <v>299</v>
      </c>
      <c r="R254" s="81">
        <v>138</v>
      </c>
      <c r="S254" s="85">
        <v>2</v>
      </c>
      <c r="T254" s="81">
        <v>0</v>
      </c>
      <c r="U254" s="85">
        <v>18</v>
      </c>
      <c r="V254" s="81">
        <v>4</v>
      </c>
      <c r="W254" s="85">
        <v>3</v>
      </c>
      <c r="X254" s="81">
        <v>1</v>
      </c>
      <c r="Y254" s="132">
        <f t="shared" si="36"/>
        <v>3682</v>
      </c>
      <c r="Z254" s="132">
        <f t="shared" si="37"/>
        <v>1115</v>
      </c>
      <c r="AA254" s="249">
        <f>SUM($Y$6:Y254)</f>
        <v>329103</v>
      </c>
      <c r="AB254" s="249">
        <f>SUM($Z$6:Z254)</f>
        <v>24039</v>
      </c>
    </row>
    <row r="255" spans="1:28" x14ac:dyDescent="0.3">
      <c r="A255" s="266" t="s">
        <v>134</v>
      </c>
      <c r="B255" s="222">
        <v>44130</v>
      </c>
      <c r="C255" s="88">
        <v>2256</v>
      </c>
      <c r="D255" s="87">
        <v>535</v>
      </c>
      <c r="E255" s="41">
        <v>1511</v>
      </c>
      <c r="F255" s="20">
        <v>343</v>
      </c>
      <c r="G255" s="91">
        <v>88</v>
      </c>
      <c r="H255" s="87">
        <v>40</v>
      </c>
      <c r="I255" s="91">
        <v>213</v>
      </c>
      <c r="J255" s="92">
        <v>24</v>
      </c>
      <c r="K255" s="90">
        <v>293</v>
      </c>
      <c r="L255" s="87">
        <v>63</v>
      </c>
      <c r="M255" s="91">
        <v>258</v>
      </c>
      <c r="N255" s="92">
        <v>117</v>
      </c>
      <c r="O255" s="90">
        <v>589</v>
      </c>
      <c r="P255" s="87">
        <v>172</v>
      </c>
      <c r="Q255" s="91">
        <v>502</v>
      </c>
      <c r="R255" s="87">
        <v>194</v>
      </c>
      <c r="S255" s="91">
        <v>8</v>
      </c>
      <c r="T255" s="87">
        <v>2</v>
      </c>
      <c r="U255" s="91">
        <v>27</v>
      </c>
      <c r="V255" s="87">
        <v>7</v>
      </c>
      <c r="W255" s="91">
        <v>11</v>
      </c>
      <c r="X255" s="87">
        <v>2</v>
      </c>
      <c r="Y255" s="132">
        <f t="shared" si="36"/>
        <v>5756</v>
      </c>
      <c r="Z255" s="132">
        <f t="shared" si="37"/>
        <v>1499</v>
      </c>
      <c r="AA255" s="249">
        <f>SUM($Y$6:Y255)</f>
        <v>334859</v>
      </c>
      <c r="AB255" s="249">
        <f>SUM($Z$6:Z255)</f>
        <v>25538</v>
      </c>
    </row>
    <row r="256" spans="1:28" x14ac:dyDescent="0.3">
      <c r="A256" s="266"/>
      <c r="B256" s="223">
        <v>44131</v>
      </c>
      <c r="C256" s="76">
        <v>2988</v>
      </c>
      <c r="D256" s="75">
        <v>972</v>
      </c>
      <c r="E256" s="42">
        <v>1642</v>
      </c>
      <c r="F256" s="26">
        <v>460</v>
      </c>
      <c r="G256" s="79">
        <v>245</v>
      </c>
      <c r="H256" s="75">
        <v>138</v>
      </c>
      <c r="I256" s="79">
        <v>73</v>
      </c>
      <c r="J256" s="80">
        <v>23</v>
      </c>
      <c r="K256" s="78">
        <v>441</v>
      </c>
      <c r="L256" s="75">
        <v>97</v>
      </c>
      <c r="M256" s="79">
        <v>561</v>
      </c>
      <c r="N256" s="80">
        <v>232</v>
      </c>
      <c r="O256" s="78">
        <v>934</v>
      </c>
      <c r="P256" s="75">
        <v>392</v>
      </c>
      <c r="Q256" s="79">
        <v>542</v>
      </c>
      <c r="R256" s="75">
        <v>284</v>
      </c>
      <c r="S256" s="79">
        <v>3</v>
      </c>
      <c r="T256" s="75">
        <v>1</v>
      </c>
      <c r="U256" s="79">
        <v>34</v>
      </c>
      <c r="V256" s="75">
        <v>6</v>
      </c>
      <c r="W256" s="79">
        <v>8</v>
      </c>
      <c r="X256" s="75">
        <v>0</v>
      </c>
      <c r="Y256" s="132">
        <f t="shared" si="36"/>
        <v>7471</v>
      </c>
      <c r="Z256" s="132">
        <f t="shared" si="37"/>
        <v>2605</v>
      </c>
      <c r="AA256" s="249">
        <f>SUM($Y$6:Y256)</f>
        <v>342330</v>
      </c>
      <c r="AB256" s="249">
        <f>SUM($Z$6:Z256)</f>
        <v>28143</v>
      </c>
    </row>
    <row r="257" spans="1:28" x14ac:dyDescent="0.3">
      <c r="A257" s="266"/>
      <c r="B257" s="223">
        <v>44132</v>
      </c>
      <c r="C257" s="76">
        <v>3257</v>
      </c>
      <c r="D257" s="75">
        <v>1048</v>
      </c>
      <c r="E257" s="42">
        <v>1423</v>
      </c>
      <c r="F257" s="26">
        <v>458</v>
      </c>
      <c r="G257" s="79">
        <v>287</v>
      </c>
      <c r="H257" s="75">
        <v>182</v>
      </c>
      <c r="I257" s="79">
        <v>66</v>
      </c>
      <c r="J257" s="80">
        <v>8</v>
      </c>
      <c r="K257" s="78">
        <v>257</v>
      </c>
      <c r="L257" s="75">
        <v>84</v>
      </c>
      <c r="M257" s="79">
        <v>338</v>
      </c>
      <c r="N257" s="80">
        <v>98</v>
      </c>
      <c r="O257" s="78">
        <v>878</v>
      </c>
      <c r="P257" s="75">
        <v>313</v>
      </c>
      <c r="Q257" s="79">
        <v>668</v>
      </c>
      <c r="R257" s="75">
        <v>293</v>
      </c>
      <c r="S257" s="79">
        <v>4</v>
      </c>
      <c r="T257" s="75">
        <v>0</v>
      </c>
      <c r="U257" s="79">
        <v>16</v>
      </c>
      <c r="V257" s="75">
        <v>2</v>
      </c>
      <c r="W257" s="79">
        <v>8</v>
      </c>
      <c r="X257" s="75">
        <v>2</v>
      </c>
      <c r="Y257" s="132">
        <f t="shared" si="36"/>
        <v>7202</v>
      </c>
      <c r="Z257" s="132">
        <f t="shared" si="37"/>
        <v>2488</v>
      </c>
      <c r="AA257" s="249">
        <f>SUM($Y$6:Y257)</f>
        <v>349532</v>
      </c>
      <c r="AB257" s="249">
        <f>SUM($Z$6:Z257)</f>
        <v>30631</v>
      </c>
    </row>
    <row r="258" spans="1:28" ht="17.25" customHeight="1" x14ac:dyDescent="0.3">
      <c r="A258" s="266"/>
      <c r="B258" s="223">
        <v>44133</v>
      </c>
      <c r="C258" s="76">
        <v>2710</v>
      </c>
      <c r="D258" s="75">
        <v>769</v>
      </c>
      <c r="E258" s="42">
        <v>1329</v>
      </c>
      <c r="F258" s="26">
        <v>325</v>
      </c>
      <c r="G258" s="79">
        <v>324</v>
      </c>
      <c r="H258" s="75">
        <v>153</v>
      </c>
      <c r="I258" s="79">
        <v>65</v>
      </c>
      <c r="J258" s="80">
        <v>10</v>
      </c>
      <c r="K258" s="78">
        <v>159</v>
      </c>
      <c r="L258" s="75">
        <v>25</v>
      </c>
      <c r="M258" s="79">
        <v>320</v>
      </c>
      <c r="N258" s="80">
        <v>81</v>
      </c>
      <c r="O258" s="78">
        <v>817</v>
      </c>
      <c r="P258" s="75">
        <v>291</v>
      </c>
      <c r="Q258" s="79">
        <v>627</v>
      </c>
      <c r="R258" s="75">
        <v>142</v>
      </c>
      <c r="S258" s="79">
        <v>3</v>
      </c>
      <c r="T258" s="75">
        <v>1</v>
      </c>
      <c r="U258" s="79">
        <v>14</v>
      </c>
      <c r="V258" s="75">
        <v>1</v>
      </c>
      <c r="W258" s="79">
        <v>0</v>
      </c>
      <c r="X258" s="75">
        <v>0</v>
      </c>
      <c r="Y258" s="132">
        <f t="shared" si="36"/>
        <v>6368</v>
      </c>
      <c r="Z258" s="132">
        <f t="shared" si="37"/>
        <v>1798</v>
      </c>
      <c r="AA258" s="249">
        <f>SUM($Y$6:Y258)</f>
        <v>355900</v>
      </c>
      <c r="AB258" s="249">
        <f>SUM($Z$6:Z258)</f>
        <v>32429</v>
      </c>
    </row>
    <row r="259" spans="1:28" x14ac:dyDescent="0.3">
      <c r="A259" s="266"/>
      <c r="B259" s="223">
        <v>44134</v>
      </c>
      <c r="C259" s="76">
        <v>2764</v>
      </c>
      <c r="D259" s="75">
        <v>744</v>
      </c>
      <c r="E259" s="42">
        <v>1643</v>
      </c>
      <c r="F259" s="26">
        <v>452</v>
      </c>
      <c r="G259" s="79">
        <v>249</v>
      </c>
      <c r="H259" s="75">
        <v>108</v>
      </c>
      <c r="I259" s="79">
        <v>48</v>
      </c>
      <c r="J259" s="80">
        <v>11</v>
      </c>
      <c r="K259" s="78">
        <v>396</v>
      </c>
      <c r="L259" s="75">
        <v>29</v>
      </c>
      <c r="M259" s="79">
        <v>373</v>
      </c>
      <c r="N259" s="80">
        <v>67</v>
      </c>
      <c r="O259" s="78">
        <v>700</v>
      </c>
      <c r="P259" s="75">
        <v>193</v>
      </c>
      <c r="Q259" s="79">
        <v>527</v>
      </c>
      <c r="R259" s="75">
        <v>189</v>
      </c>
      <c r="S259" s="79">
        <v>2</v>
      </c>
      <c r="T259" s="75">
        <v>1</v>
      </c>
      <c r="U259" s="79">
        <v>8</v>
      </c>
      <c r="V259" s="75">
        <v>1</v>
      </c>
      <c r="W259" s="79">
        <v>0</v>
      </c>
      <c r="X259" s="75">
        <v>0</v>
      </c>
      <c r="Y259" s="132">
        <f t="shared" si="36"/>
        <v>6710</v>
      </c>
      <c r="Z259" s="132">
        <f t="shared" si="37"/>
        <v>1795</v>
      </c>
      <c r="AA259" s="249">
        <f>SUM($Y$6:Y259)</f>
        <v>362610</v>
      </c>
      <c r="AB259" s="249">
        <f>SUM($Z$6:Z259)</f>
        <v>34224</v>
      </c>
    </row>
    <row r="260" spans="1:28" x14ac:dyDescent="0.3">
      <c r="A260" s="266"/>
      <c r="B260" s="223">
        <v>44135</v>
      </c>
      <c r="C260" s="76">
        <v>2317</v>
      </c>
      <c r="D260" s="75">
        <v>576</v>
      </c>
      <c r="E260" s="42">
        <v>1397</v>
      </c>
      <c r="F260" s="26">
        <v>432</v>
      </c>
      <c r="G260" s="79">
        <v>125</v>
      </c>
      <c r="H260" s="75">
        <v>54</v>
      </c>
      <c r="I260" s="79">
        <v>7</v>
      </c>
      <c r="J260" s="80">
        <v>4</v>
      </c>
      <c r="K260" s="78">
        <v>254</v>
      </c>
      <c r="L260" s="75">
        <v>34</v>
      </c>
      <c r="M260" s="79">
        <v>177</v>
      </c>
      <c r="N260" s="80">
        <v>36</v>
      </c>
      <c r="O260" s="78">
        <v>353</v>
      </c>
      <c r="P260" s="75">
        <v>120</v>
      </c>
      <c r="Q260" s="79">
        <v>168</v>
      </c>
      <c r="R260" s="75">
        <v>85</v>
      </c>
      <c r="S260" s="79">
        <v>3</v>
      </c>
      <c r="T260" s="75">
        <v>1</v>
      </c>
      <c r="U260" s="79">
        <v>6</v>
      </c>
      <c r="V260" s="75">
        <v>0</v>
      </c>
      <c r="W260" s="79">
        <v>0</v>
      </c>
      <c r="X260" s="75">
        <v>0</v>
      </c>
      <c r="Y260" s="132">
        <f t="shared" si="36"/>
        <v>4807</v>
      </c>
      <c r="Z260" s="132">
        <f t="shared" si="37"/>
        <v>1342</v>
      </c>
      <c r="AA260" s="249">
        <f>SUM($Y$6:Y260)</f>
        <v>367417</v>
      </c>
      <c r="AB260" s="249">
        <f>SUM($Z$6:Z260)</f>
        <v>35566</v>
      </c>
    </row>
    <row r="261" spans="1:28" ht="15" thickBot="1" x14ac:dyDescent="0.35">
      <c r="A261" s="267"/>
      <c r="B261" s="224">
        <v>44136</v>
      </c>
      <c r="C261" s="82">
        <v>898</v>
      </c>
      <c r="D261" s="81">
        <v>185</v>
      </c>
      <c r="E261" s="44">
        <v>963</v>
      </c>
      <c r="F261" s="24">
        <v>258</v>
      </c>
      <c r="G261" s="85">
        <v>8</v>
      </c>
      <c r="H261" s="81">
        <v>5</v>
      </c>
      <c r="I261" s="85">
        <v>12</v>
      </c>
      <c r="J261" s="86">
        <v>7</v>
      </c>
      <c r="K261" s="84">
        <v>6</v>
      </c>
      <c r="L261" s="81">
        <v>0</v>
      </c>
      <c r="M261" s="85">
        <v>58</v>
      </c>
      <c r="N261" s="86">
        <v>16</v>
      </c>
      <c r="O261" s="84">
        <v>217</v>
      </c>
      <c r="P261" s="81">
        <v>52</v>
      </c>
      <c r="Q261" s="85">
        <v>75</v>
      </c>
      <c r="R261" s="81">
        <v>33</v>
      </c>
      <c r="S261" s="85">
        <v>1</v>
      </c>
      <c r="T261" s="81">
        <v>0</v>
      </c>
      <c r="U261" s="85">
        <v>6</v>
      </c>
      <c r="V261" s="81">
        <v>1</v>
      </c>
      <c r="W261" s="85">
        <v>0</v>
      </c>
      <c r="X261" s="81">
        <v>0</v>
      </c>
      <c r="Y261" s="132">
        <f t="shared" si="36"/>
        <v>2244</v>
      </c>
      <c r="Z261" s="132">
        <f t="shared" si="37"/>
        <v>557</v>
      </c>
      <c r="AA261" s="249">
        <f>SUM($Y$6:Y261)</f>
        <v>369661</v>
      </c>
      <c r="AB261" s="249">
        <f>SUM($Z$6:Z261)</f>
        <v>36123</v>
      </c>
    </row>
    <row r="262" spans="1:28" x14ac:dyDescent="0.3">
      <c r="A262" s="266" t="s">
        <v>138</v>
      </c>
      <c r="B262" s="222">
        <v>44137</v>
      </c>
      <c r="C262" s="88">
        <v>1965</v>
      </c>
      <c r="D262" s="87">
        <v>468</v>
      </c>
      <c r="E262" s="41">
        <v>1024</v>
      </c>
      <c r="F262" s="20">
        <v>206</v>
      </c>
      <c r="G262" s="91">
        <v>137</v>
      </c>
      <c r="H262" s="87">
        <v>87</v>
      </c>
      <c r="I262" s="91">
        <v>223</v>
      </c>
      <c r="J262" s="92">
        <v>30</v>
      </c>
      <c r="K262" s="90">
        <v>162</v>
      </c>
      <c r="L262" s="87">
        <v>43</v>
      </c>
      <c r="M262" s="91">
        <v>211</v>
      </c>
      <c r="N262" s="92">
        <v>77</v>
      </c>
      <c r="O262" s="90">
        <v>499</v>
      </c>
      <c r="P262" s="87">
        <v>135</v>
      </c>
      <c r="Q262" s="91">
        <v>345</v>
      </c>
      <c r="R262" s="87">
        <v>126</v>
      </c>
      <c r="S262" s="91">
        <v>4</v>
      </c>
      <c r="T262" s="87">
        <v>1</v>
      </c>
      <c r="U262" s="91">
        <v>16</v>
      </c>
      <c r="V262" s="87">
        <v>3</v>
      </c>
      <c r="W262" s="91">
        <v>1</v>
      </c>
      <c r="X262" s="87">
        <v>0</v>
      </c>
      <c r="Y262" s="132">
        <f t="shared" si="36"/>
        <v>4587</v>
      </c>
      <c r="Z262" s="132">
        <f t="shared" si="37"/>
        <v>1176</v>
      </c>
      <c r="AA262" s="249">
        <f>SUM($Y$6:Y262)</f>
        <v>374248</v>
      </c>
      <c r="AB262" s="249">
        <f>SUM($Z$6:Z262)</f>
        <v>37299</v>
      </c>
    </row>
    <row r="263" spans="1:28" x14ac:dyDescent="0.3">
      <c r="A263" s="266"/>
      <c r="B263" s="223">
        <v>44138</v>
      </c>
      <c r="C263" s="76">
        <v>2440</v>
      </c>
      <c r="D263" s="75">
        <v>735</v>
      </c>
      <c r="E263" s="42">
        <v>1680</v>
      </c>
      <c r="F263" s="26">
        <v>499</v>
      </c>
      <c r="G263" s="79">
        <v>276</v>
      </c>
      <c r="H263" s="75">
        <v>148</v>
      </c>
      <c r="I263" s="79">
        <v>34</v>
      </c>
      <c r="J263" s="80">
        <v>11</v>
      </c>
      <c r="K263" s="78">
        <v>198</v>
      </c>
      <c r="L263" s="75">
        <v>69</v>
      </c>
      <c r="M263" s="79">
        <v>398</v>
      </c>
      <c r="N263" s="80">
        <v>114</v>
      </c>
      <c r="O263" s="78">
        <v>934</v>
      </c>
      <c r="P263" s="75">
        <v>324</v>
      </c>
      <c r="Q263" s="79">
        <v>332</v>
      </c>
      <c r="R263" s="75">
        <v>123</v>
      </c>
      <c r="S263" s="79">
        <v>2</v>
      </c>
      <c r="T263" s="75">
        <v>1</v>
      </c>
      <c r="U263" s="79">
        <v>17</v>
      </c>
      <c r="V263" s="75">
        <v>3</v>
      </c>
      <c r="W263" s="79">
        <v>0</v>
      </c>
      <c r="X263" s="75">
        <v>0</v>
      </c>
      <c r="Y263" s="132">
        <f t="shared" si="36"/>
        <v>6311</v>
      </c>
      <c r="Z263" s="132">
        <f t="shared" si="37"/>
        <v>2027</v>
      </c>
      <c r="AA263" s="249">
        <f>SUM($Y$6:Y263)</f>
        <v>380559</v>
      </c>
      <c r="AB263" s="249">
        <f>SUM($Z$6:Z263)</f>
        <v>39326</v>
      </c>
    </row>
    <row r="264" spans="1:28" x14ac:dyDescent="0.3">
      <c r="A264" s="266"/>
      <c r="B264" s="223">
        <v>44139</v>
      </c>
      <c r="C264" s="76">
        <v>2768</v>
      </c>
      <c r="D264" s="75">
        <v>666</v>
      </c>
      <c r="E264" s="42">
        <v>1623</v>
      </c>
      <c r="F264" s="26">
        <v>483</v>
      </c>
      <c r="G264" s="79">
        <v>174</v>
      </c>
      <c r="H264" s="75">
        <v>106</v>
      </c>
      <c r="I264" s="79">
        <v>35</v>
      </c>
      <c r="J264" s="80">
        <v>8</v>
      </c>
      <c r="K264" s="78">
        <v>214</v>
      </c>
      <c r="L264" s="75">
        <v>58</v>
      </c>
      <c r="M264" s="79">
        <v>151</v>
      </c>
      <c r="N264" s="80">
        <v>49</v>
      </c>
      <c r="O264" s="78">
        <v>547</v>
      </c>
      <c r="P264" s="75">
        <v>171</v>
      </c>
      <c r="Q264" s="79">
        <v>455</v>
      </c>
      <c r="R264" s="75">
        <v>136</v>
      </c>
      <c r="S264" s="79">
        <v>4</v>
      </c>
      <c r="T264" s="75">
        <v>0</v>
      </c>
      <c r="U264" s="79">
        <v>19</v>
      </c>
      <c r="V264" s="75">
        <v>8</v>
      </c>
      <c r="W264" s="79">
        <v>1</v>
      </c>
      <c r="X264" s="75">
        <v>0</v>
      </c>
      <c r="Y264" s="132">
        <f t="shared" si="36"/>
        <v>5991</v>
      </c>
      <c r="Z264" s="132">
        <f t="shared" si="37"/>
        <v>1685</v>
      </c>
      <c r="AA264" s="249">
        <f>SUM($Y$6:Y264)</f>
        <v>386550</v>
      </c>
      <c r="AB264" s="249">
        <f>SUM($Z$6:Z264)</f>
        <v>41011</v>
      </c>
    </row>
    <row r="265" spans="1:28" x14ac:dyDescent="0.3">
      <c r="A265" s="266"/>
      <c r="B265" s="223">
        <v>44140</v>
      </c>
      <c r="C265" s="76">
        <v>2363</v>
      </c>
      <c r="D265" s="75">
        <v>641</v>
      </c>
      <c r="E265" s="42">
        <v>1684</v>
      </c>
      <c r="F265" s="26">
        <v>391</v>
      </c>
      <c r="G265" s="79">
        <v>197</v>
      </c>
      <c r="H265" s="75">
        <v>82</v>
      </c>
      <c r="I265" s="79">
        <v>27</v>
      </c>
      <c r="J265" s="80">
        <v>6</v>
      </c>
      <c r="K265" s="78">
        <v>176</v>
      </c>
      <c r="L265" s="75">
        <v>35</v>
      </c>
      <c r="M265" s="79">
        <v>410</v>
      </c>
      <c r="N265" s="80">
        <v>79</v>
      </c>
      <c r="O265" s="78">
        <v>619</v>
      </c>
      <c r="P265" s="75">
        <v>210</v>
      </c>
      <c r="Q265" s="79">
        <v>400</v>
      </c>
      <c r="R265" s="75">
        <v>109</v>
      </c>
      <c r="S265" s="79">
        <v>3</v>
      </c>
      <c r="T265" s="75">
        <v>3</v>
      </c>
      <c r="U265" s="79">
        <v>16</v>
      </c>
      <c r="V265" s="75">
        <v>4</v>
      </c>
      <c r="W265" s="79">
        <v>0</v>
      </c>
      <c r="X265" s="75">
        <v>0</v>
      </c>
      <c r="Y265" s="132">
        <f t="shared" si="36"/>
        <v>5895</v>
      </c>
      <c r="Z265" s="132">
        <f t="shared" si="37"/>
        <v>1560</v>
      </c>
      <c r="AA265" s="249">
        <f>SUM($Y$6:Y265)</f>
        <v>392445</v>
      </c>
      <c r="AB265" s="249">
        <f>SUM($Z$6:Z265)</f>
        <v>42571</v>
      </c>
    </row>
    <row r="266" spans="1:28" x14ac:dyDescent="0.3">
      <c r="A266" s="266"/>
      <c r="B266" s="223">
        <v>44141</v>
      </c>
      <c r="C266" s="76">
        <v>2766</v>
      </c>
      <c r="D266" s="75">
        <v>658</v>
      </c>
      <c r="E266" s="42">
        <v>1961</v>
      </c>
      <c r="F266" s="26">
        <v>461</v>
      </c>
      <c r="G266" s="79">
        <v>178</v>
      </c>
      <c r="H266" s="75">
        <v>93</v>
      </c>
      <c r="I266" s="79">
        <v>48</v>
      </c>
      <c r="J266" s="80">
        <v>7</v>
      </c>
      <c r="K266" s="78">
        <v>282</v>
      </c>
      <c r="L266" s="75">
        <v>54</v>
      </c>
      <c r="M266" s="79">
        <v>226</v>
      </c>
      <c r="N266" s="80">
        <v>77</v>
      </c>
      <c r="O266" s="78">
        <v>566</v>
      </c>
      <c r="P266" s="75">
        <v>155</v>
      </c>
      <c r="Q266" s="79">
        <v>300</v>
      </c>
      <c r="R266" s="75">
        <v>104</v>
      </c>
      <c r="S266" s="79">
        <v>1</v>
      </c>
      <c r="T266" s="75">
        <v>0</v>
      </c>
      <c r="U266" s="79">
        <v>12</v>
      </c>
      <c r="V266" s="75">
        <v>3</v>
      </c>
      <c r="W266" s="79">
        <v>0</v>
      </c>
      <c r="X266" s="75">
        <v>0</v>
      </c>
      <c r="Y266" s="132">
        <f t="shared" si="36"/>
        <v>6340</v>
      </c>
      <c r="Z266" s="132">
        <f t="shared" si="37"/>
        <v>1612</v>
      </c>
      <c r="AA266" s="249">
        <f>SUM($Y$6:Y266)</f>
        <v>398785</v>
      </c>
      <c r="AB266" s="249">
        <f>SUM($Z$6:Z266)</f>
        <v>44183</v>
      </c>
    </row>
    <row r="267" spans="1:28" x14ac:dyDescent="0.3">
      <c r="A267" s="266"/>
      <c r="B267" s="223">
        <v>44142</v>
      </c>
      <c r="C267" s="76">
        <v>1929</v>
      </c>
      <c r="D267" s="75">
        <v>359</v>
      </c>
      <c r="E267" s="42">
        <v>1229</v>
      </c>
      <c r="F267" s="26">
        <v>348</v>
      </c>
      <c r="G267" s="79">
        <v>67</v>
      </c>
      <c r="H267" s="75">
        <v>33</v>
      </c>
      <c r="I267" s="79">
        <v>30</v>
      </c>
      <c r="J267" s="80">
        <v>11</v>
      </c>
      <c r="K267" s="78">
        <v>13</v>
      </c>
      <c r="L267" s="75">
        <v>5</v>
      </c>
      <c r="M267" s="79">
        <v>78</v>
      </c>
      <c r="N267" s="80">
        <v>15</v>
      </c>
      <c r="O267" s="78">
        <v>435</v>
      </c>
      <c r="P267" s="75">
        <v>61</v>
      </c>
      <c r="Q267" s="79">
        <v>128</v>
      </c>
      <c r="R267" s="75">
        <v>55</v>
      </c>
      <c r="S267" s="79">
        <v>1</v>
      </c>
      <c r="T267" s="75">
        <v>0</v>
      </c>
      <c r="U267" s="79">
        <v>8</v>
      </c>
      <c r="V267" s="75">
        <v>2</v>
      </c>
      <c r="W267" s="79">
        <v>0</v>
      </c>
      <c r="X267" s="75">
        <v>0</v>
      </c>
      <c r="Y267" s="132">
        <f t="shared" si="36"/>
        <v>3918</v>
      </c>
      <c r="Z267" s="132">
        <f t="shared" si="37"/>
        <v>889</v>
      </c>
      <c r="AA267" s="249">
        <f>SUM($Y$6:Y267)</f>
        <v>402703</v>
      </c>
      <c r="AB267" s="249">
        <f>SUM($Z$6:Z267)</f>
        <v>45072</v>
      </c>
    </row>
    <row r="268" spans="1:28" ht="15" thickBot="1" x14ac:dyDescent="0.35">
      <c r="A268" s="267"/>
      <c r="B268" s="224">
        <v>44143</v>
      </c>
      <c r="C268" s="82">
        <v>761</v>
      </c>
      <c r="D268" s="81">
        <v>110</v>
      </c>
      <c r="E268" s="44">
        <v>927</v>
      </c>
      <c r="F268" s="24">
        <v>242</v>
      </c>
      <c r="G268" s="85">
        <v>14</v>
      </c>
      <c r="H268" s="81">
        <v>5</v>
      </c>
      <c r="I268" s="85">
        <v>13</v>
      </c>
      <c r="J268" s="86">
        <v>3</v>
      </c>
      <c r="K268" s="84">
        <v>5</v>
      </c>
      <c r="L268" s="81">
        <v>2</v>
      </c>
      <c r="M268" s="85">
        <v>48</v>
      </c>
      <c r="N268" s="86">
        <v>20</v>
      </c>
      <c r="O268" s="84">
        <v>195</v>
      </c>
      <c r="P268" s="81">
        <v>51</v>
      </c>
      <c r="Q268" s="85">
        <v>88</v>
      </c>
      <c r="R268" s="81">
        <v>28</v>
      </c>
      <c r="S268" s="85">
        <v>3</v>
      </c>
      <c r="T268" s="81">
        <v>0</v>
      </c>
      <c r="U268" s="85">
        <v>9</v>
      </c>
      <c r="V268" s="81">
        <v>3</v>
      </c>
      <c r="W268" s="85">
        <v>0</v>
      </c>
      <c r="X268" s="81">
        <v>0</v>
      </c>
      <c r="Y268" s="132">
        <f t="shared" si="36"/>
        <v>2063</v>
      </c>
      <c r="Z268" s="132">
        <f t="shared" si="37"/>
        <v>464</v>
      </c>
      <c r="AA268" s="249">
        <f>SUM($Y$6:Y268)</f>
        <v>404766</v>
      </c>
      <c r="AB268" s="249">
        <f>SUM($Z$6:Z268)</f>
        <v>45536</v>
      </c>
    </row>
    <row r="269" spans="1:28" x14ac:dyDescent="0.3">
      <c r="A269" s="266" t="s">
        <v>135</v>
      </c>
      <c r="B269" s="222">
        <v>44144</v>
      </c>
      <c r="C269" s="88">
        <v>2032</v>
      </c>
      <c r="D269" s="87">
        <v>359</v>
      </c>
      <c r="E269" s="41">
        <v>964</v>
      </c>
      <c r="F269" s="20">
        <v>213</v>
      </c>
      <c r="G269" s="91">
        <v>172</v>
      </c>
      <c r="H269" s="87">
        <v>98</v>
      </c>
      <c r="I269" s="91">
        <v>78</v>
      </c>
      <c r="J269" s="92">
        <v>17</v>
      </c>
      <c r="K269" s="90">
        <v>233</v>
      </c>
      <c r="L269" s="87">
        <v>61</v>
      </c>
      <c r="M269" s="91">
        <v>226</v>
      </c>
      <c r="N269" s="92">
        <v>78</v>
      </c>
      <c r="O269" s="90">
        <v>460</v>
      </c>
      <c r="P269" s="87">
        <v>166</v>
      </c>
      <c r="Q269" s="91">
        <v>274</v>
      </c>
      <c r="R269" s="87">
        <v>91</v>
      </c>
      <c r="S269" s="91">
        <v>5</v>
      </c>
      <c r="T269" s="87">
        <v>0</v>
      </c>
      <c r="U269" s="91">
        <v>12</v>
      </c>
      <c r="V269" s="87">
        <v>1</v>
      </c>
      <c r="W269" s="91">
        <v>1</v>
      </c>
      <c r="X269" s="87">
        <v>0</v>
      </c>
      <c r="Y269" s="132">
        <f t="shared" ref="Y269:Y275" si="38">(C269+E269+G269+I269+K269+M269+O269+Q269+S269+U269+W269)</f>
        <v>4457</v>
      </c>
      <c r="Z269" s="132">
        <f t="shared" ref="Z269:Z275" si="39">(D269+F269+H269+J269+L269+N269+P269+R269+T269+V269+X269)</f>
        <v>1084</v>
      </c>
      <c r="AA269" s="249">
        <f>SUM($Y$6:Y269)</f>
        <v>409223</v>
      </c>
      <c r="AB269" s="249">
        <f>SUM($Z$6:Z269)</f>
        <v>46620</v>
      </c>
    </row>
    <row r="270" spans="1:28" x14ac:dyDescent="0.3">
      <c r="A270" s="266"/>
      <c r="B270" s="223">
        <v>44145</v>
      </c>
      <c r="C270" s="76">
        <v>3055</v>
      </c>
      <c r="D270" s="75">
        <v>835</v>
      </c>
      <c r="E270" s="42">
        <v>1999</v>
      </c>
      <c r="F270" s="26">
        <v>554</v>
      </c>
      <c r="G270" s="79">
        <v>335</v>
      </c>
      <c r="H270" s="75">
        <v>146</v>
      </c>
      <c r="I270" s="79">
        <v>44</v>
      </c>
      <c r="J270" s="80">
        <v>9</v>
      </c>
      <c r="K270" s="78">
        <v>256</v>
      </c>
      <c r="L270" s="75">
        <v>74</v>
      </c>
      <c r="M270" s="79">
        <v>501</v>
      </c>
      <c r="N270" s="80">
        <v>131</v>
      </c>
      <c r="O270" s="78">
        <v>844</v>
      </c>
      <c r="P270" s="75">
        <v>277</v>
      </c>
      <c r="Q270" s="79">
        <v>467</v>
      </c>
      <c r="R270" s="75">
        <v>187</v>
      </c>
      <c r="S270" s="79">
        <v>2</v>
      </c>
      <c r="T270" s="75">
        <v>0</v>
      </c>
      <c r="U270" s="79">
        <v>12</v>
      </c>
      <c r="V270" s="75">
        <v>4</v>
      </c>
      <c r="W270" s="79">
        <v>0</v>
      </c>
      <c r="X270" s="75">
        <v>0</v>
      </c>
      <c r="Y270" s="132">
        <f t="shared" si="38"/>
        <v>7515</v>
      </c>
      <c r="Z270" s="132">
        <f t="shared" si="39"/>
        <v>2217</v>
      </c>
      <c r="AA270" s="249">
        <f>SUM($Y$6:Y270)</f>
        <v>416738</v>
      </c>
      <c r="AB270" s="249">
        <f>SUM($Z$6:Z270)</f>
        <v>48837</v>
      </c>
    </row>
    <row r="271" spans="1:28" x14ac:dyDescent="0.3">
      <c r="A271" s="266"/>
      <c r="B271" s="223">
        <v>44146</v>
      </c>
      <c r="C271" s="76">
        <v>2933</v>
      </c>
      <c r="D271" s="75">
        <v>730</v>
      </c>
      <c r="E271" s="42">
        <v>1900</v>
      </c>
      <c r="F271" s="26">
        <v>546</v>
      </c>
      <c r="G271" s="79">
        <v>231</v>
      </c>
      <c r="H271" s="75">
        <v>100</v>
      </c>
      <c r="I271" s="79">
        <v>35</v>
      </c>
      <c r="J271" s="80">
        <v>6</v>
      </c>
      <c r="K271" s="78">
        <v>195</v>
      </c>
      <c r="L271" s="75">
        <v>66</v>
      </c>
      <c r="M271" s="79">
        <v>312</v>
      </c>
      <c r="N271" s="80">
        <v>94</v>
      </c>
      <c r="O271" s="78">
        <v>737</v>
      </c>
      <c r="P271" s="75">
        <v>248</v>
      </c>
      <c r="Q271" s="79">
        <v>413</v>
      </c>
      <c r="R271" s="75">
        <v>134</v>
      </c>
      <c r="S271" s="79">
        <v>4</v>
      </c>
      <c r="T271" s="75">
        <v>1</v>
      </c>
      <c r="U271" s="79">
        <v>7</v>
      </c>
      <c r="V271" s="75">
        <v>0</v>
      </c>
      <c r="W271" s="79">
        <v>0</v>
      </c>
      <c r="X271" s="75">
        <v>0</v>
      </c>
      <c r="Y271" s="132">
        <f t="shared" si="38"/>
        <v>6767</v>
      </c>
      <c r="Z271" s="132">
        <f t="shared" si="39"/>
        <v>1925</v>
      </c>
      <c r="AA271" s="249">
        <f>SUM($Y$6:Y271)</f>
        <v>423505</v>
      </c>
      <c r="AB271" s="249">
        <f>SUM($Z$6:Z271)</f>
        <v>50762</v>
      </c>
    </row>
    <row r="272" spans="1:28" x14ac:dyDescent="0.3">
      <c r="A272" s="266"/>
      <c r="B272" s="223">
        <v>44147</v>
      </c>
      <c r="C272" s="76">
        <v>2275</v>
      </c>
      <c r="D272" s="75">
        <v>470</v>
      </c>
      <c r="E272" s="42">
        <v>1796</v>
      </c>
      <c r="F272" s="26">
        <v>460</v>
      </c>
      <c r="G272" s="79">
        <v>208</v>
      </c>
      <c r="H272" s="75">
        <v>99</v>
      </c>
      <c r="I272" s="79">
        <v>31</v>
      </c>
      <c r="J272" s="80">
        <v>3</v>
      </c>
      <c r="K272" s="78">
        <v>275</v>
      </c>
      <c r="L272" s="75">
        <v>52</v>
      </c>
      <c r="M272" s="79">
        <v>183</v>
      </c>
      <c r="N272" s="80">
        <v>76</v>
      </c>
      <c r="O272" s="78">
        <v>648</v>
      </c>
      <c r="P272" s="75">
        <v>244</v>
      </c>
      <c r="Q272" s="79">
        <v>335</v>
      </c>
      <c r="R272" s="75">
        <v>103</v>
      </c>
      <c r="S272" s="79">
        <v>0</v>
      </c>
      <c r="T272" s="75">
        <v>0</v>
      </c>
      <c r="U272" s="79">
        <v>10</v>
      </c>
      <c r="V272" s="75">
        <v>1</v>
      </c>
      <c r="W272" s="79">
        <v>1</v>
      </c>
      <c r="X272" s="75">
        <v>0</v>
      </c>
      <c r="Y272" s="132">
        <f t="shared" si="38"/>
        <v>5762</v>
      </c>
      <c r="Z272" s="132">
        <f t="shared" si="39"/>
        <v>1508</v>
      </c>
      <c r="AA272" s="249">
        <f>SUM($Y$6:Y272)</f>
        <v>429267</v>
      </c>
      <c r="AB272" s="249">
        <f>SUM($Z$6:Z272)</f>
        <v>52270</v>
      </c>
    </row>
    <row r="273" spans="1:28" x14ac:dyDescent="0.3">
      <c r="A273" s="266"/>
      <c r="B273" s="223">
        <v>44148</v>
      </c>
      <c r="C273" s="76">
        <v>2736</v>
      </c>
      <c r="D273" s="75">
        <v>605</v>
      </c>
      <c r="E273" s="42">
        <v>2086</v>
      </c>
      <c r="F273" s="26">
        <v>571</v>
      </c>
      <c r="G273" s="79">
        <v>187</v>
      </c>
      <c r="H273" s="75">
        <v>79</v>
      </c>
      <c r="I273" s="79">
        <v>59</v>
      </c>
      <c r="J273" s="80">
        <v>5</v>
      </c>
      <c r="K273" s="78">
        <v>254</v>
      </c>
      <c r="L273" s="75">
        <v>66</v>
      </c>
      <c r="M273" s="79">
        <v>298</v>
      </c>
      <c r="N273" s="80">
        <v>88</v>
      </c>
      <c r="O273" s="78">
        <v>600</v>
      </c>
      <c r="P273" s="75">
        <v>198</v>
      </c>
      <c r="Q273" s="79">
        <v>415</v>
      </c>
      <c r="R273" s="75">
        <v>115</v>
      </c>
      <c r="S273" s="79">
        <v>8</v>
      </c>
      <c r="T273" s="75">
        <v>2</v>
      </c>
      <c r="U273" s="79">
        <v>11</v>
      </c>
      <c r="V273" s="75">
        <v>1</v>
      </c>
      <c r="W273" s="79">
        <v>3</v>
      </c>
      <c r="X273" s="75">
        <v>1</v>
      </c>
      <c r="Y273" s="132">
        <f t="shared" si="38"/>
        <v>6657</v>
      </c>
      <c r="Z273" s="132">
        <f t="shared" si="39"/>
        <v>1731</v>
      </c>
      <c r="AA273" s="249">
        <f>SUM($Y$6:Y273)</f>
        <v>435924</v>
      </c>
      <c r="AB273" s="249">
        <f>SUM($Z$6:Z273)</f>
        <v>54001</v>
      </c>
    </row>
    <row r="274" spans="1:28" x14ac:dyDescent="0.3">
      <c r="A274" s="266"/>
      <c r="B274" s="223">
        <v>44149</v>
      </c>
      <c r="C274" s="76">
        <v>1601</v>
      </c>
      <c r="D274" s="75">
        <v>315</v>
      </c>
      <c r="E274" s="42">
        <v>1147</v>
      </c>
      <c r="F274" s="26">
        <v>351</v>
      </c>
      <c r="G274" s="79">
        <v>121</v>
      </c>
      <c r="H274" s="75">
        <v>37</v>
      </c>
      <c r="I274" s="79">
        <v>77</v>
      </c>
      <c r="J274" s="80">
        <v>6</v>
      </c>
      <c r="K274" s="78">
        <v>27</v>
      </c>
      <c r="L274" s="75">
        <v>9</v>
      </c>
      <c r="M274" s="79">
        <v>110</v>
      </c>
      <c r="N274" s="80">
        <v>40</v>
      </c>
      <c r="O274" s="78">
        <v>338</v>
      </c>
      <c r="P274" s="75">
        <v>117</v>
      </c>
      <c r="Q274" s="79">
        <v>135</v>
      </c>
      <c r="R274" s="75">
        <v>43</v>
      </c>
      <c r="S274" s="79">
        <v>2</v>
      </c>
      <c r="T274" s="75">
        <v>0</v>
      </c>
      <c r="U274" s="79">
        <v>5</v>
      </c>
      <c r="V274" s="75">
        <v>2</v>
      </c>
      <c r="W274" s="79">
        <v>0</v>
      </c>
      <c r="X274" s="75">
        <v>0</v>
      </c>
      <c r="Y274" s="132">
        <f t="shared" si="38"/>
        <v>3563</v>
      </c>
      <c r="Z274" s="132">
        <f t="shared" si="39"/>
        <v>920</v>
      </c>
      <c r="AA274" s="249">
        <f>SUM($Y$6:Y274)</f>
        <v>439487</v>
      </c>
      <c r="AB274" s="249">
        <f>SUM($Z$6:Z274)</f>
        <v>54921</v>
      </c>
    </row>
    <row r="275" spans="1:28" ht="15" thickBot="1" x14ac:dyDescent="0.35">
      <c r="A275" s="267"/>
      <c r="B275" s="224">
        <v>44150</v>
      </c>
      <c r="C275" s="82">
        <v>747</v>
      </c>
      <c r="D275" s="81">
        <v>173</v>
      </c>
      <c r="E275" s="44">
        <v>613</v>
      </c>
      <c r="F275" s="24">
        <v>224</v>
      </c>
      <c r="G275" s="85">
        <v>31</v>
      </c>
      <c r="H275" s="81">
        <v>2</v>
      </c>
      <c r="I275" s="85">
        <v>16</v>
      </c>
      <c r="J275" s="86">
        <v>2</v>
      </c>
      <c r="K275" s="84">
        <v>69</v>
      </c>
      <c r="L275" s="81">
        <v>12</v>
      </c>
      <c r="M275" s="85">
        <v>76</v>
      </c>
      <c r="N275" s="86">
        <v>25</v>
      </c>
      <c r="O275" s="84">
        <v>101</v>
      </c>
      <c r="P275" s="81">
        <v>20</v>
      </c>
      <c r="Q275" s="85">
        <v>132</v>
      </c>
      <c r="R275" s="81">
        <v>42</v>
      </c>
      <c r="S275" s="85">
        <v>1</v>
      </c>
      <c r="T275" s="81">
        <v>0</v>
      </c>
      <c r="U275" s="85">
        <v>5</v>
      </c>
      <c r="V275" s="81">
        <v>1</v>
      </c>
      <c r="W275" s="85">
        <v>1</v>
      </c>
      <c r="X275" s="81">
        <v>0</v>
      </c>
      <c r="Y275" s="132">
        <f t="shared" si="38"/>
        <v>1792</v>
      </c>
      <c r="Z275" s="132">
        <f t="shared" si="39"/>
        <v>501</v>
      </c>
      <c r="AA275" s="249">
        <f>SUM($Y$6:Y275)</f>
        <v>441279</v>
      </c>
      <c r="AB275" s="249">
        <f>SUM($Z$6:Z275)</f>
        <v>55422</v>
      </c>
    </row>
    <row r="276" spans="1:28" x14ac:dyDescent="0.3">
      <c r="A276" s="266" t="s">
        <v>136</v>
      </c>
      <c r="B276" s="222">
        <v>44151</v>
      </c>
      <c r="C276" s="88">
        <v>2475</v>
      </c>
      <c r="D276" s="87">
        <v>528</v>
      </c>
      <c r="E276" s="41">
        <v>1278</v>
      </c>
      <c r="F276" s="20">
        <v>328</v>
      </c>
      <c r="G276" s="91">
        <v>169</v>
      </c>
      <c r="H276" s="87">
        <v>86</v>
      </c>
      <c r="I276" s="91">
        <v>83</v>
      </c>
      <c r="J276" s="92">
        <v>16</v>
      </c>
      <c r="K276" s="90">
        <v>289</v>
      </c>
      <c r="L276" s="87">
        <v>83</v>
      </c>
      <c r="M276" s="91">
        <v>177</v>
      </c>
      <c r="N276" s="92">
        <v>87</v>
      </c>
      <c r="O276" s="90">
        <v>494</v>
      </c>
      <c r="P276" s="87">
        <v>169</v>
      </c>
      <c r="Q276" s="91">
        <v>340</v>
      </c>
      <c r="R276" s="87">
        <v>87</v>
      </c>
      <c r="S276" s="91">
        <v>4</v>
      </c>
      <c r="T276" s="87">
        <v>0</v>
      </c>
      <c r="U276" s="91">
        <v>15</v>
      </c>
      <c r="V276" s="87">
        <v>3</v>
      </c>
      <c r="W276" s="91">
        <v>2</v>
      </c>
      <c r="X276" s="87">
        <v>1</v>
      </c>
      <c r="Y276" s="132">
        <f t="shared" ref="Y276:Y282" si="40">(C276+E276+G276+I276+K276+M276+O276+Q276+S276+U276+W276)</f>
        <v>5326</v>
      </c>
      <c r="Z276" s="132">
        <f t="shared" ref="Z276:Z282" si="41">(D276+F276+H276+J276+L276+N276+P276+R276+T276+V276+X276)</f>
        <v>1388</v>
      </c>
      <c r="AA276" s="249">
        <f>SUM($Y$6:Y276)</f>
        <v>446605</v>
      </c>
      <c r="AB276" s="249">
        <f>SUM($Z$6:Z276)</f>
        <v>56810</v>
      </c>
    </row>
    <row r="277" spans="1:28" x14ac:dyDescent="0.3">
      <c r="A277" s="266"/>
      <c r="B277" s="223">
        <v>44152</v>
      </c>
      <c r="C277" s="76">
        <v>2689</v>
      </c>
      <c r="D277" s="75">
        <v>613</v>
      </c>
      <c r="E277" s="42">
        <v>1995</v>
      </c>
      <c r="F277" s="26">
        <v>610</v>
      </c>
      <c r="G277" s="79">
        <v>253</v>
      </c>
      <c r="H277" s="75">
        <v>114</v>
      </c>
      <c r="I277" s="79">
        <v>147</v>
      </c>
      <c r="J277" s="80">
        <v>24</v>
      </c>
      <c r="K277" s="78">
        <v>373</v>
      </c>
      <c r="L277" s="75">
        <v>95</v>
      </c>
      <c r="M277" s="79">
        <v>356</v>
      </c>
      <c r="N277" s="80">
        <v>167</v>
      </c>
      <c r="O277" s="78">
        <v>671</v>
      </c>
      <c r="P277" s="75">
        <v>277</v>
      </c>
      <c r="Q277" s="79">
        <v>314</v>
      </c>
      <c r="R277" s="75">
        <v>113</v>
      </c>
      <c r="S277" s="79">
        <v>5</v>
      </c>
      <c r="T277" s="75">
        <v>0</v>
      </c>
      <c r="U277" s="79">
        <v>10</v>
      </c>
      <c r="V277" s="75">
        <v>0</v>
      </c>
      <c r="W277" s="79">
        <v>0</v>
      </c>
      <c r="X277" s="75">
        <v>0</v>
      </c>
      <c r="Y277" s="132">
        <f t="shared" si="40"/>
        <v>6813</v>
      </c>
      <c r="Z277" s="132">
        <f t="shared" si="41"/>
        <v>2013</v>
      </c>
      <c r="AA277" s="249">
        <f>SUM($Y$6:Y277)</f>
        <v>453418</v>
      </c>
      <c r="AB277" s="249">
        <f>SUM($Z$6:Z277)</f>
        <v>58823</v>
      </c>
    </row>
    <row r="278" spans="1:28" x14ac:dyDescent="0.3">
      <c r="A278" s="266"/>
      <c r="B278" s="223">
        <v>44153</v>
      </c>
      <c r="C278" s="76">
        <v>2458</v>
      </c>
      <c r="D278" s="75">
        <v>581</v>
      </c>
      <c r="E278" s="42">
        <v>2029</v>
      </c>
      <c r="F278" s="26">
        <v>739</v>
      </c>
      <c r="G278" s="79">
        <v>227</v>
      </c>
      <c r="H278" s="75">
        <v>91</v>
      </c>
      <c r="I278" s="79">
        <v>91</v>
      </c>
      <c r="J278" s="80">
        <v>16</v>
      </c>
      <c r="K278" s="78">
        <v>353</v>
      </c>
      <c r="L278" s="75">
        <v>77</v>
      </c>
      <c r="M278" s="79">
        <v>279</v>
      </c>
      <c r="N278" s="80">
        <v>113</v>
      </c>
      <c r="O278" s="78">
        <v>922</v>
      </c>
      <c r="P278" s="75">
        <v>333</v>
      </c>
      <c r="Q278" s="79">
        <v>430</v>
      </c>
      <c r="R278" s="75">
        <v>111</v>
      </c>
      <c r="S278" s="79">
        <v>5</v>
      </c>
      <c r="T278" s="75">
        <v>0</v>
      </c>
      <c r="U278" s="79">
        <v>12</v>
      </c>
      <c r="V278" s="75">
        <v>3</v>
      </c>
      <c r="W278" s="79">
        <v>0</v>
      </c>
      <c r="X278" s="75">
        <v>0</v>
      </c>
      <c r="Y278" s="132">
        <f t="shared" si="40"/>
        <v>6806</v>
      </c>
      <c r="Z278" s="132">
        <f t="shared" si="41"/>
        <v>2064</v>
      </c>
      <c r="AA278" s="249">
        <f>SUM($Y$6:Y278)</f>
        <v>460224</v>
      </c>
      <c r="AB278" s="249">
        <f>SUM($Z$6:Z278)</f>
        <v>60887</v>
      </c>
    </row>
    <row r="279" spans="1:28" s="115" customFormat="1" ht="21" x14ac:dyDescent="0.4">
      <c r="A279" s="266"/>
      <c r="B279" s="265">
        <v>44154</v>
      </c>
      <c r="C279" s="257">
        <v>2250</v>
      </c>
      <c r="D279" s="217">
        <v>558</v>
      </c>
      <c r="E279" s="216">
        <v>1679</v>
      </c>
      <c r="F279" s="218">
        <v>421</v>
      </c>
      <c r="G279" s="219">
        <v>138</v>
      </c>
      <c r="H279" s="217">
        <v>55</v>
      </c>
      <c r="I279" s="219">
        <v>88</v>
      </c>
      <c r="J279" s="220">
        <v>5</v>
      </c>
      <c r="K279" s="221">
        <v>249</v>
      </c>
      <c r="L279" s="217">
        <v>39</v>
      </c>
      <c r="M279" s="219">
        <v>271</v>
      </c>
      <c r="N279" s="220">
        <v>94</v>
      </c>
      <c r="O279" s="221">
        <v>713</v>
      </c>
      <c r="P279" s="217">
        <v>274</v>
      </c>
      <c r="Q279" s="219">
        <v>268</v>
      </c>
      <c r="R279" s="217">
        <v>99</v>
      </c>
      <c r="S279" s="219">
        <v>5</v>
      </c>
      <c r="T279" s="217">
        <v>0</v>
      </c>
      <c r="U279" s="219">
        <v>12</v>
      </c>
      <c r="V279" s="217">
        <v>1</v>
      </c>
      <c r="W279" s="219">
        <v>0</v>
      </c>
      <c r="X279" s="217">
        <v>0</v>
      </c>
      <c r="Y279" s="134">
        <f t="shared" si="40"/>
        <v>5673</v>
      </c>
      <c r="Z279" s="134">
        <f t="shared" si="41"/>
        <v>1546</v>
      </c>
      <c r="AA279" s="264">
        <f>SUM($Y$6:Y279)</f>
        <v>465897</v>
      </c>
      <c r="AB279" s="264">
        <f>SUM($Z$6:Z279)</f>
        <v>62433</v>
      </c>
    </row>
    <row r="280" spans="1:28" x14ac:dyDescent="0.3">
      <c r="A280" s="266"/>
      <c r="B280" s="223">
        <v>44155</v>
      </c>
      <c r="C280" s="76"/>
      <c r="D280" s="75"/>
      <c r="E280" s="42"/>
      <c r="F280" s="26"/>
      <c r="G280" s="79"/>
      <c r="H280" s="75"/>
      <c r="I280" s="79"/>
      <c r="J280" s="80"/>
      <c r="K280" s="78"/>
      <c r="L280" s="75"/>
      <c r="M280" s="79"/>
      <c r="N280" s="80"/>
      <c r="O280" s="78"/>
      <c r="P280" s="75"/>
      <c r="Q280" s="79"/>
      <c r="R280" s="75"/>
      <c r="S280" s="79"/>
      <c r="T280" s="75"/>
      <c r="U280" s="79"/>
      <c r="V280" s="75"/>
      <c r="W280" s="79"/>
      <c r="X280" s="75"/>
      <c r="Y280" s="132">
        <f t="shared" si="40"/>
        <v>0</v>
      </c>
      <c r="Z280" s="132">
        <f t="shared" si="41"/>
        <v>0</v>
      </c>
      <c r="AA280" s="249"/>
      <c r="AB280" s="249"/>
    </row>
    <row r="281" spans="1:28" ht="16.5" customHeight="1" x14ac:dyDescent="0.4">
      <c r="A281" s="266"/>
      <c r="B281" s="223">
        <v>44156</v>
      </c>
      <c r="C281" s="257"/>
      <c r="D281" s="217"/>
      <c r="E281" s="216"/>
      <c r="F281" s="218"/>
      <c r="G281" s="219"/>
      <c r="H281" s="217"/>
      <c r="I281" s="219"/>
      <c r="J281" s="220"/>
      <c r="K281" s="221"/>
      <c r="L281" s="217"/>
      <c r="M281" s="219"/>
      <c r="N281" s="220"/>
      <c r="O281" s="221"/>
      <c r="P281" s="217"/>
      <c r="Q281" s="219"/>
      <c r="R281" s="217"/>
      <c r="S281" s="219"/>
      <c r="T281" s="217"/>
      <c r="U281" s="219"/>
      <c r="V281" s="217"/>
      <c r="W281" s="219"/>
      <c r="X281" s="217"/>
      <c r="Y281" s="132">
        <f t="shared" si="40"/>
        <v>0</v>
      </c>
      <c r="Z281" s="132">
        <f t="shared" si="41"/>
        <v>0</v>
      </c>
      <c r="AA281" s="249"/>
      <c r="AB281" s="249"/>
    </row>
    <row r="282" spans="1:28" ht="15" thickBot="1" x14ac:dyDescent="0.35">
      <c r="A282" s="267"/>
      <c r="B282" s="224">
        <v>44157</v>
      </c>
      <c r="C282" s="258"/>
      <c r="D282" s="190"/>
      <c r="E282" s="189"/>
      <c r="F282" s="196"/>
      <c r="G282" s="192"/>
      <c r="H282" s="190"/>
      <c r="I282" s="192"/>
      <c r="J282" s="193"/>
      <c r="K282" s="191"/>
      <c r="L282" s="190"/>
      <c r="M282" s="192"/>
      <c r="N282" s="193"/>
      <c r="O282" s="191"/>
      <c r="P282" s="190"/>
      <c r="Q282" s="192"/>
      <c r="R282" s="190"/>
      <c r="S282" s="192"/>
      <c r="T282" s="190"/>
      <c r="U282" s="192"/>
      <c r="V282" s="190"/>
      <c r="W282" s="192"/>
      <c r="X282" s="190"/>
      <c r="Y282" s="132">
        <f t="shared" si="40"/>
        <v>0</v>
      </c>
      <c r="Z282" s="132">
        <f t="shared" si="41"/>
        <v>0</v>
      </c>
      <c r="AA282" s="249"/>
      <c r="AB282" s="249"/>
    </row>
    <row r="283" spans="1:28" x14ac:dyDescent="0.3">
      <c r="A283" s="266" t="s">
        <v>137</v>
      </c>
      <c r="B283" s="222">
        <v>44158</v>
      </c>
      <c r="C283" s="88"/>
      <c r="D283" s="87"/>
      <c r="E283" s="41"/>
      <c r="F283" s="20"/>
      <c r="G283" s="91"/>
      <c r="H283" s="87"/>
      <c r="I283" s="91"/>
      <c r="J283" s="92"/>
      <c r="K283" s="90"/>
      <c r="L283" s="87"/>
      <c r="M283" s="91"/>
      <c r="N283" s="92"/>
      <c r="O283" s="90"/>
      <c r="P283" s="87"/>
      <c r="Q283" s="91"/>
      <c r="R283" s="87"/>
      <c r="S283" s="91"/>
      <c r="T283" s="87"/>
      <c r="U283" s="91"/>
      <c r="V283" s="87"/>
      <c r="W283" s="91"/>
      <c r="X283" s="87"/>
      <c r="Y283" s="132">
        <f t="shared" ref="Y283:Y321" si="42">(C283+E283+G283+I283+K283+M283+O283+Q283+S283+U283+W283)</f>
        <v>0</v>
      </c>
      <c r="Z283" s="132">
        <f t="shared" ref="Z283:Z321" si="43">(D283+F283+H283+J283+L283+N283+P283+R283+T283+V283+X283)</f>
        <v>0</v>
      </c>
      <c r="AA283" s="249"/>
      <c r="AB283" s="249"/>
    </row>
    <row r="284" spans="1:28" x14ac:dyDescent="0.3">
      <c r="A284" s="266"/>
      <c r="B284" s="223">
        <v>44159</v>
      </c>
      <c r="C284" s="76"/>
      <c r="D284" s="75"/>
      <c r="E284" s="42"/>
      <c r="F284" s="26"/>
      <c r="G284" s="79"/>
      <c r="H284" s="75"/>
      <c r="I284" s="79"/>
      <c r="J284" s="80"/>
      <c r="K284" s="78"/>
      <c r="L284" s="75"/>
      <c r="M284" s="79"/>
      <c r="N284" s="80"/>
      <c r="O284" s="78"/>
      <c r="P284" s="75"/>
      <c r="Q284" s="79"/>
      <c r="R284" s="75"/>
      <c r="S284" s="79"/>
      <c r="T284" s="75"/>
      <c r="U284" s="79"/>
      <c r="V284" s="75"/>
      <c r="W284" s="79"/>
      <c r="X284" s="75"/>
      <c r="Y284" s="132">
        <f t="shared" si="42"/>
        <v>0</v>
      </c>
      <c r="Z284" s="132">
        <f t="shared" si="43"/>
        <v>0</v>
      </c>
      <c r="AA284" s="249"/>
      <c r="AB284" s="249"/>
    </row>
    <row r="285" spans="1:28" x14ac:dyDescent="0.3">
      <c r="A285" s="266"/>
      <c r="B285" s="223">
        <v>44160</v>
      </c>
      <c r="C285" s="76"/>
      <c r="D285" s="75"/>
      <c r="E285" s="42"/>
      <c r="F285" s="26"/>
      <c r="G285" s="79"/>
      <c r="H285" s="75"/>
      <c r="I285" s="79"/>
      <c r="J285" s="80"/>
      <c r="K285" s="78"/>
      <c r="L285" s="75"/>
      <c r="M285" s="79"/>
      <c r="N285" s="80"/>
      <c r="O285" s="78"/>
      <c r="P285" s="75"/>
      <c r="Q285" s="79"/>
      <c r="R285" s="75"/>
      <c r="S285" s="79"/>
      <c r="T285" s="75"/>
      <c r="U285" s="79"/>
      <c r="V285" s="75"/>
      <c r="W285" s="79"/>
      <c r="X285" s="75"/>
      <c r="Y285" s="132">
        <f t="shared" si="42"/>
        <v>0</v>
      </c>
      <c r="Z285" s="132">
        <f t="shared" si="43"/>
        <v>0</v>
      </c>
      <c r="AA285" s="249"/>
      <c r="AB285" s="249"/>
    </row>
    <row r="286" spans="1:28" ht="21" x14ac:dyDescent="0.4">
      <c r="A286" s="266"/>
      <c r="B286" s="223">
        <v>44161</v>
      </c>
      <c r="C286" s="257"/>
      <c r="D286" s="217"/>
      <c r="E286" s="216"/>
      <c r="F286" s="218"/>
      <c r="G286" s="219"/>
      <c r="H286" s="217"/>
      <c r="I286" s="219"/>
      <c r="J286" s="220"/>
      <c r="K286" s="221"/>
      <c r="L286" s="217"/>
      <c r="M286" s="219"/>
      <c r="N286" s="220"/>
      <c r="O286" s="221"/>
      <c r="P286" s="217"/>
      <c r="Q286" s="219"/>
      <c r="R286" s="217"/>
      <c r="S286" s="219"/>
      <c r="T286" s="217"/>
      <c r="U286" s="219"/>
      <c r="V286" s="217"/>
      <c r="W286" s="219"/>
      <c r="X286" s="217"/>
      <c r="Y286" s="132">
        <f t="shared" si="42"/>
        <v>0</v>
      </c>
      <c r="Z286" s="132">
        <f t="shared" si="43"/>
        <v>0</v>
      </c>
      <c r="AA286" s="249"/>
      <c r="AB286" s="249"/>
    </row>
    <row r="287" spans="1:28" x14ac:dyDescent="0.3">
      <c r="A287" s="266"/>
      <c r="B287" s="223">
        <v>44162</v>
      </c>
      <c r="C287" s="76"/>
      <c r="D287" s="75"/>
      <c r="E287" s="42"/>
      <c r="F287" s="26"/>
      <c r="G287" s="79"/>
      <c r="H287" s="75"/>
      <c r="I287" s="79"/>
      <c r="J287" s="80"/>
      <c r="K287" s="78"/>
      <c r="L287" s="75"/>
      <c r="M287" s="79"/>
      <c r="N287" s="80"/>
      <c r="O287" s="78"/>
      <c r="P287" s="75"/>
      <c r="Q287" s="79"/>
      <c r="R287" s="75"/>
      <c r="S287" s="79"/>
      <c r="T287" s="75"/>
      <c r="U287" s="79"/>
      <c r="V287" s="75"/>
      <c r="W287" s="79"/>
      <c r="X287" s="75"/>
      <c r="Y287" s="132">
        <f t="shared" si="42"/>
        <v>0</v>
      </c>
      <c r="Z287" s="132">
        <f t="shared" si="43"/>
        <v>0</v>
      </c>
      <c r="AA287" s="249"/>
      <c r="AB287" s="249"/>
    </row>
    <row r="288" spans="1:28" ht="21" x14ac:dyDescent="0.4">
      <c r="A288" s="266"/>
      <c r="B288" s="223">
        <v>44163</v>
      </c>
      <c r="C288" s="257"/>
      <c r="D288" s="217"/>
      <c r="E288" s="216"/>
      <c r="F288" s="218"/>
      <c r="G288" s="219"/>
      <c r="H288" s="217"/>
      <c r="I288" s="219"/>
      <c r="J288" s="220"/>
      <c r="K288" s="221"/>
      <c r="L288" s="217"/>
      <c r="M288" s="219"/>
      <c r="N288" s="220"/>
      <c r="O288" s="221"/>
      <c r="P288" s="217"/>
      <c r="Q288" s="219"/>
      <c r="R288" s="217"/>
      <c r="S288" s="219"/>
      <c r="T288" s="217"/>
      <c r="U288" s="219"/>
      <c r="V288" s="217"/>
      <c r="W288" s="219"/>
      <c r="X288" s="217"/>
      <c r="Y288" s="132">
        <f t="shared" si="42"/>
        <v>0</v>
      </c>
      <c r="Z288" s="132">
        <f t="shared" si="43"/>
        <v>0</v>
      </c>
      <c r="AA288" s="249"/>
      <c r="AB288" s="249"/>
    </row>
    <row r="289" spans="1:28" ht="15" thickBot="1" x14ac:dyDescent="0.35">
      <c r="A289" s="267"/>
      <c r="B289" s="224">
        <v>44164</v>
      </c>
      <c r="C289" s="258"/>
      <c r="D289" s="190"/>
      <c r="E289" s="189"/>
      <c r="F289" s="196"/>
      <c r="G289" s="192"/>
      <c r="H289" s="190"/>
      <c r="I289" s="192"/>
      <c r="J289" s="193"/>
      <c r="K289" s="191"/>
      <c r="L289" s="190"/>
      <c r="M289" s="192"/>
      <c r="N289" s="193"/>
      <c r="O289" s="191"/>
      <c r="P289" s="190"/>
      <c r="Q289" s="192"/>
      <c r="R289" s="190"/>
      <c r="S289" s="192"/>
      <c r="T289" s="190"/>
      <c r="U289" s="192"/>
      <c r="V289" s="190"/>
      <c r="W289" s="192"/>
      <c r="X289" s="190"/>
      <c r="Y289" s="132">
        <f t="shared" si="42"/>
        <v>0</v>
      </c>
      <c r="Z289" s="132">
        <f t="shared" si="43"/>
        <v>0</v>
      </c>
      <c r="AA289" s="249"/>
      <c r="AB289" s="249"/>
    </row>
    <row r="290" spans="1:28" x14ac:dyDescent="0.3">
      <c r="A290" s="266" t="s">
        <v>139</v>
      </c>
      <c r="B290" s="222">
        <v>44165</v>
      </c>
      <c r="C290" s="88"/>
      <c r="D290" s="87"/>
      <c r="E290" s="41"/>
      <c r="F290" s="20"/>
      <c r="G290" s="91"/>
      <c r="H290" s="87"/>
      <c r="I290" s="91"/>
      <c r="J290" s="92"/>
      <c r="K290" s="90"/>
      <c r="L290" s="87"/>
      <c r="M290" s="91"/>
      <c r="N290" s="92"/>
      <c r="O290" s="90"/>
      <c r="P290" s="87"/>
      <c r="Q290" s="91"/>
      <c r="R290" s="87"/>
      <c r="S290" s="91"/>
      <c r="T290" s="87"/>
      <c r="U290" s="91"/>
      <c r="V290" s="87"/>
      <c r="W290" s="91"/>
      <c r="X290" s="87"/>
      <c r="Y290" s="132">
        <f t="shared" si="42"/>
        <v>0</v>
      </c>
      <c r="Z290" s="132">
        <f t="shared" si="43"/>
        <v>0</v>
      </c>
      <c r="AA290" s="249"/>
      <c r="AB290" s="249"/>
    </row>
    <row r="291" spans="1:28" x14ac:dyDescent="0.3">
      <c r="A291" s="266"/>
      <c r="B291" s="223">
        <v>44166</v>
      </c>
      <c r="C291" s="76"/>
      <c r="D291" s="75"/>
      <c r="E291" s="42"/>
      <c r="F291" s="26"/>
      <c r="G291" s="79"/>
      <c r="H291" s="75"/>
      <c r="I291" s="79"/>
      <c r="J291" s="80"/>
      <c r="K291" s="78"/>
      <c r="L291" s="75"/>
      <c r="M291" s="79"/>
      <c r="N291" s="80"/>
      <c r="O291" s="78"/>
      <c r="P291" s="75"/>
      <c r="Q291" s="79"/>
      <c r="R291" s="75"/>
      <c r="S291" s="79"/>
      <c r="T291" s="75"/>
      <c r="U291" s="79"/>
      <c r="V291" s="75"/>
      <c r="W291" s="79"/>
      <c r="X291" s="75"/>
      <c r="Y291" s="132">
        <f t="shared" si="42"/>
        <v>0</v>
      </c>
      <c r="Z291" s="132">
        <f t="shared" si="43"/>
        <v>0</v>
      </c>
      <c r="AA291" s="249"/>
      <c r="AB291" s="249"/>
    </row>
    <row r="292" spans="1:28" x14ac:dyDescent="0.3">
      <c r="A292" s="266"/>
      <c r="B292" s="223">
        <v>44167</v>
      </c>
      <c r="C292" s="76"/>
      <c r="D292" s="75"/>
      <c r="E292" s="42"/>
      <c r="F292" s="26"/>
      <c r="G292" s="79"/>
      <c r="H292" s="75"/>
      <c r="I292" s="79"/>
      <c r="J292" s="80"/>
      <c r="K292" s="78"/>
      <c r="L292" s="75"/>
      <c r="M292" s="79"/>
      <c r="N292" s="80"/>
      <c r="O292" s="78"/>
      <c r="P292" s="75"/>
      <c r="Q292" s="79"/>
      <c r="R292" s="75"/>
      <c r="S292" s="79"/>
      <c r="T292" s="75"/>
      <c r="U292" s="79"/>
      <c r="V292" s="75"/>
      <c r="W292" s="79"/>
      <c r="X292" s="75"/>
      <c r="Y292" s="132">
        <f t="shared" si="42"/>
        <v>0</v>
      </c>
      <c r="Z292" s="132">
        <f t="shared" si="43"/>
        <v>0</v>
      </c>
      <c r="AA292" s="249"/>
      <c r="AB292" s="249"/>
    </row>
    <row r="293" spans="1:28" ht="21" x14ac:dyDescent="0.4">
      <c r="A293" s="266"/>
      <c r="B293" s="223">
        <v>44168</v>
      </c>
      <c r="C293" s="257"/>
      <c r="D293" s="217"/>
      <c r="E293" s="216"/>
      <c r="F293" s="218"/>
      <c r="G293" s="219"/>
      <c r="H293" s="217"/>
      <c r="I293" s="219"/>
      <c r="J293" s="220"/>
      <c r="K293" s="221"/>
      <c r="L293" s="217"/>
      <c r="M293" s="219"/>
      <c r="N293" s="220"/>
      <c r="O293" s="221"/>
      <c r="P293" s="217"/>
      <c r="Q293" s="219"/>
      <c r="R293" s="217"/>
      <c r="S293" s="219"/>
      <c r="T293" s="217"/>
      <c r="U293" s="219"/>
      <c r="V293" s="217"/>
      <c r="W293" s="219"/>
      <c r="X293" s="217"/>
      <c r="Y293" s="132">
        <f t="shared" si="42"/>
        <v>0</v>
      </c>
      <c r="Z293" s="132">
        <f t="shared" si="43"/>
        <v>0</v>
      </c>
      <c r="AA293" s="249"/>
      <c r="AB293" s="249"/>
    </row>
    <row r="294" spans="1:28" x14ac:dyDescent="0.3">
      <c r="A294" s="266"/>
      <c r="B294" s="223">
        <v>44169</v>
      </c>
      <c r="C294" s="76"/>
      <c r="D294" s="75"/>
      <c r="E294" s="42"/>
      <c r="F294" s="26"/>
      <c r="G294" s="79"/>
      <c r="H294" s="75"/>
      <c r="I294" s="79"/>
      <c r="J294" s="80"/>
      <c r="K294" s="78"/>
      <c r="L294" s="75"/>
      <c r="M294" s="79"/>
      <c r="N294" s="80"/>
      <c r="O294" s="78"/>
      <c r="P294" s="75"/>
      <c r="Q294" s="79"/>
      <c r="R294" s="75"/>
      <c r="S294" s="79"/>
      <c r="T294" s="75"/>
      <c r="U294" s="79"/>
      <c r="V294" s="75"/>
      <c r="W294" s="79"/>
      <c r="X294" s="75"/>
      <c r="Y294" s="132">
        <f t="shared" si="42"/>
        <v>0</v>
      </c>
      <c r="Z294" s="132">
        <f t="shared" si="43"/>
        <v>0</v>
      </c>
      <c r="AA294" s="249"/>
      <c r="AB294" s="249"/>
    </row>
    <row r="295" spans="1:28" ht="21" x14ac:dyDescent="0.4">
      <c r="A295" s="266"/>
      <c r="B295" s="223">
        <v>44170</v>
      </c>
      <c r="C295" s="257"/>
      <c r="D295" s="217"/>
      <c r="E295" s="216"/>
      <c r="F295" s="218"/>
      <c r="G295" s="219"/>
      <c r="H295" s="217"/>
      <c r="I295" s="219"/>
      <c r="J295" s="220"/>
      <c r="K295" s="221"/>
      <c r="L295" s="217"/>
      <c r="M295" s="219"/>
      <c r="N295" s="220"/>
      <c r="O295" s="221"/>
      <c r="P295" s="217"/>
      <c r="Q295" s="219"/>
      <c r="R295" s="217"/>
      <c r="S295" s="219"/>
      <c r="T295" s="217"/>
      <c r="U295" s="219"/>
      <c r="V295" s="217"/>
      <c r="W295" s="219"/>
      <c r="X295" s="217"/>
      <c r="Y295" s="132">
        <f t="shared" si="42"/>
        <v>0</v>
      </c>
      <c r="Z295" s="132">
        <f t="shared" si="43"/>
        <v>0</v>
      </c>
      <c r="AA295" s="249"/>
      <c r="AB295" s="249"/>
    </row>
    <row r="296" spans="1:28" ht="15" thickBot="1" x14ac:dyDescent="0.35">
      <c r="A296" s="267"/>
      <c r="B296" s="224">
        <v>44171</v>
      </c>
      <c r="C296" s="258"/>
      <c r="D296" s="190"/>
      <c r="E296" s="189"/>
      <c r="F296" s="196"/>
      <c r="G296" s="192"/>
      <c r="H296" s="190"/>
      <c r="I296" s="192"/>
      <c r="J296" s="193"/>
      <c r="K296" s="191"/>
      <c r="L296" s="190"/>
      <c r="M296" s="192"/>
      <c r="N296" s="193"/>
      <c r="O296" s="191"/>
      <c r="P296" s="190"/>
      <c r="Q296" s="192"/>
      <c r="R296" s="190"/>
      <c r="S296" s="192"/>
      <c r="T296" s="190"/>
      <c r="U296" s="192"/>
      <c r="V296" s="190"/>
      <c r="W296" s="192"/>
      <c r="X296" s="190"/>
      <c r="Y296" s="132">
        <f t="shared" si="42"/>
        <v>0</v>
      </c>
      <c r="Z296" s="132">
        <f t="shared" si="43"/>
        <v>0</v>
      </c>
      <c r="AA296" s="249"/>
      <c r="AB296" s="249"/>
    </row>
    <row r="297" spans="1:28" x14ac:dyDescent="0.3">
      <c r="A297" s="266" t="s">
        <v>140</v>
      </c>
      <c r="B297" s="222">
        <v>44172</v>
      </c>
      <c r="C297" s="88"/>
      <c r="D297" s="87"/>
      <c r="E297" s="41"/>
      <c r="F297" s="20"/>
      <c r="G297" s="91"/>
      <c r="H297" s="87"/>
      <c r="I297" s="91"/>
      <c r="J297" s="92"/>
      <c r="K297" s="90"/>
      <c r="L297" s="87"/>
      <c r="M297" s="91"/>
      <c r="N297" s="92"/>
      <c r="O297" s="90"/>
      <c r="P297" s="87"/>
      <c r="Q297" s="91"/>
      <c r="R297" s="87"/>
      <c r="S297" s="91"/>
      <c r="T297" s="87"/>
      <c r="U297" s="91"/>
      <c r="V297" s="87"/>
      <c r="W297" s="91"/>
      <c r="X297" s="87"/>
      <c r="Y297" s="132">
        <f t="shared" si="42"/>
        <v>0</v>
      </c>
      <c r="Z297" s="132">
        <f t="shared" si="43"/>
        <v>0</v>
      </c>
      <c r="AA297" s="249"/>
      <c r="AB297" s="249"/>
    </row>
    <row r="298" spans="1:28" x14ac:dyDescent="0.3">
      <c r="A298" s="266"/>
      <c r="B298" s="223">
        <v>44173</v>
      </c>
      <c r="C298" s="76"/>
      <c r="D298" s="75"/>
      <c r="E298" s="42"/>
      <c r="F298" s="26"/>
      <c r="G298" s="79"/>
      <c r="H298" s="75"/>
      <c r="I298" s="79"/>
      <c r="J298" s="80"/>
      <c r="K298" s="78"/>
      <c r="L298" s="75"/>
      <c r="M298" s="79"/>
      <c r="N298" s="80"/>
      <c r="O298" s="78"/>
      <c r="P298" s="75"/>
      <c r="Q298" s="79"/>
      <c r="R298" s="75"/>
      <c r="S298" s="79"/>
      <c r="T298" s="75"/>
      <c r="U298" s="79"/>
      <c r="V298" s="75"/>
      <c r="W298" s="79"/>
      <c r="X298" s="75"/>
      <c r="Y298" s="132">
        <f t="shared" si="42"/>
        <v>0</v>
      </c>
      <c r="Z298" s="132">
        <f t="shared" si="43"/>
        <v>0</v>
      </c>
      <c r="AA298" s="249"/>
      <c r="AB298" s="249"/>
    </row>
    <row r="299" spans="1:28" x14ac:dyDescent="0.3">
      <c r="A299" s="266"/>
      <c r="B299" s="223">
        <v>44174</v>
      </c>
      <c r="C299" s="76"/>
      <c r="D299" s="75"/>
      <c r="E299" s="42"/>
      <c r="F299" s="26"/>
      <c r="G299" s="79"/>
      <c r="H299" s="75"/>
      <c r="I299" s="79"/>
      <c r="J299" s="80"/>
      <c r="K299" s="78"/>
      <c r="L299" s="75"/>
      <c r="M299" s="79"/>
      <c r="N299" s="80"/>
      <c r="O299" s="78"/>
      <c r="P299" s="75"/>
      <c r="Q299" s="79"/>
      <c r="R299" s="75"/>
      <c r="S299" s="79"/>
      <c r="T299" s="75"/>
      <c r="U299" s="79"/>
      <c r="V299" s="75"/>
      <c r="W299" s="79"/>
      <c r="X299" s="75"/>
      <c r="Y299" s="132">
        <f t="shared" si="42"/>
        <v>0</v>
      </c>
      <c r="Z299" s="132">
        <f t="shared" si="43"/>
        <v>0</v>
      </c>
      <c r="AA299" s="249"/>
      <c r="AB299" s="249"/>
    </row>
    <row r="300" spans="1:28" ht="21" x14ac:dyDescent="0.4">
      <c r="A300" s="266"/>
      <c r="B300" s="223">
        <v>44175</v>
      </c>
      <c r="C300" s="257"/>
      <c r="D300" s="217"/>
      <c r="E300" s="216"/>
      <c r="F300" s="218"/>
      <c r="G300" s="219"/>
      <c r="H300" s="217"/>
      <c r="I300" s="219"/>
      <c r="J300" s="220"/>
      <c r="K300" s="221"/>
      <c r="L300" s="217"/>
      <c r="M300" s="219"/>
      <c r="N300" s="220"/>
      <c r="O300" s="221"/>
      <c r="P300" s="217"/>
      <c r="Q300" s="219"/>
      <c r="R300" s="217"/>
      <c r="S300" s="219"/>
      <c r="T300" s="217"/>
      <c r="U300" s="219"/>
      <c r="V300" s="217"/>
      <c r="W300" s="219"/>
      <c r="X300" s="217"/>
      <c r="Y300" s="132">
        <f t="shared" si="42"/>
        <v>0</v>
      </c>
      <c r="Z300" s="132">
        <f t="shared" si="43"/>
        <v>0</v>
      </c>
      <c r="AA300" s="249"/>
      <c r="AB300" s="249"/>
    </row>
    <row r="301" spans="1:28" x14ac:dyDescent="0.3">
      <c r="A301" s="266"/>
      <c r="B301" s="223">
        <v>44176</v>
      </c>
      <c r="C301" s="76"/>
      <c r="D301" s="75"/>
      <c r="E301" s="42"/>
      <c r="F301" s="26"/>
      <c r="G301" s="79"/>
      <c r="H301" s="75"/>
      <c r="I301" s="79"/>
      <c r="J301" s="80"/>
      <c r="K301" s="78"/>
      <c r="L301" s="75"/>
      <c r="M301" s="79"/>
      <c r="N301" s="80"/>
      <c r="O301" s="78"/>
      <c r="P301" s="75"/>
      <c r="Q301" s="79"/>
      <c r="R301" s="75"/>
      <c r="S301" s="79"/>
      <c r="T301" s="75"/>
      <c r="U301" s="79"/>
      <c r="V301" s="75"/>
      <c r="W301" s="79"/>
      <c r="X301" s="75"/>
      <c r="Y301" s="132">
        <f t="shared" si="42"/>
        <v>0</v>
      </c>
      <c r="Z301" s="132">
        <f t="shared" si="43"/>
        <v>0</v>
      </c>
      <c r="AA301" s="249"/>
      <c r="AB301" s="249"/>
    </row>
    <row r="302" spans="1:28" ht="21" x14ac:dyDescent="0.4">
      <c r="A302" s="266"/>
      <c r="B302" s="223">
        <v>44177</v>
      </c>
      <c r="C302" s="257"/>
      <c r="D302" s="217"/>
      <c r="E302" s="216"/>
      <c r="F302" s="218"/>
      <c r="G302" s="219"/>
      <c r="H302" s="217"/>
      <c r="I302" s="219"/>
      <c r="J302" s="220"/>
      <c r="K302" s="221"/>
      <c r="L302" s="217"/>
      <c r="M302" s="219"/>
      <c r="N302" s="220"/>
      <c r="O302" s="221"/>
      <c r="P302" s="217"/>
      <c r="Q302" s="219"/>
      <c r="R302" s="217"/>
      <c r="S302" s="219"/>
      <c r="T302" s="217"/>
      <c r="U302" s="219"/>
      <c r="V302" s="217"/>
      <c r="W302" s="219"/>
      <c r="X302" s="217"/>
      <c r="Y302" s="132">
        <f t="shared" si="42"/>
        <v>0</v>
      </c>
      <c r="Z302" s="132">
        <f t="shared" si="43"/>
        <v>0</v>
      </c>
      <c r="AA302" s="249"/>
      <c r="AB302" s="249"/>
    </row>
    <row r="303" spans="1:28" ht="15" thickBot="1" x14ac:dyDescent="0.35">
      <c r="A303" s="267"/>
      <c r="B303" s="224">
        <v>44178</v>
      </c>
      <c r="C303" s="258"/>
      <c r="D303" s="190"/>
      <c r="E303" s="189"/>
      <c r="F303" s="196"/>
      <c r="G303" s="192"/>
      <c r="H303" s="190"/>
      <c r="I303" s="192"/>
      <c r="J303" s="193"/>
      <c r="K303" s="191"/>
      <c r="L303" s="190"/>
      <c r="M303" s="192"/>
      <c r="N303" s="193"/>
      <c r="O303" s="191"/>
      <c r="P303" s="190"/>
      <c r="Q303" s="192"/>
      <c r="R303" s="190"/>
      <c r="S303" s="192"/>
      <c r="T303" s="190"/>
      <c r="U303" s="192"/>
      <c r="V303" s="190"/>
      <c r="W303" s="192"/>
      <c r="X303" s="190"/>
      <c r="Y303" s="132">
        <f t="shared" si="42"/>
        <v>0</v>
      </c>
      <c r="Z303" s="132">
        <f t="shared" si="43"/>
        <v>0</v>
      </c>
      <c r="AA303" s="249"/>
      <c r="AB303" s="249"/>
    </row>
    <row r="304" spans="1:28" x14ac:dyDescent="0.3">
      <c r="A304" s="266" t="s">
        <v>141</v>
      </c>
      <c r="B304" s="222">
        <v>44179</v>
      </c>
      <c r="C304" s="88"/>
      <c r="D304" s="87"/>
      <c r="E304" s="41"/>
      <c r="F304" s="20"/>
      <c r="G304" s="91"/>
      <c r="H304" s="87"/>
      <c r="I304" s="91"/>
      <c r="J304" s="92"/>
      <c r="K304" s="90"/>
      <c r="L304" s="87"/>
      <c r="M304" s="91"/>
      <c r="N304" s="92"/>
      <c r="O304" s="90"/>
      <c r="P304" s="87"/>
      <c r="Q304" s="91"/>
      <c r="R304" s="87"/>
      <c r="S304" s="91"/>
      <c r="T304" s="87"/>
      <c r="U304" s="91"/>
      <c r="V304" s="87"/>
      <c r="W304" s="91"/>
      <c r="X304" s="87"/>
      <c r="Y304" s="132">
        <f t="shared" si="42"/>
        <v>0</v>
      </c>
      <c r="Z304" s="132">
        <f t="shared" si="43"/>
        <v>0</v>
      </c>
      <c r="AA304" s="249"/>
      <c r="AB304" s="249"/>
    </row>
    <row r="305" spans="1:30" x14ac:dyDescent="0.3">
      <c r="A305" s="266"/>
      <c r="B305" s="223">
        <v>44180</v>
      </c>
      <c r="C305" s="76"/>
      <c r="D305" s="75"/>
      <c r="E305" s="42"/>
      <c r="F305" s="26"/>
      <c r="G305" s="79"/>
      <c r="H305" s="75"/>
      <c r="I305" s="79"/>
      <c r="J305" s="80"/>
      <c r="K305" s="78"/>
      <c r="L305" s="75"/>
      <c r="M305" s="79"/>
      <c r="N305" s="80"/>
      <c r="O305" s="78"/>
      <c r="P305" s="75"/>
      <c r="Q305" s="79"/>
      <c r="R305" s="75"/>
      <c r="S305" s="79"/>
      <c r="T305" s="75"/>
      <c r="U305" s="79"/>
      <c r="V305" s="75"/>
      <c r="W305" s="79"/>
      <c r="X305" s="75"/>
      <c r="Y305" s="132">
        <f t="shared" si="42"/>
        <v>0</v>
      </c>
      <c r="Z305" s="132">
        <f t="shared" si="43"/>
        <v>0</v>
      </c>
      <c r="AA305" s="249"/>
      <c r="AB305" s="249"/>
    </row>
    <row r="306" spans="1:30" x14ac:dyDescent="0.3">
      <c r="A306" s="266"/>
      <c r="B306" s="223">
        <v>44181</v>
      </c>
      <c r="C306" s="76"/>
      <c r="D306" s="75"/>
      <c r="E306" s="42"/>
      <c r="F306" s="26"/>
      <c r="G306" s="79"/>
      <c r="H306" s="75"/>
      <c r="I306" s="79"/>
      <c r="J306" s="80"/>
      <c r="K306" s="78"/>
      <c r="L306" s="75"/>
      <c r="M306" s="79"/>
      <c r="N306" s="80"/>
      <c r="O306" s="78"/>
      <c r="P306" s="75"/>
      <c r="Q306" s="79"/>
      <c r="R306" s="75"/>
      <c r="S306" s="79"/>
      <c r="T306" s="75"/>
      <c r="U306" s="79"/>
      <c r="V306" s="75"/>
      <c r="W306" s="79"/>
      <c r="X306" s="75"/>
      <c r="Y306" s="132">
        <f t="shared" si="42"/>
        <v>0</v>
      </c>
      <c r="Z306" s="132">
        <f t="shared" si="43"/>
        <v>0</v>
      </c>
      <c r="AA306" s="249"/>
      <c r="AB306" s="249"/>
    </row>
    <row r="307" spans="1:30" ht="21" x14ac:dyDescent="0.4">
      <c r="A307" s="266"/>
      <c r="B307" s="223">
        <v>44182</v>
      </c>
      <c r="C307" s="257"/>
      <c r="D307" s="217"/>
      <c r="E307" s="216"/>
      <c r="F307" s="218"/>
      <c r="G307" s="219"/>
      <c r="H307" s="217"/>
      <c r="I307" s="219"/>
      <c r="J307" s="220"/>
      <c r="K307" s="221"/>
      <c r="L307" s="217"/>
      <c r="M307" s="219"/>
      <c r="N307" s="220"/>
      <c r="O307" s="221"/>
      <c r="P307" s="217"/>
      <c r="Q307" s="219"/>
      <c r="R307" s="217"/>
      <c r="S307" s="219"/>
      <c r="T307" s="217"/>
      <c r="U307" s="219"/>
      <c r="V307" s="217"/>
      <c r="W307" s="219"/>
      <c r="X307" s="217"/>
      <c r="Y307" s="132">
        <f t="shared" si="42"/>
        <v>0</v>
      </c>
      <c r="Z307" s="132">
        <f t="shared" si="43"/>
        <v>0</v>
      </c>
      <c r="AA307" s="249"/>
      <c r="AB307" s="249"/>
    </row>
    <row r="308" spans="1:30" x14ac:dyDescent="0.3">
      <c r="A308" s="266"/>
      <c r="B308" s="223">
        <v>44183</v>
      </c>
      <c r="C308" s="76"/>
      <c r="D308" s="75"/>
      <c r="E308" s="42"/>
      <c r="F308" s="26"/>
      <c r="G308" s="79"/>
      <c r="H308" s="75"/>
      <c r="I308" s="79"/>
      <c r="J308" s="80"/>
      <c r="K308" s="78"/>
      <c r="L308" s="75"/>
      <c r="M308" s="79"/>
      <c r="N308" s="80"/>
      <c r="O308" s="78"/>
      <c r="P308" s="75"/>
      <c r="Q308" s="79"/>
      <c r="R308" s="75"/>
      <c r="S308" s="79"/>
      <c r="T308" s="75"/>
      <c r="U308" s="79"/>
      <c r="V308" s="75"/>
      <c r="W308" s="79"/>
      <c r="X308" s="75"/>
      <c r="Y308" s="132">
        <f t="shared" si="42"/>
        <v>0</v>
      </c>
      <c r="Z308" s="132">
        <f t="shared" si="43"/>
        <v>0</v>
      </c>
      <c r="AA308" s="249"/>
      <c r="AB308" s="249"/>
    </row>
    <row r="309" spans="1:30" ht="21" x14ac:dyDescent="0.4">
      <c r="A309" s="266"/>
      <c r="B309" s="223">
        <v>44184</v>
      </c>
      <c r="C309" s="257"/>
      <c r="D309" s="217"/>
      <c r="E309" s="216"/>
      <c r="F309" s="218"/>
      <c r="G309" s="219"/>
      <c r="H309" s="217"/>
      <c r="I309" s="219"/>
      <c r="J309" s="220"/>
      <c r="K309" s="221"/>
      <c r="L309" s="217"/>
      <c r="M309" s="219"/>
      <c r="N309" s="220"/>
      <c r="O309" s="221"/>
      <c r="P309" s="217"/>
      <c r="Q309" s="219"/>
      <c r="R309" s="217"/>
      <c r="S309" s="219"/>
      <c r="T309" s="217"/>
      <c r="U309" s="219"/>
      <c r="V309" s="217"/>
      <c r="W309" s="219"/>
      <c r="X309" s="217"/>
      <c r="Y309" s="132">
        <f t="shared" si="42"/>
        <v>0</v>
      </c>
      <c r="Z309" s="132">
        <f t="shared" si="43"/>
        <v>0</v>
      </c>
      <c r="AA309" s="249"/>
      <c r="AB309" s="249"/>
    </row>
    <row r="310" spans="1:30" ht="15" thickBot="1" x14ac:dyDescent="0.35">
      <c r="A310" s="267"/>
      <c r="B310" s="224">
        <v>44185</v>
      </c>
      <c r="C310" s="258"/>
      <c r="D310" s="190"/>
      <c r="E310" s="189"/>
      <c r="F310" s="196"/>
      <c r="G310" s="192"/>
      <c r="H310" s="190"/>
      <c r="I310" s="192"/>
      <c r="J310" s="193"/>
      <c r="K310" s="191"/>
      <c r="L310" s="190"/>
      <c r="M310" s="192"/>
      <c r="N310" s="193"/>
      <c r="O310" s="191"/>
      <c r="P310" s="190"/>
      <c r="Q310" s="192"/>
      <c r="R310" s="190"/>
      <c r="S310" s="192"/>
      <c r="T310" s="190"/>
      <c r="U310" s="192"/>
      <c r="V310" s="190"/>
      <c r="W310" s="192"/>
      <c r="X310" s="190"/>
      <c r="Y310" s="132">
        <f t="shared" si="42"/>
        <v>0</v>
      </c>
      <c r="Z310" s="132">
        <f t="shared" si="43"/>
        <v>0</v>
      </c>
      <c r="AA310" s="249"/>
      <c r="AB310" s="249"/>
    </row>
    <row r="311" spans="1:30" x14ac:dyDescent="0.3">
      <c r="A311" s="266" t="s">
        <v>142</v>
      </c>
      <c r="B311" s="222">
        <v>44186</v>
      </c>
      <c r="C311" s="88"/>
      <c r="D311" s="87"/>
      <c r="E311" s="41"/>
      <c r="F311" s="20"/>
      <c r="G311" s="91"/>
      <c r="H311" s="87"/>
      <c r="I311" s="91"/>
      <c r="J311" s="92"/>
      <c r="K311" s="90"/>
      <c r="L311" s="87"/>
      <c r="M311" s="91"/>
      <c r="N311" s="92"/>
      <c r="O311" s="90"/>
      <c r="P311" s="87"/>
      <c r="Q311" s="91"/>
      <c r="R311" s="87"/>
      <c r="S311" s="91"/>
      <c r="T311" s="87"/>
      <c r="U311" s="91"/>
      <c r="V311" s="87"/>
      <c r="W311" s="91"/>
      <c r="X311" s="87"/>
      <c r="Y311" s="132">
        <f t="shared" si="42"/>
        <v>0</v>
      </c>
      <c r="Z311" s="132">
        <f t="shared" si="43"/>
        <v>0</v>
      </c>
      <c r="AA311" s="249"/>
      <c r="AB311" s="249"/>
    </row>
    <row r="312" spans="1:30" x14ac:dyDescent="0.3">
      <c r="A312" s="266"/>
      <c r="B312" s="223">
        <v>44187</v>
      </c>
      <c r="C312" s="76"/>
      <c r="D312" s="75"/>
      <c r="E312" s="42"/>
      <c r="F312" s="26"/>
      <c r="G312" s="79"/>
      <c r="H312" s="75"/>
      <c r="I312" s="79"/>
      <c r="J312" s="80"/>
      <c r="K312" s="78"/>
      <c r="L312" s="75"/>
      <c r="M312" s="79"/>
      <c r="N312" s="80"/>
      <c r="O312" s="78"/>
      <c r="P312" s="75"/>
      <c r="Q312" s="79"/>
      <c r="R312" s="75"/>
      <c r="S312" s="79"/>
      <c r="T312" s="75"/>
      <c r="U312" s="79"/>
      <c r="V312" s="75"/>
      <c r="W312" s="79"/>
      <c r="X312" s="75"/>
      <c r="Y312" s="132">
        <f t="shared" si="42"/>
        <v>0</v>
      </c>
      <c r="Z312" s="132">
        <f t="shared" si="43"/>
        <v>0</v>
      </c>
      <c r="AA312" s="249"/>
      <c r="AB312" s="249"/>
    </row>
    <row r="313" spans="1:30" ht="15" thickBot="1" x14ac:dyDescent="0.35">
      <c r="A313" s="266"/>
      <c r="B313" s="223">
        <v>44188</v>
      </c>
      <c r="C313" s="76"/>
      <c r="D313" s="75"/>
      <c r="E313" s="42"/>
      <c r="F313" s="26"/>
      <c r="G313" s="79"/>
      <c r="H313" s="75"/>
      <c r="I313" s="79"/>
      <c r="J313" s="80"/>
      <c r="K313" s="78"/>
      <c r="L313" s="75"/>
      <c r="M313" s="79"/>
      <c r="N313" s="80"/>
      <c r="O313" s="78"/>
      <c r="P313" s="75"/>
      <c r="Q313" s="79"/>
      <c r="R313" s="75"/>
      <c r="S313" s="79"/>
      <c r="T313" s="75"/>
      <c r="U313" s="79"/>
      <c r="V313" s="75"/>
      <c r="W313" s="79"/>
      <c r="X313" s="75"/>
      <c r="Y313" s="132">
        <f t="shared" si="42"/>
        <v>0</v>
      </c>
      <c r="Z313" s="132">
        <f t="shared" si="43"/>
        <v>0</v>
      </c>
      <c r="AA313" s="249"/>
      <c r="AB313" s="249"/>
    </row>
    <row r="314" spans="1:30" s="169" customFormat="1" ht="21.6" thickBot="1" x14ac:dyDescent="0.45">
      <c r="A314" s="266"/>
      <c r="B314" s="223">
        <v>44189</v>
      </c>
      <c r="C314" s="257"/>
      <c r="D314" s="217"/>
      <c r="E314" s="216"/>
      <c r="F314" s="218"/>
      <c r="G314" s="219"/>
      <c r="H314" s="217"/>
      <c r="I314" s="219"/>
      <c r="J314" s="220"/>
      <c r="K314" s="221"/>
      <c r="L314" s="217"/>
      <c r="M314" s="219"/>
      <c r="N314" s="220"/>
      <c r="O314" s="221"/>
      <c r="P314" s="217"/>
      <c r="Q314" s="219"/>
      <c r="R314" s="217"/>
      <c r="S314" s="219"/>
      <c r="T314" s="217"/>
      <c r="U314" s="219"/>
      <c r="V314" s="217"/>
      <c r="W314" s="219"/>
      <c r="X314" s="217"/>
      <c r="Y314" s="132">
        <f t="shared" si="42"/>
        <v>0</v>
      </c>
      <c r="Z314" s="132">
        <f t="shared" si="43"/>
        <v>0</v>
      </c>
      <c r="AA314" s="249"/>
      <c r="AB314" s="249"/>
      <c r="AC314" s="167">
        <f>SUM(AC6:AC78)</f>
        <v>1368</v>
      </c>
      <c r="AD314" s="168">
        <f>SUM(AD6:AD78)</f>
        <v>1</v>
      </c>
    </row>
    <row r="315" spans="1:30" x14ac:dyDescent="0.3">
      <c r="A315" s="266"/>
      <c r="B315" s="223">
        <v>44190</v>
      </c>
      <c r="C315" s="76"/>
      <c r="D315" s="75"/>
      <c r="E315" s="42"/>
      <c r="F315" s="26"/>
      <c r="G315" s="79"/>
      <c r="H315" s="75"/>
      <c r="I315" s="79"/>
      <c r="J315" s="80"/>
      <c r="K315" s="78"/>
      <c r="L315" s="75"/>
      <c r="M315" s="79"/>
      <c r="N315" s="80"/>
      <c r="O315" s="78"/>
      <c r="P315" s="75"/>
      <c r="Q315" s="79"/>
      <c r="R315" s="75"/>
      <c r="S315" s="79"/>
      <c r="T315" s="75"/>
      <c r="U315" s="79"/>
      <c r="V315" s="75"/>
      <c r="W315" s="79"/>
      <c r="X315" s="75"/>
      <c r="Y315" s="132">
        <f t="shared" si="42"/>
        <v>0</v>
      </c>
      <c r="Z315" s="132">
        <f t="shared" si="43"/>
        <v>0</v>
      </c>
      <c r="AA315" s="249"/>
      <c r="AB315" s="249"/>
    </row>
    <row r="316" spans="1:30" ht="21" x14ac:dyDescent="0.4">
      <c r="A316" s="266"/>
      <c r="B316" s="223">
        <v>44191</v>
      </c>
      <c r="C316" s="257"/>
      <c r="D316" s="217"/>
      <c r="E316" s="216"/>
      <c r="F316" s="218"/>
      <c r="G316" s="219"/>
      <c r="H316" s="217"/>
      <c r="I316" s="219"/>
      <c r="J316" s="220"/>
      <c r="K316" s="221"/>
      <c r="L316" s="217"/>
      <c r="M316" s="219"/>
      <c r="N316" s="220"/>
      <c r="O316" s="221"/>
      <c r="P316" s="217"/>
      <c r="Q316" s="219"/>
      <c r="R316" s="217"/>
      <c r="S316" s="219"/>
      <c r="T316" s="217"/>
      <c r="U316" s="219"/>
      <c r="V316" s="217"/>
      <c r="W316" s="219"/>
      <c r="X316" s="217"/>
      <c r="Y316" s="132">
        <f t="shared" si="42"/>
        <v>0</v>
      </c>
      <c r="Z316" s="132">
        <f t="shared" si="43"/>
        <v>0</v>
      </c>
      <c r="AA316" s="249"/>
      <c r="AB316" s="249"/>
    </row>
    <row r="317" spans="1:30" ht="15" thickBot="1" x14ac:dyDescent="0.35">
      <c r="A317" s="267"/>
      <c r="B317" s="224">
        <v>44192</v>
      </c>
      <c r="C317" s="258"/>
      <c r="D317" s="190"/>
      <c r="E317" s="189"/>
      <c r="F317" s="196"/>
      <c r="G317" s="192"/>
      <c r="H317" s="190"/>
      <c r="I317" s="192"/>
      <c r="J317" s="193"/>
      <c r="K317" s="191"/>
      <c r="L317" s="190"/>
      <c r="M317" s="192"/>
      <c r="N317" s="193"/>
      <c r="O317" s="191"/>
      <c r="P317" s="190"/>
      <c r="Q317" s="192"/>
      <c r="R317" s="190"/>
      <c r="S317" s="192"/>
      <c r="T317" s="190"/>
      <c r="U317" s="192"/>
      <c r="V317" s="190"/>
      <c r="W317" s="192"/>
      <c r="X317" s="190"/>
      <c r="Y317" s="132">
        <f t="shared" si="42"/>
        <v>0</v>
      </c>
      <c r="Z317" s="132">
        <f t="shared" si="43"/>
        <v>0</v>
      </c>
      <c r="AA317" s="249"/>
      <c r="AB317" s="249"/>
    </row>
    <row r="318" spans="1:30" x14ac:dyDescent="0.3">
      <c r="A318" s="268" t="s">
        <v>143</v>
      </c>
      <c r="B318" s="222">
        <v>44193</v>
      </c>
      <c r="C318" s="88"/>
      <c r="D318" s="87"/>
      <c r="E318" s="41"/>
      <c r="F318" s="20"/>
      <c r="G318" s="91"/>
      <c r="H318" s="87"/>
      <c r="I318" s="91"/>
      <c r="J318" s="92"/>
      <c r="K318" s="90"/>
      <c r="L318" s="87"/>
      <c r="M318" s="91"/>
      <c r="N318" s="92"/>
      <c r="O318" s="90"/>
      <c r="P318" s="87"/>
      <c r="Q318" s="91"/>
      <c r="R318" s="87"/>
      <c r="S318" s="91"/>
      <c r="T318" s="87"/>
      <c r="U318" s="91"/>
      <c r="V318" s="87"/>
      <c r="W318" s="91"/>
      <c r="X318" s="87"/>
      <c r="Y318" s="132">
        <f t="shared" si="42"/>
        <v>0</v>
      </c>
      <c r="Z318" s="132">
        <f t="shared" si="43"/>
        <v>0</v>
      </c>
      <c r="AA318" s="249"/>
      <c r="AB318" s="249"/>
    </row>
    <row r="319" spans="1:30" x14ac:dyDescent="0.3">
      <c r="A319" s="269"/>
      <c r="B319" s="223">
        <v>44194</v>
      </c>
      <c r="C319" s="76"/>
      <c r="D319" s="75"/>
      <c r="E319" s="42"/>
      <c r="F319" s="26"/>
      <c r="G319" s="79"/>
      <c r="H319" s="75"/>
      <c r="I319" s="79"/>
      <c r="J319" s="80"/>
      <c r="K319" s="78"/>
      <c r="L319" s="75"/>
      <c r="M319" s="79"/>
      <c r="N319" s="80"/>
      <c r="O319" s="78"/>
      <c r="P319" s="75"/>
      <c r="Q319" s="79"/>
      <c r="R319" s="75"/>
      <c r="S319" s="79"/>
      <c r="T319" s="75"/>
      <c r="U319" s="79"/>
      <c r="V319" s="75"/>
      <c r="W319" s="79"/>
      <c r="X319" s="75"/>
      <c r="Y319" s="132">
        <f t="shared" si="42"/>
        <v>0</v>
      </c>
      <c r="Z319" s="132">
        <f t="shared" si="43"/>
        <v>0</v>
      </c>
      <c r="AA319" s="249"/>
      <c r="AB319" s="249"/>
    </row>
    <row r="320" spans="1:30" x14ac:dyDescent="0.3">
      <c r="A320" s="269"/>
      <c r="B320" s="223">
        <v>44195</v>
      </c>
      <c r="C320" s="76"/>
      <c r="D320" s="75"/>
      <c r="E320" s="42"/>
      <c r="F320" s="26"/>
      <c r="G320" s="79"/>
      <c r="H320" s="75"/>
      <c r="I320" s="79"/>
      <c r="J320" s="80"/>
      <c r="K320" s="78"/>
      <c r="L320" s="75"/>
      <c r="M320" s="79"/>
      <c r="N320" s="80"/>
      <c r="O320" s="78"/>
      <c r="P320" s="75"/>
      <c r="Q320" s="79"/>
      <c r="R320" s="75"/>
      <c r="S320" s="79"/>
      <c r="T320" s="75"/>
      <c r="U320" s="79"/>
      <c r="V320" s="75"/>
      <c r="W320" s="79"/>
      <c r="X320" s="75"/>
      <c r="Y320" s="132">
        <f t="shared" si="42"/>
        <v>0</v>
      </c>
      <c r="Z320" s="132">
        <f t="shared" si="43"/>
        <v>0</v>
      </c>
      <c r="AA320" s="249"/>
      <c r="AB320" s="249"/>
    </row>
    <row r="321" spans="1:28" ht="21.6" thickBot="1" x14ac:dyDescent="0.45">
      <c r="A321" s="270"/>
      <c r="B321" s="223">
        <v>44196</v>
      </c>
      <c r="C321" s="257"/>
      <c r="D321" s="217"/>
      <c r="E321" s="216"/>
      <c r="F321" s="218"/>
      <c r="G321" s="219"/>
      <c r="H321" s="217"/>
      <c r="I321" s="219"/>
      <c r="J321" s="220"/>
      <c r="K321" s="221"/>
      <c r="L321" s="217"/>
      <c r="M321" s="219"/>
      <c r="N321" s="220"/>
      <c r="O321" s="221"/>
      <c r="P321" s="217"/>
      <c r="Q321" s="219"/>
      <c r="R321" s="217"/>
      <c r="S321" s="219"/>
      <c r="T321" s="217"/>
      <c r="U321" s="219"/>
      <c r="V321" s="217"/>
      <c r="W321" s="219"/>
      <c r="X321" s="217"/>
      <c r="Y321" s="132">
        <f t="shared" si="42"/>
        <v>0</v>
      </c>
      <c r="Z321" s="132">
        <f t="shared" si="43"/>
        <v>0</v>
      </c>
      <c r="AA321" s="249"/>
      <c r="AB321" s="249"/>
    </row>
    <row r="322" spans="1:28" ht="21.6" thickBot="1" x14ac:dyDescent="0.35">
      <c r="A322" s="163"/>
      <c r="B322" s="164" t="s">
        <v>6</v>
      </c>
      <c r="C322" s="185">
        <f t="shared" ref="C322:X322" si="44">SUM(C6:C321)</f>
        <v>221258</v>
      </c>
      <c r="D322" s="186">
        <f t="shared" si="44"/>
        <v>24691</v>
      </c>
      <c r="E322" s="185">
        <f t="shared" si="44"/>
        <v>103772</v>
      </c>
      <c r="F322" s="186">
        <f t="shared" si="44"/>
        <v>14831</v>
      </c>
      <c r="G322" s="185">
        <f t="shared" si="44"/>
        <v>14493</v>
      </c>
      <c r="H322" s="186">
        <f t="shared" si="44"/>
        <v>3446</v>
      </c>
      <c r="I322" s="185">
        <f t="shared" si="44"/>
        <v>4178</v>
      </c>
      <c r="J322" s="186">
        <f t="shared" si="44"/>
        <v>392</v>
      </c>
      <c r="K322" s="185">
        <f t="shared" si="44"/>
        <v>16220</v>
      </c>
      <c r="L322" s="186">
        <f t="shared" si="44"/>
        <v>1764</v>
      </c>
      <c r="M322" s="185">
        <f t="shared" si="44"/>
        <v>24795</v>
      </c>
      <c r="N322" s="186">
        <f t="shared" si="44"/>
        <v>3506</v>
      </c>
      <c r="O322" s="185">
        <f t="shared" si="44"/>
        <v>49510</v>
      </c>
      <c r="P322" s="186">
        <f t="shared" si="44"/>
        <v>8021</v>
      </c>
      <c r="Q322" s="185">
        <f t="shared" si="44"/>
        <v>29781</v>
      </c>
      <c r="R322" s="186">
        <f t="shared" si="44"/>
        <v>5578</v>
      </c>
      <c r="S322" s="185">
        <f t="shared" si="44"/>
        <v>546</v>
      </c>
      <c r="T322" s="186">
        <f t="shared" si="44"/>
        <v>30</v>
      </c>
      <c r="U322" s="185">
        <f t="shared" si="44"/>
        <v>1202</v>
      </c>
      <c r="V322" s="186">
        <f t="shared" si="44"/>
        <v>155</v>
      </c>
      <c r="W322" s="185">
        <f t="shared" si="44"/>
        <v>142</v>
      </c>
      <c r="X322" s="186">
        <f t="shared" si="44"/>
        <v>19</v>
      </c>
      <c r="Y322" s="165"/>
      <c r="Z322" s="166"/>
      <c r="AA322" s="166"/>
      <c r="AB322" s="166"/>
    </row>
  </sheetData>
  <autoFilter ref="A5:AD248"/>
  <mergeCells count="61">
    <mergeCell ref="A185:A191"/>
    <mergeCell ref="A192:A198"/>
    <mergeCell ref="A199:A205"/>
    <mergeCell ref="S4:T4"/>
    <mergeCell ref="AC4:AD4"/>
    <mergeCell ref="A10:A16"/>
    <mergeCell ref="A17:A23"/>
    <mergeCell ref="A38:A44"/>
    <mergeCell ref="A73:A79"/>
    <mergeCell ref="A80:A86"/>
    <mergeCell ref="A31:A37"/>
    <mergeCell ref="A24:A30"/>
    <mergeCell ref="A52:A58"/>
    <mergeCell ref="A59:A65"/>
    <mergeCell ref="A66:A72"/>
    <mergeCell ref="A45:A51"/>
    <mergeCell ref="F1:F2"/>
    <mergeCell ref="Y4:AB4"/>
    <mergeCell ref="J1:J2"/>
    <mergeCell ref="U4:V4"/>
    <mergeCell ref="B1:B2"/>
    <mergeCell ref="Q4:R4"/>
    <mergeCell ref="M4:N4"/>
    <mergeCell ref="O4:P4"/>
    <mergeCell ref="K4:L4"/>
    <mergeCell ref="I4:J4"/>
    <mergeCell ref="C4:D4"/>
    <mergeCell ref="G4:H4"/>
    <mergeCell ref="E4:F4"/>
    <mergeCell ref="W4:X4"/>
    <mergeCell ref="A87:A93"/>
    <mergeCell ref="A94:A100"/>
    <mergeCell ref="A143:A149"/>
    <mergeCell ref="A101:A107"/>
    <mergeCell ref="A108:A114"/>
    <mergeCell ref="A115:A121"/>
    <mergeCell ref="A122:A128"/>
    <mergeCell ref="A129:A135"/>
    <mergeCell ref="A136:A142"/>
    <mergeCell ref="A178:A184"/>
    <mergeCell ref="A150:A156"/>
    <mergeCell ref="A157:A163"/>
    <mergeCell ref="A164:A170"/>
    <mergeCell ref="A171:A177"/>
    <mergeCell ref="A248:A254"/>
    <mergeCell ref="A255:A261"/>
    <mergeCell ref="A262:A268"/>
    <mergeCell ref="A241:A247"/>
    <mergeCell ref="A206:A212"/>
    <mergeCell ref="A213:A219"/>
    <mergeCell ref="A220:A226"/>
    <mergeCell ref="A227:A233"/>
    <mergeCell ref="A234:A240"/>
    <mergeCell ref="A304:A310"/>
    <mergeCell ref="A311:A317"/>
    <mergeCell ref="A318:A321"/>
    <mergeCell ref="A269:A275"/>
    <mergeCell ref="A276:A282"/>
    <mergeCell ref="A283:A289"/>
    <mergeCell ref="A290:A296"/>
    <mergeCell ref="A297:A303"/>
  </mergeCells>
  <pageMargins left="0.7" right="0.7" top="0.75" bottom="0.75" header="0.3" footer="0.3"/>
  <pageSetup paperSize="9" orientation="portrait" r:id="rId1"/>
  <ignoredErrors>
    <ignoredError sqref="Y138:Z1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8:L355"/>
  <sheetViews>
    <sheetView topLeftCell="A301" workbookViewId="0">
      <selection activeCell="C312" sqref="C312:D312"/>
    </sheetView>
  </sheetViews>
  <sheetFormatPr defaultRowHeight="14.4" x14ac:dyDescent="0.3"/>
  <cols>
    <col min="2" max="2" width="18" bestFit="1" customWidth="1"/>
    <col min="3" max="3" width="16.109375" bestFit="1" customWidth="1"/>
    <col min="4" max="4" width="16.44140625" bestFit="1" customWidth="1"/>
    <col min="5" max="5" width="7.6640625" bestFit="1" customWidth="1"/>
    <col min="6" max="6" width="34.33203125" bestFit="1" customWidth="1"/>
    <col min="7" max="7" width="26.6640625" bestFit="1" customWidth="1"/>
    <col min="8" max="8" width="36.109375" bestFit="1" customWidth="1"/>
    <col min="12" max="12" width="22.109375" bestFit="1" customWidth="1"/>
  </cols>
  <sheetData>
    <row r="38" spans="2:11" x14ac:dyDescent="0.3">
      <c r="B38" s="57" t="s">
        <v>33</v>
      </c>
      <c r="C38" t="s">
        <v>53</v>
      </c>
      <c r="D38" t="s">
        <v>54</v>
      </c>
      <c r="E38" t="s">
        <v>34</v>
      </c>
      <c r="F38" t="s">
        <v>51</v>
      </c>
      <c r="G38" t="s">
        <v>52</v>
      </c>
    </row>
    <row r="39" spans="2:11" x14ac:dyDescent="0.3">
      <c r="B39" s="57" t="s">
        <v>1</v>
      </c>
      <c r="C39">
        <v>2</v>
      </c>
      <c r="D39">
        <v>0</v>
      </c>
      <c r="E39" s="58">
        <f>D39/C39*100</f>
        <v>0</v>
      </c>
      <c r="F39" s="63">
        <f>$I$48</f>
        <v>19.399999999999999</v>
      </c>
      <c r="G39" s="63">
        <f>$J$48</f>
        <v>0</v>
      </c>
    </row>
    <row r="40" spans="2:11" x14ac:dyDescent="0.3">
      <c r="B40" s="59" t="s">
        <v>3</v>
      </c>
      <c r="C40">
        <v>6</v>
      </c>
      <c r="D40">
        <v>0</v>
      </c>
      <c r="E40" s="58">
        <f t="shared" ref="E40:E91" si="0">D40/C40*100</f>
        <v>0</v>
      </c>
      <c r="F40" s="63">
        <f t="shared" ref="F40:F42" si="1">$I$48</f>
        <v>19.399999999999999</v>
      </c>
      <c r="G40" s="63">
        <f t="shared" ref="G40:G42" si="2">$J$48</f>
        <v>0</v>
      </c>
    </row>
    <row r="41" spans="2:11" x14ac:dyDescent="0.3">
      <c r="B41" s="59" t="s">
        <v>4</v>
      </c>
      <c r="C41">
        <v>4</v>
      </c>
      <c r="D41">
        <v>0</v>
      </c>
      <c r="E41" s="58">
        <f t="shared" si="0"/>
        <v>0</v>
      </c>
      <c r="F41" s="63">
        <f t="shared" si="1"/>
        <v>19.399999999999999</v>
      </c>
      <c r="G41" s="63">
        <f t="shared" si="2"/>
        <v>0</v>
      </c>
    </row>
    <row r="42" spans="2:11" x14ac:dyDescent="0.3">
      <c r="B42" s="104" t="s">
        <v>5</v>
      </c>
      <c r="C42" s="69">
        <v>8</v>
      </c>
      <c r="D42" s="69">
        <v>0</v>
      </c>
      <c r="E42" s="70">
        <f t="shared" si="0"/>
        <v>0</v>
      </c>
      <c r="F42" s="71">
        <f t="shared" si="1"/>
        <v>19.399999999999999</v>
      </c>
      <c r="G42" s="71">
        <f t="shared" si="2"/>
        <v>0</v>
      </c>
      <c r="H42" s="105" t="s">
        <v>50</v>
      </c>
      <c r="I42" s="105">
        <f>AVERAGE(C39:C42)</f>
        <v>5</v>
      </c>
      <c r="J42" s="105">
        <f t="shared" ref="J42:K42" si="3">AVERAGE(D39:D42)</f>
        <v>0</v>
      </c>
      <c r="K42" s="108">
        <f t="shared" si="3"/>
        <v>0</v>
      </c>
    </row>
    <row r="43" spans="2:11" x14ac:dyDescent="0.3">
      <c r="B43" s="60">
        <v>43885</v>
      </c>
      <c r="C43">
        <v>18</v>
      </c>
      <c r="D43">
        <v>0</v>
      </c>
      <c r="E43" s="58">
        <f t="shared" si="0"/>
        <v>0</v>
      </c>
      <c r="F43" s="63">
        <f>$I$49</f>
        <v>27.285714285714285</v>
      </c>
      <c r="G43" s="63">
        <f>$J$49</f>
        <v>0</v>
      </c>
    </row>
    <row r="44" spans="2:11" x14ac:dyDescent="0.3">
      <c r="B44" s="60">
        <v>43886</v>
      </c>
      <c r="C44">
        <v>21</v>
      </c>
      <c r="D44">
        <v>0</v>
      </c>
      <c r="E44" s="58">
        <f t="shared" si="0"/>
        <v>0</v>
      </c>
      <c r="F44" s="63">
        <f t="shared" ref="F44:F49" si="4">$I$49</f>
        <v>27.285714285714285</v>
      </c>
      <c r="G44" s="63">
        <f t="shared" ref="G44:G49" si="5">$J$49</f>
        <v>0</v>
      </c>
    </row>
    <row r="45" spans="2:11" x14ac:dyDescent="0.3">
      <c r="B45" s="60">
        <v>43887</v>
      </c>
      <c r="C45">
        <v>41</v>
      </c>
      <c r="D45">
        <v>0</v>
      </c>
      <c r="E45" s="58">
        <f t="shared" si="0"/>
        <v>0</v>
      </c>
      <c r="F45" s="63">
        <f t="shared" si="4"/>
        <v>27.285714285714285</v>
      </c>
      <c r="G45" s="63">
        <f t="shared" si="5"/>
        <v>0</v>
      </c>
    </row>
    <row r="46" spans="2:11" x14ac:dyDescent="0.3">
      <c r="B46" s="60">
        <v>43888</v>
      </c>
      <c r="C46">
        <v>43</v>
      </c>
      <c r="D46">
        <v>0</v>
      </c>
      <c r="E46" s="58">
        <f t="shared" si="0"/>
        <v>0</v>
      </c>
      <c r="F46" s="63">
        <f t="shared" si="4"/>
        <v>27.285714285714285</v>
      </c>
      <c r="G46" s="63">
        <f t="shared" si="5"/>
        <v>0</v>
      </c>
    </row>
    <row r="47" spans="2:11" x14ac:dyDescent="0.3">
      <c r="B47" s="60">
        <v>43889</v>
      </c>
      <c r="C47">
        <v>35</v>
      </c>
      <c r="D47">
        <v>0</v>
      </c>
      <c r="E47" s="58">
        <f t="shared" si="0"/>
        <v>0</v>
      </c>
      <c r="F47" s="63">
        <f t="shared" si="4"/>
        <v>27.285714285714285</v>
      </c>
      <c r="G47" s="63">
        <f t="shared" si="5"/>
        <v>0</v>
      </c>
    </row>
    <row r="48" spans="2:11" ht="15" thickBot="1" x14ac:dyDescent="0.35">
      <c r="B48" s="94">
        <v>43890</v>
      </c>
      <c r="C48" s="95">
        <v>16</v>
      </c>
      <c r="D48" s="95">
        <v>0</v>
      </c>
      <c r="E48" s="96">
        <f t="shared" si="0"/>
        <v>0</v>
      </c>
      <c r="F48" s="97">
        <f t="shared" si="4"/>
        <v>27.285714285714285</v>
      </c>
      <c r="G48" s="97">
        <f t="shared" si="5"/>
        <v>0</v>
      </c>
      <c r="H48" s="95" t="s">
        <v>40</v>
      </c>
      <c r="I48" s="97">
        <f>AVERAGE(C39:C48)</f>
        <v>19.399999999999999</v>
      </c>
      <c r="J48" s="95">
        <f>AVERAGE(D39:D48)</f>
        <v>0</v>
      </c>
      <c r="K48" s="96">
        <f>AVERAGE(E39:E48)</f>
        <v>0</v>
      </c>
    </row>
    <row r="49" spans="2:11" ht="15" thickTop="1" x14ac:dyDescent="0.3">
      <c r="B49" s="98">
        <v>43891</v>
      </c>
      <c r="C49" s="99">
        <v>17</v>
      </c>
      <c r="D49" s="99">
        <v>0</v>
      </c>
      <c r="E49" s="100">
        <f t="shared" si="0"/>
        <v>0</v>
      </c>
      <c r="F49" s="101">
        <f t="shared" si="4"/>
        <v>27.285714285714285</v>
      </c>
      <c r="G49" s="101">
        <f t="shared" si="5"/>
        <v>0</v>
      </c>
      <c r="H49" s="105" t="s">
        <v>48</v>
      </c>
      <c r="I49" s="106">
        <f>AVERAGE(C43:C49)</f>
        <v>27.285714285714285</v>
      </c>
      <c r="J49" s="106">
        <f t="shared" ref="J49:K49" si="6">AVERAGE(D43:D49)</f>
        <v>0</v>
      </c>
      <c r="K49" s="106">
        <f t="shared" si="6"/>
        <v>0</v>
      </c>
    </row>
    <row r="50" spans="2:11" x14ac:dyDescent="0.3">
      <c r="B50" s="61">
        <v>43892</v>
      </c>
      <c r="C50">
        <v>54</v>
      </c>
      <c r="D50">
        <v>0</v>
      </c>
      <c r="E50" s="58">
        <f t="shared" si="0"/>
        <v>0</v>
      </c>
      <c r="F50" s="63">
        <f>$I$56</f>
        <v>135.57142857142858</v>
      </c>
      <c r="G50" s="63">
        <f>$J$56</f>
        <v>2.7142857142857144</v>
      </c>
    </row>
    <row r="51" spans="2:11" x14ac:dyDescent="0.3">
      <c r="B51" s="61">
        <v>43893</v>
      </c>
      <c r="C51">
        <v>48</v>
      </c>
      <c r="D51">
        <v>0</v>
      </c>
      <c r="E51" s="58">
        <f t="shared" si="0"/>
        <v>0</v>
      </c>
      <c r="F51" s="63">
        <f t="shared" ref="F51:F56" si="7">$I$56</f>
        <v>135.57142857142858</v>
      </c>
      <c r="G51" s="63">
        <f t="shared" ref="G51:G56" si="8">$J$56</f>
        <v>2.7142857142857144</v>
      </c>
    </row>
    <row r="52" spans="2:11" x14ac:dyDescent="0.3">
      <c r="B52" s="61">
        <v>43894</v>
      </c>
      <c r="C52">
        <v>51</v>
      </c>
      <c r="D52">
        <v>1</v>
      </c>
      <c r="E52" s="58">
        <f t="shared" si="0"/>
        <v>1.9607843137254901</v>
      </c>
      <c r="F52" s="63">
        <f t="shared" si="7"/>
        <v>135.57142857142858</v>
      </c>
      <c r="G52" s="63">
        <f t="shared" si="8"/>
        <v>2.7142857142857144</v>
      </c>
    </row>
    <row r="53" spans="2:11" x14ac:dyDescent="0.3">
      <c r="B53" s="61">
        <v>43895</v>
      </c>
      <c r="C53">
        <v>103</v>
      </c>
      <c r="D53">
        <v>5</v>
      </c>
      <c r="E53" s="58">
        <f t="shared" si="0"/>
        <v>4.8543689320388346</v>
      </c>
      <c r="F53" s="63">
        <f t="shared" si="7"/>
        <v>135.57142857142858</v>
      </c>
      <c r="G53" s="63">
        <f t="shared" si="8"/>
        <v>2.7142857142857144</v>
      </c>
    </row>
    <row r="54" spans="2:11" x14ac:dyDescent="0.3">
      <c r="B54" s="61">
        <v>43896</v>
      </c>
      <c r="C54">
        <v>278</v>
      </c>
      <c r="D54">
        <v>3</v>
      </c>
      <c r="E54" s="58">
        <f t="shared" si="0"/>
        <v>1.079136690647482</v>
      </c>
      <c r="F54" s="63">
        <f t="shared" si="7"/>
        <v>135.57142857142858</v>
      </c>
      <c r="G54" s="63">
        <f t="shared" si="8"/>
        <v>2.7142857142857144</v>
      </c>
    </row>
    <row r="55" spans="2:11" x14ac:dyDescent="0.3">
      <c r="B55" s="61">
        <v>43897</v>
      </c>
      <c r="C55">
        <v>177</v>
      </c>
      <c r="D55">
        <v>4</v>
      </c>
      <c r="E55" s="58">
        <f t="shared" si="0"/>
        <v>2.2598870056497176</v>
      </c>
      <c r="F55" s="63">
        <f t="shared" si="7"/>
        <v>135.57142857142858</v>
      </c>
      <c r="G55" s="63">
        <f t="shared" si="8"/>
        <v>2.7142857142857144</v>
      </c>
    </row>
    <row r="56" spans="2:11" x14ac:dyDescent="0.3">
      <c r="B56" s="68">
        <v>43898</v>
      </c>
      <c r="C56" s="69">
        <v>238</v>
      </c>
      <c r="D56" s="69">
        <v>6</v>
      </c>
      <c r="E56" s="70">
        <f t="shared" si="0"/>
        <v>2.5210084033613445</v>
      </c>
      <c r="F56" s="71">
        <f t="shared" si="7"/>
        <v>135.57142857142858</v>
      </c>
      <c r="G56" s="71">
        <f t="shared" si="8"/>
        <v>2.7142857142857144</v>
      </c>
      <c r="H56" s="105" t="s">
        <v>47</v>
      </c>
      <c r="I56" s="107">
        <f>AVERAGE(C50:C56)</f>
        <v>135.57142857142858</v>
      </c>
      <c r="J56" s="107">
        <f t="shared" ref="J56:K56" si="9">AVERAGE(D50:D56)</f>
        <v>2.7142857142857144</v>
      </c>
      <c r="K56" s="108">
        <f t="shared" si="9"/>
        <v>1.8107407636318384</v>
      </c>
    </row>
    <row r="57" spans="2:11" x14ac:dyDescent="0.3">
      <c r="B57" s="61">
        <v>43899</v>
      </c>
      <c r="C57">
        <v>367</v>
      </c>
      <c r="D57">
        <v>10</v>
      </c>
      <c r="E57" s="58">
        <f t="shared" si="0"/>
        <v>2.7247956403269753</v>
      </c>
      <c r="F57" s="63">
        <f>$I$63</f>
        <v>772.28571428571433</v>
      </c>
      <c r="G57" s="63">
        <f>$J$63</f>
        <v>32.571428571428569</v>
      </c>
    </row>
    <row r="58" spans="2:11" x14ac:dyDescent="0.3">
      <c r="B58" s="61">
        <v>43900</v>
      </c>
      <c r="C58">
        <v>542</v>
      </c>
      <c r="D58">
        <v>18</v>
      </c>
      <c r="E58" s="58">
        <f t="shared" si="0"/>
        <v>3.3210332103321036</v>
      </c>
      <c r="F58" s="63">
        <f t="shared" ref="F58:F63" si="10">$I$63</f>
        <v>772.28571428571433</v>
      </c>
      <c r="G58" s="63">
        <f t="shared" ref="G58:G63" si="11">$J$63</f>
        <v>32.571428571428569</v>
      </c>
    </row>
    <row r="59" spans="2:11" x14ac:dyDescent="0.3">
      <c r="B59" s="61">
        <v>43901</v>
      </c>
      <c r="C59">
        <v>749</v>
      </c>
      <c r="D59">
        <v>30</v>
      </c>
      <c r="E59" s="58">
        <f t="shared" si="0"/>
        <v>4.0053404539385848</v>
      </c>
      <c r="F59" s="63">
        <f t="shared" si="10"/>
        <v>772.28571428571433</v>
      </c>
      <c r="G59" s="63">
        <f t="shared" si="11"/>
        <v>32.571428571428569</v>
      </c>
    </row>
    <row r="60" spans="2:11" x14ac:dyDescent="0.3">
      <c r="B60" s="61">
        <v>43902</v>
      </c>
      <c r="C60">
        <v>1045</v>
      </c>
      <c r="D60">
        <v>50</v>
      </c>
      <c r="E60" s="58">
        <f t="shared" si="0"/>
        <v>4.7846889952153111</v>
      </c>
      <c r="F60" s="63">
        <f t="shared" si="10"/>
        <v>772.28571428571433</v>
      </c>
      <c r="G60" s="63">
        <f t="shared" si="11"/>
        <v>32.571428571428569</v>
      </c>
    </row>
    <row r="61" spans="2:11" x14ac:dyDescent="0.3">
      <c r="B61" s="61">
        <v>43903</v>
      </c>
      <c r="C61">
        <v>1197</v>
      </c>
      <c r="D61">
        <v>47</v>
      </c>
      <c r="E61" s="58">
        <f t="shared" si="0"/>
        <v>3.9264828738512945</v>
      </c>
      <c r="F61" s="63">
        <f t="shared" si="10"/>
        <v>772.28571428571433</v>
      </c>
      <c r="G61" s="63">
        <f t="shared" si="11"/>
        <v>32.571428571428569</v>
      </c>
    </row>
    <row r="62" spans="2:11" x14ac:dyDescent="0.3">
      <c r="B62" s="61">
        <v>43904</v>
      </c>
      <c r="C62">
        <v>916</v>
      </c>
      <c r="D62">
        <v>41</v>
      </c>
      <c r="E62" s="58">
        <f t="shared" si="0"/>
        <v>4.4759825327510914</v>
      </c>
      <c r="F62" s="63">
        <f t="shared" si="10"/>
        <v>772.28571428571433</v>
      </c>
      <c r="G62" s="63">
        <f t="shared" si="11"/>
        <v>32.571428571428569</v>
      </c>
    </row>
    <row r="63" spans="2:11" x14ac:dyDescent="0.3">
      <c r="B63" s="68">
        <v>43905</v>
      </c>
      <c r="C63" s="69">
        <v>590</v>
      </c>
      <c r="D63" s="69">
        <v>32</v>
      </c>
      <c r="E63" s="70">
        <f t="shared" si="0"/>
        <v>5.4237288135593218</v>
      </c>
      <c r="F63" s="71">
        <f t="shared" si="10"/>
        <v>772.28571428571433</v>
      </c>
      <c r="G63" s="71">
        <f t="shared" si="11"/>
        <v>32.571428571428569</v>
      </c>
      <c r="H63" s="105" t="s">
        <v>46</v>
      </c>
      <c r="I63" s="107">
        <f>AVERAGE(C57:C63)</f>
        <v>772.28571428571433</v>
      </c>
      <c r="J63" s="107">
        <f t="shared" ref="J63:K63" si="12">AVERAGE(D57:D63)</f>
        <v>32.571428571428569</v>
      </c>
      <c r="K63" s="108">
        <f t="shared" si="12"/>
        <v>4.0945789314249552</v>
      </c>
    </row>
    <row r="64" spans="2:11" x14ac:dyDescent="0.3">
      <c r="B64" s="61">
        <v>43906</v>
      </c>
      <c r="C64">
        <v>871</v>
      </c>
      <c r="D64">
        <v>25</v>
      </c>
      <c r="E64" s="58">
        <f t="shared" si="0"/>
        <v>2.8702640642939152</v>
      </c>
      <c r="F64" s="63">
        <f>$I$70</f>
        <v>1006.7142857142857</v>
      </c>
      <c r="G64" s="63">
        <f>$J$70</f>
        <v>27.428571428571427</v>
      </c>
    </row>
    <row r="65" spans="2:11" x14ac:dyDescent="0.3">
      <c r="B65" s="61">
        <v>43907</v>
      </c>
      <c r="C65">
        <v>1121</v>
      </c>
      <c r="D65">
        <v>11</v>
      </c>
      <c r="E65" s="58">
        <f t="shared" si="0"/>
        <v>0.98126672613737742</v>
      </c>
      <c r="F65" s="63">
        <f t="shared" ref="F65:F70" si="13">$I$70</f>
        <v>1006.7142857142857</v>
      </c>
      <c r="G65" s="63">
        <f t="shared" ref="G65:G70" si="14">$J$70</f>
        <v>27.428571428571427</v>
      </c>
    </row>
    <row r="66" spans="2:11" x14ac:dyDescent="0.3">
      <c r="B66" s="61">
        <v>43908</v>
      </c>
      <c r="C66">
        <v>1026</v>
      </c>
      <c r="D66">
        <v>32</v>
      </c>
      <c r="E66" s="58">
        <f t="shared" si="0"/>
        <v>3.1189083820662766</v>
      </c>
      <c r="F66" s="63">
        <f t="shared" si="13"/>
        <v>1006.7142857142857</v>
      </c>
      <c r="G66" s="63">
        <f t="shared" si="14"/>
        <v>27.428571428571427</v>
      </c>
    </row>
    <row r="67" spans="2:11" x14ac:dyDescent="0.3">
      <c r="B67" s="61">
        <v>43909</v>
      </c>
      <c r="C67">
        <v>1184</v>
      </c>
      <c r="D67">
        <v>24</v>
      </c>
      <c r="E67" s="58">
        <f t="shared" si="0"/>
        <v>2.0270270270270272</v>
      </c>
      <c r="F67" s="63">
        <f t="shared" si="13"/>
        <v>1006.7142857142857</v>
      </c>
      <c r="G67" s="63">
        <f t="shared" si="14"/>
        <v>27.428571428571427</v>
      </c>
    </row>
    <row r="68" spans="2:11" x14ac:dyDescent="0.3">
      <c r="B68" s="61">
        <v>43910</v>
      </c>
      <c r="C68">
        <v>1242</v>
      </c>
      <c r="D68">
        <v>29</v>
      </c>
      <c r="E68" s="58">
        <f t="shared" si="0"/>
        <v>2.3349436392914655</v>
      </c>
      <c r="F68" s="63">
        <f t="shared" si="13"/>
        <v>1006.7142857142857</v>
      </c>
      <c r="G68" s="63">
        <f t="shared" si="14"/>
        <v>27.428571428571427</v>
      </c>
    </row>
    <row r="69" spans="2:11" x14ac:dyDescent="0.3">
      <c r="B69" s="61">
        <v>43911</v>
      </c>
      <c r="C69">
        <v>872</v>
      </c>
      <c r="D69">
        <v>34</v>
      </c>
      <c r="E69" s="58">
        <f t="shared" si="0"/>
        <v>3.8990825688073398</v>
      </c>
      <c r="F69" s="63">
        <f t="shared" si="13"/>
        <v>1006.7142857142857</v>
      </c>
      <c r="G69" s="63">
        <f t="shared" si="14"/>
        <v>27.428571428571427</v>
      </c>
    </row>
    <row r="70" spans="2:11" x14ac:dyDescent="0.3">
      <c r="B70" s="68">
        <v>43912</v>
      </c>
      <c r="C70" s="69">
        <v>731</v>
      </c>
      <c r="D70" s="69">
        <v>37</v>
      </c>
      <c r="E70" s="70">
        <f t="shared" si="0"/>
        <v>5.0615595075239401</v>
      </c>
      <c r="F70" s="71">
        <f t="shared" si="13"/>
        <v>1006.7142857142857</v>
      </c>
      <c r="G70" s="71">
        <f t="shared" si="14"/>
        <v>27.428571428571427</v>
      </c>
      <c r="H70" s="105" t="s">
        <v>45</v>
      </c>
      <c r="I70" s="107">
        <f>AVERAGE(C64:C70)</f>
        <v>1006.7142857142857</v>
      </c>
      <c r="J70" s="107">
        <f t="shared" ref="J70:K70" si="15">AVERAGE(D64:D70)</f>
        <v>27.428571428571427</v>
      </c>
      <c r="K70" s="108">
        <f t="shared" si="15"/>
        <v>2.8990074164496198</v>
      </c>
    </row>
    <row r="71" spans="2:11" x14ac:dyDescent="0.3">
      <c r="B71" s="61">
        <v>43913</v>
      </c>
      <c r="C71">
        <v>1257</v>
      </c>
      <c r="D71">
        <v>39</v>
      </c>
      <c r="E71" s="58">
        <f t="shared" si="0"/>
        <v>3.1026252983293556</v>
      </c>
      <c r="F71" s="63">
        <f>$I$77</f>
        <v>1105.2857142857142</v>
      </c>
      <c r="G71" s="63">
        <f>$J$77</f>
        <v>46.285714285714285</v>
      </c>
    </row>
    <row r="72" spans="2:11" x14ac:dyDescent="0.3">
      <c r="B72" s="61">
        <v>43914</v>
      </c>
      <c r="C72">
        <v>1243</v>
      </c>
      <c r="D72">
        <v>50</v>
      </c>
      <c r="E72" s="58">
        <f t="shared" si="0"/>
        <v>4.0225261464199518</v>
      </c>
      <c r="F72" s="63">
        <f t="shared" ref="F72:F77" si="16">$I$77</f>
        <v>1105.2857142857142</v>
      </c>
      <c r="G72" s="63">
        <f t="shared" ref="G72:G77" si="17">$J$77</f>
        <v>46.285714285714285</v>
      </c>
    </row>
    <row r="73" spans="2:11" x14ac:dyDescent="0.3">
      <c r="B73" s="61">
        <v>43915</v>
      </c>
      <c r="C73">
        <v>1181</v>
      </c>
      <c r="D73">
        <v>49</v>
      </c>
      <c r="E73" s="58">
        <f t="shared" si="0"/>
        <v>4.149026248941575</v>
      </c>
      <c r="F73" s="63">
        <f t="shared" si="16"/>
        <v>1105.2857142857142</v>
      </c>
      <c r="G73" s="63">
        <f t="shared" si="17"/>
        <v>46.285714285714285</v>
      </c>
    </row>
    <row r="74" spans="2:11" x14ac:dyDescent="0.3">
      <c r="B74" s="61">
        <v>43916</v>
      </c>
      <c r="C74">
        <v>1075</v>
      </c>
      <c r="D74">
        <v>61</v>
      </c>
      <c r="E74" s="58">
        <f t="shared" si="0"/>
        <v>5.6744186046511631</v>
      </c>
      <c r="F74" s="63">
        <f t="shared" si="16"/>
        <v>1105.2857142857142</v>
      </c>
      <c r="G74" s="63">
        <f t="shared" si="17"/>
        <v>46.285714285714285</v>
      </c>
    </row>
    <row r="75" spans="2:11" x14ac:dyDescent="0.3">
      <c r="B75" s="61">
        <v>43917</v>
      </c>
      <c r="C75">
        <v>1384</v>
      </c>
      <c r="D75">
        <v>53</v>
      </c>
      <c r="E75" s="58">
        <f t="shared" si="0"/>
        <v>3.8294797687861273</v>
      </c>
      <c r="F75" s="63">
        <f t="shared" si="16"/>
        <v>1105.2857142857142</v>
      </c>
      <c r="G75" s="63">
        <f t="shared" si="17"/>
        <v>46.285714285714285</v>
      </c>
    </row>
    <row r="76" spans="2:11" x14ac:dyDescent="0.3">
      <c r="B76" s="61">
        <v>43918</v>
      </c>
      <c r="C76">
        <v>1000</v>
      </c>
      <c r="D76">
        <v>46</v>
      </c>
      <c r="E76" s="58">
        <f t="shared" si="0"/>
        <v>4.5999999999999996</v>
      </c>
      <c r="F76" s="63">
        <f t="shared" si="16"/>
        <v>1105.2857142857142</v>
      </c>
      <c r="G76" s="63">
        <f t="shared" si="17"/>
        <v>46.285714285714285</v>
      </c>
    </row>
    <row r="77" spans="2:11" x14ac:dyDescent="0.3">
      <c r="B77" s="68">
        <v>43919</v>
      </c>
      <c r="C77" s="69">
        <v>597</v>
      </c>
      <c r="D77" s="69">
        <v>26</v>
      </c>
      <c r="E77" s="70">
        <f t="shared" si="0"/>
        <v>4.3551088777219427</v>
      </c>
      <c r="F77" s="71">
        <f t="shared" si="16"/>
        <v>1105.2857142857142</v>
      </c>
      <c r="G77" s="71">
        <f t="shared" si="17"/>
        <v>46.285714285714285</v>
      </c>
      <c r="H77" s="105" t="s">
        <v>44</v>
      </c>
      <c r="I77" s="107">
        <f>AVERAGE(C71:C77)</f>
        <v>1105.2857142857142</v>
      </c>
      <c r="J77" s="107">
        <f t="shared" ref="J77:K77" si="18">AVERAGE(D71:D77)</f>
        <v>46.285714285714285</v>
      </c>
      <c r="K77" s="108">
        <f t="shared" si="18"/>
        <v>4.2475978492643032</v>
      </c>
    </row>
    <row r="78" spans="2:11" x14ac:dyDescent="0.3">
      <c r="B78" s="61">
        <v>43920</v>
      </c>
      <c r="C78">
        <v>1125</v>
      </c>
      <c r="D78">
        <v>51</v>
      </c>
      <c r="E78" s="58">
        <f t="shared" si="0"/>
        <v>4.5333333333333332</v>
      </c>
      <c r="F78" s="63">
        <f>$I$84</f>
        <v>986.28571428571433</v>
      </c>
      <c r="G78" s="63">
        <f>$J$84</f>
        <v>38.571428571428569</v>
      </c>
    </row>
    <row r="79" spans="2:11" ht="15" thickBot="1" x14ac:dyDescent="0.35">
      <c r="B79" s="94">
        <v>43921</v>
      </c>
      <c r="C79" s="95">
        <v>1288</v>
      </c>
      <c r="D79" s="95">
        <v>41</v>
      </c>
      <c r="E79" s="96">
        <f t="shared" si="0"/>
        <v>3.183229813664596</v>
      </c>
      <c r="F79" s="97">
        <f t="shared" ref="F79:F84" si="19">$I$84</f>
        <v>986.28571428571433</v>
      </c>
      <c r="G79" s="97">
        <f t="shared" ref="G79:G84" si="20">$J$84</f>
        <v>38.571428571428569</v>
      </c>
      <c r="H79" s="109" t="s">
        <v>35</v>
      </c>
      <c r="I79" s="110">
        <f>AVERAGE(C49:C79)</f>
        <v>760.29032258064512</v>
      </c>
      <c r="J79" s="110">
        <f>AVERAGE(D49:D79)</f>
        <v>27.580645161290324</v>
      </c>
      <c r="K79" s="111">
        <f>AVERAGE(E49:E79)</f>
        <v>3.1961302539481591</v>
      </c>
    </row>
    <row r="80" spans="2:11" ht="15" thickTop="1" x14ac:dyDescent="0.3">
      <c r="B80" s="61">
        <v>43922</v>
      </c>
      <c r="C80" s="72">
        <v>1095</v>
      </c>
      <c r="D80" s="72">
        <v>56</v>
      </c>
      <c r="E80" s="73">
        <f t="shared" si="0"/>
        <v>5.1141552511415531</v>
      </c>
      <c r="F80" s="63">
        <f t="shared" si="19"/>
        <v>986.28571428571433</v>
      </c>
      <c r="G80" s="63">
        <f t="shared" si="20"/>
        <v>38.571428571428569</v>
      </c>
    </row>
    <row r="81" spans="2:11" x14ac:dyDescent="0.3">
      <c r="B81" s="61">
        <v>43923</v>
      </c>
      <c r="C81" s="72">
        <v>1064</v>
      </c>
      <c r="D81" s="72">
        <v>37</v>
      </c>
      <c r="E81" s="73">
        <f t="shared" si="0"/>
        <v>3.477443609022556</v>
      </c>
      <c r="F81" s="63">
        <f t="shared" si="19"/>
        <v>986.28571428571433</v>
      </c>
      <c r="G81" s="63">
        <f t="shared" si="20"/>
        <v>38.571428571428569</v>
      </c>
    </row>
    <row r="82" spans="2:11" x14ac:dyDescent="0.3">
      <c r="B82" s="61">
        <v>43924</v>
      </c>
      <c r="C82" s="72">
        <v>1188</v>
      </c>
      <c r="D82" s="72">
        <v>41</v>
      </c>
      <c r="E82" s="73">
        <f t="shared" si="0"/>
        <v>3.4511784511784516</v>
      </c>
      <c r="F82" s="63">
        <f t="shared" si="19"/>
        <v>986.28571428571433</v>
      </c>
      <c r="G82" s="63">
        <f t="shared" si="20"/>
        <v>38.571428571428569</v>
      </c>
    </row>
    <row r="83" spans="2:11" x14ac:dyDescent="0.3">
      <c r="B83" s="61">
        <v>43925</v>
      </c>
      <c r="C83" s="72">
        <v>655</v>
      </c>
      <c r="D83" s="72">
        <v>20</v>
      </c>
      <c r="E83" s="73">
        <f t="shared" si="0"/>
        <v>3.0534351145038165</v>
      </c>
      <c r="F83" s="63">
        <f t="shared" si="19"/>
        <v>986.28571428571433</v>
      </c>
      <c r="G83" s="63">
        <f t="shared" si="20"/>
        <v>38.571428571428569</v>
      </c>
    </row>
    <row r="84" spans="2:11" x14ac:dyDescent="0.3">
      <c r="B84" s="68">
        <v>43926</v>
      </c>
      <c r="C84" s="102">
        <v>489</v>
      </c>
      <c r="D84" s="102">
        <v>24</v>
      </c>
      <c r="E84" s="103">
        <f t="shared" si="0"/>
        <v>4.9079754601226995</v>
      </c>
      <c r="F84" s="71">
        <f t="shared" si="19"/>
        <v>986.28571428571433</v>
      </c>
      <c r="G84" s="71">
        <f t="shared" si="20"/>
        <v>38.571428571428569</v>
      </c>
      <c r="H84" s="105" t="s">
        <v>43</v>
      </c>
      <c r="I84" s="107">
        <f>AVERAGE(C78:C84)</f>
        <v>986.28571428571433</v>
      </c>
      <c r="J84" s="107">
        <f t="shared" ref="J84:K84" si="21">AVERAGE(D78:D84)</f>
        <v>38.571428571428569</v>
      </c>
      <c r="K84" s="108">
        <f t="shared" si="21"/>
        <v>3.9601072904238577</v>
      </c>
    </row>
    <row r="85" spans="2:11" x14ac:dyDescent="0.3">
      <c r="B85" s="61">
        <v>43927</v>
      </c>
      <c r="C85" s="72">
        <v>1202</v>
      </c>
      <c r="D85" s="72">
        <v>35</v>
      </c>
      <c r="E85" s="73">
        <f t="shared" si="0"/>
        <v>2.9118136439267883</v>
      </c>
      <c r="F85" s="63">
        <f>$I$91</f>
        <v>1021.7142857142857</v>
      </c>
      <c r="G85" s="63">
        <f>$J$91</f>
        <v>27.285714285714285</v>
      </c>
    </row>
    <row r="86" spans="2:11" x14ac:dyDescent="0.3">
      <c r="B86" s="61">
        <v>43928</v>
      </c>
      <c r="C86" s="72">
        <v>1214</v>
      </c>
      <c r="D86" s="72">
        <v>36</v>
      </c>
      <c r="E86" s="73">
        <f t="shared" si="0"/>
        <v>2.9654036243822075</v>
      </c>
      <c r="F86" s="63">
        <f t="shared" ref="F86:F91" si="22">$I$91</f>
        <v>1021.7142857142857</v>
      </c>
      <c r="G86" s="63">
        <f t="shared" ref="G86:G91" si="23">$J$91</f>
        <v>27.285714285714285</v>
      </c>
    </row>
    <row r="87" spans="2:11" x14ac:dyDescent="0.3">
      <c r="B87" s="61">
        <v>43929</v>
      </c>
      <c r="C87" s="72">
        <v>1144</v>
      </c>
      <c r="D87" s="72">
        <v>33</v>
      </c>
      <c r="E87" s="73">
        <f t="shared" si="0"/>
        <v>2.8846153846153846</v>
      </c>
      <c r="F87" s="63">
        <f t="shared" si="22"/>
        <v>1021.7142857142857</v>
      </c>
      <c r="G87" s="63">
        <f t="shared" si="23"/>
        <v>27.285714285714285</v>
      </c>
    </row>
    <row r="88" spans="2:11" x14ac:dyDescent="0.3">
      <c r="B88" s="61">
        <v>43930</v>
      </c>
      <c r="C88" s="72">
        <v>1234</v>
      </c>
      <c r="D88" s="72">
        <v>35</v>
      </c>
      <c r="E88" s="73">
        <f t="shared" si="0"/>
        <v>2.8363047001620743</v>
      </c>
      <c r="F88" s="63">
        <f t="shared" si="22"/>
        <v>1021.7142857142857</v>
      </c>
      <c r="G88" s="63">
        <f t="shared" si="23"/>
        <v>27.285714285714285</v>
      </c>
    </row>
    <row r="89" spans="2:11" x14ac:dyDescent="0.3">
      <c r="B89" s="61">
        <v>43931</v>
      </c>
      <c r="C89" s="72">
        <v>1232</v>
      </c>
      <c r="D89" s="72">
        <v>28</v>
      </c>
      <c r="E89" s="73">
        <f t="shared" si="0"/>
        <v>2.2727272727272729</v>
      </c>
      <c r="F89" s="63">
        <f t="shared" si="22"/>
        <v>1021.7142857142857</v>
      </c>
      <c r="G89" s="63">
        <f t="shared" si="23"/>
        <v>27.285714285714285</v>
      </c>
    </row>
    <row r="90" spans="2:11" x14ac:dyDescent="0.3">
      <c r="B90" s="61">
        <v>43932</v>
      </c>
      <c r="C90" s="72">
        <v>572</v>
      </c>
      <c r="D90" s="72">
        <v>17</v>
      </c>
      <c r="E90" s="73">
        <f t="shared" si="0"/>
        <v>2.9720279720279721</v>
      </c>
      <c r="F90" s="63">
        <f t="shared" si="22"/>
        <v>1021.7142857142857</v>
      </c>
      <c r="G90" s="63">
        <f t="shared" si="23"/>
        <v>27.285714285714285</v>
      </c>
    </row>
    <row r="91" spans="2:11" x14ac:dyDescent="0.3">
      <c r="B91" s="68">
        <v>43933</v>
      </c>
      <c r="C91" s="102">
        <v>554</v>
      </c>
      <c r="D91" s="102">
        <v>7</v>
      </c>
      <c r="E91" s="103">
        <f t="shared" si="0"/>
        <v>1.2635379061371841</v>
      </c>
      <c r="F91" s="71">
        <f t="shared" si="22"/>
        <v>1021.7142857142857</v>
      </c>
      <c r="G91" s="71">
        <f t="shared" si="23"/>
        <v>27.285714285714285</v>
      </c>
      <c r="H91" s="105" t="s">
        <v>42</v>
      </c>
      <c r="I91" s="107">
        <f>AVERAGE(C85:C91)</f>
        <v>1021.7142857142857</v>
      </c>
      <c r="J91" s="107">
        <f t="shared" ref="J91:K91" si="24">AVERAGE(D85:D91)</f>
        <v>27.285714285714285</v>
      </c>
      <c r="K91" s="108">
        <f t="shared" si="24"/>
        <v>2.5866329291398409</v>
      </c>
    </row>
    <row r="92" spans="2:11" x14ac:dyDescent="0.3">
      <c r="B92" s="61">
        <v>43934</v>
      </c>
      <c r="C92" s="72">
        <v>541</v>
      </c>
      <c r="D92" s="72">
        <v>8</v>
      </c>
      <c r="E92" s="73">
        <f>D92/C92*100</f>
        <v>1.478743068391867</v>
      </c>
      <c r="F92" s="63">
        <f>$I$98</f>
        <v>913.85714285714289</v>
      </c>
      <c r="G92" s="58">
        <f>$J$98</f>
        <v>17.571428571428573</v>
      </c>
    </row>
    <row r="93" spans="2:11" x14ac:dyDescent="0.3">
      <c r="B93" s="61">
        <v>43935</v>
      </c>
      <c r="C93" s="72">
        <v>1168</v>
      </c>
      <c r="D93" s="72">
        <v>27</v>
      </c>
      <c r="E93" s="73">
        <f>D93/C93*100</f>
        <v>2.3116438356164384</v>
      </c>
      <c r="F93" s="63">
        <f t="shared" ref="F93:F98" si="25">$I$98</f>
        <v>913.85714285714289</v>
      </c>
      <c r="G93" s="58">
        <f t="shared" ref="G93:G98" si="26">$J$98</f>
        <v>17.571428571428573</v>
      </c>
    </row>
    <row r="94" spans="2:11" x14ac:dyDescent="0.3">
      <c r="B94" s="61">
        <v>43936</v>
      </c>
      <c r="C94" s="72">
        <v>1023</v>
      </c>
      <c r="D94" s="72">
        <v>21</v>
      </c>
      <c r="E94" s="73">
        <f t="shared" ref="E94:E157" si="27">D94/C94*100</f>
        <v>2.0527859237536656</v>
      </c>
      <c r="F94" s="63">
        <f t="shared" si="25"/>
        <v>913.85714285714289</v>
      </c>
      <c r="G94" s="58">
        <f t="shared" si="26"/>
        <v>17.571428571428573</v>
      </c>
    </row>
    <row r="95" spans="2:11" x14ac:dyDescent="0.3">
      <c r="B95" s="61">
        <v>43937</v>
      </c>
      <c r="C95" s="72">
        <v>1193</v>
      </c>
      <c r="D95" s="72">
        <v>36</v>
      </c>
      <c r="E95" s="73">
        <f t="shared" si="27"/>
        <v>3.0176026823134956</v>
      </c>
      <c r="F95" s="63">
        <f t="shared" si="25"/>
        <v>913.85714285714289</v>
      </c>
      <c r="G95" s="58">
        <f t="shared" si="26"/>
        <v>17.571428571428573</v>
      </c>
    </row>
    <row r="96" spans="2:11" x14ac:dyDescent="0.3">
      <c r="B96" s="61">
        <v>43938</v>
      </c>
      <c r="C96" s="72">
        <v>1250</v>
      </c>
      <c r="D96" s="72">
        <v>13</v>
      </c>
      <c r="E96" s="73">
        <f t="shared" si="27"/>
        <v>1.04</v>
      </c>
      <c r="F96" s="63">
        <f t="shared" si="25"/>
        <v>913.85714285714289</v>
      </c>
      <c r="G96" s="58">
        <f t="shared" si="26"/>
        <v>17.571428571428573</v>
      </c>
    </row>
    <row r="97" spans="2:11" x14ac:dyDescent="0.3">
      <c r="B97" s="61">
        <v>43939</v>
      </c>
      <c r="C97" s="72">
        <v>685</v>
      </c>
      <c r="D97" s="72">
        <v>13</v>
      </c>
      <c r="E97" s="73">
        <f t="shared" si="27"/>
        <v>1.8978102189781021</v>
      </c>
      <c r="F97" s="63">
        <f t="shared" si="25"/>
        <v>913.85714285714289</v>
      </c>
      <c r="G97" s="58">
        <f t="shared" si="26"/>
        <v>17.571428571428573</v>
      </c>
    </row>
    <row r="98" spans="2:11" x14ac:dyDescent="0.3">
      <c r="B98" s="68">
        <v>43940</v>
      </c>
      <c r="C98" s="69">
        <v>537</v>
      </c>
      <c r="D98" s="69">
        <v>5</v>
      </c>
      <c r="E98" s="103">
        <f t="shared" si="27"/>
        <v>0.93109869646182497</v>
      </c>
      <c r="F98" s="71">
        <f t="shared" si="25"/>
        <v>913.85714285714289</v>
      </c>
      <c r="G98" s="70">
        <f t="shared" si="26"/>
        <v>17.571428571428573</v>
      </c>
      <c r="H98" s="105" t="s">
        <v>41</v>
      </c>
      <c r="I98" s="107">
        <f>AVERAGE(C92:C98)</f>
        <v>913.85714285714289</v>
      </c>
      <c r="J98" s="108">
        <f t="shared" ref="J98:K98" si="28">AVERAGE(D92:D98)</f>
        <v>17.571428571428573</v>
      </c>
      <c r="K98" s="108">
        <f t="shared" si="28"/>
        <v>1.818526346502199</v>
      </c>
    </row>
    <row r="99" spans="2:11" x14ac:dyDescent="0.3">
      <c r="B99" s="61">
        <v>43941</v>
      </c>
      <c r="C99" s="72">
        <v>1174</v>
      </c>
      <c r="D99" s="72">
        <v>9</v>
      </c>
      <c r="E99" s="73">
        <f t="shared" si="27"/>
        <v>0.76660988074957415</v>
      </c>
      <c r="F99" s="63">
        <f>$I$105</f>
        <v>1115</v>
      </c>
      <c r="G99" s="58">
        <f>$J$105</f>
        <v>9.4285714285714288</v>
      </c>
    </row>
    <row r="100" spans="2:11" x14ac:dyDescent="0.3">
      <c r="B100" s="61">
        <v>43942</v>
      </c>
      <c r="C100" s="72">
        <v>1459</v>
      </c>
      <c r="D100" s="72">
        <v>9</v>
      </c>
      <c r="E100" s="73">
        <f t="shared" si="27"/>
        <v>0.61686086360520898</v>
      </c>
      <c r="F100" s="63">
        <f t="shared" ref="F100:F105" si="29">$I$105</f>
        <v>1115</v>
      </c>
      <c r="G100" s="58">
        <f t="shared" ref="G100:G105" si="30">$J$105</f>
        <v>9.4285714285714288</v>
      </c>
    </row>
    <row r="101" spans="2:11" x14ac:dyDescent="0.3">
      <c r="B101" s="61">
        <v>43943</v>
      </c>
      <c r="C101" s="72">
        <v>1268</v>
      </c>
      <c r="D101" s="72">
        <v>13</v>
      </c>
      <c r="E101" s="73">
        <f t="shared" si="27"/>
        <v>1.025236593059937</v>
      </c>
      <c r="F101" s="63">
        <f t="shared" si="29"/>
        <v>1115</v>
      </c>
      <c r="G101" s="58">
        <f t="shared" si="30"/>
        <v>9.4285714285714288</v>
      </c>
    </row>
    <row r="102" spans="2:11" x14ac:dyDescent="0.3">
      <c r="B102" s="61">
        <v>43944</v>
      </c>
      <c r="C102" s="72">
        <v>1315</v>
      </c>
      <c r="D102" s="72">
        <v>7</v>
      </c>
      <c r="E102" s="73">
        <f t="shared" si="27"/>
        <v>0.53231939163498099</v>
      </c>
      <c r="F102" s="63">
        <f t="shared" si="29"/>
        <v>1115</v>
      </c>
      <c r="G102" s="58">
        <f t="shared" si="30"/>
        <v>9.4285714285714288</v>
      </c>
    </row>
    <row r="103" spans="2:11" x14ac:dyDescent="0.3">
      <c r="B103" s="61">
        <v>43945</v>
      </c>
      <c r="C103" s="72">
        <v>1161</v>
      </c>
      <c r="D103" s="72">
        <v>15</v>
      </c>
      <c r="E103" s="73">
        <f t="shared" si="27"/>
        <v>1.2919896640826873</v>
      </c>
      <c r="F103" s="63">
        <f t="shared" si="29"/>
        <v>1115</v>
      </c>
      <c r="G103" s="58">
        <f t="shared" si="30"/>
        <v>9.4285714285714288</v>
      </c>
    </row>
    <row r="104" spans="2:11" x14ac:dyDescent="0.3">
      <c r="B104" s="61">
        <v>43946</v>
      </c>
      <c r="C104" s="72">
        <v>794</v>
      </c>
      <c r="D104" s="72">
        <v>7</v>
      </c>
      <c r="E104" s="73">
        <f t="shared" si="27"/>
        <v>0.88161209068010082</v>
      </c>
      <c r="F104" s="63">
        <f t="shared" si="29"/>
        <v>1115</v>
      </c>
      <c r="G104" s="58">
        <f t="shared" si="30"/>
        <v>9.4285714285714288</v>
      </c>
    </row>
    <row r="105" spans="2:11" x14ac:dyDescent="0.3">
      <c r="B105" s="68">
        <v>43947</v>
      </c>
      <c r="C105" s="69">
        <v>634</v>
      </c>
      <c r="D105" s="69">
        <v>6</v>
      </c>
      <c r="E105" s="103">
        <f t="shared" si="27"/>
        <v>0.94637223974763407</v>
      </c>
      <c r="F105" s="71">
        <f t="shared" si="29"/>
        <v>1115</v>
      </c>
      <c r="G105" s="70">
        <f t="shared" si="30"/>
        <v>9.4285714285714288</v>
      </c>
      <c r="H105" s="105" t="s">
        <v>49</v>
      </c>
      <c r="I105" s="105">
        <f>AVERAGE(C99:C105)</f>
        <v>1115</v>
      </c>
      <c r="J105" s="108">
        <f t="shared" ref="J105" si="31">AVERAGE(D99:D105)</f>
        <v>9.4285714285714288</v>
      </c>
      <c r="K105" s="108">
        <f>AVERAGE(E99:E105)</f>
        <v>0.86585724622287474</v>
      </c>
    </row>
    <row r="106" spans="2:11" x14ac:dyDescent="0.3">
      <c r="B106" s="61">
        <v>43948</v>
      </c>
      <c r="C106" s="72">
        <v>683</v>
      </c>
      <c r="D106" s="72">
        <v>6</v>
      </c>
      <c r="E106" s="73">
        <f t="shared" si="27"/>
        <v>0.87847730600292828</v>
      </c>
      <c r="F106" s="63">
        <f>$I$112</f>
        <v>932.71428571428567</v>
      </c>
      <c r="G106" s="58">
        <f>$J$112</f>
        <v>5.1428571428571432</v>
      </c>
    </row>
    <row r="107" spans="2:11" x14ac:dyDescent="0.3">
      <c r="B107" s="61">
        <v>43949</v>
      </c>
      <c r="C107" s="72">
        <v>1317</v>
      </c>
      <c r="D107" s="72">
        <v>9</v>
      </c>
      <c r="E107" s="73">
        <f t="shared" si="27"/>
        <v>0.68337129840546695</v>
      </c>
      <c r="F107" s="63">
        <f t="shared" ref="F107:F112" si="32">$I$112</f>
        <v>932.71428571428567</v>
      </c>
      <c r="G107" s="58">
        <f t="shared" ref="G107:G112" si="33">$J$112</f>
        <v>5.1428571428571432</v>
      </c>
    </row>
    <row r="108" spans="2:11" x14ac:dyDescent="0.3">
      <c r="B108" s="61">
        <v>43950</v>
      </c>
      <c r="C108" s="72">
        <v>1341</v>
      </c>
      <c r="D108" s="72">
        <v>11</v>
      </c>
      <c r="E108" s="73">
        <f t="shared" si="27"/>
        <v>0.82028337061894108</v>
      </c>
      <c r="F108" s="63">
        <f t="shared" si="32"/>
        <v>932.71428571428567</v>
      </c>
      <c r="G108" s="58">
        <f t="shared" si="33"/>
        <v>5.1428571428571432</v>
      </c>
    </row>
    <row r="109" spans="2:11" ht="15" thickBot="1" x14ac:dyDescent="0.35">
      <c r="B109" s="94">
        <v>43951</v>
      </c>
      <c r="C109" s="95">
        <v>1352</v>
      </c>
      <c r="D109" s="95">
        <v>5</v>
      </c>
      <c r="E109" s="113">
        <f t="shared" si="27"/>
        <v>0.36982248520710059</v>
      </c>
      <c r="F109" s="97">
        <f t="shared" si="32"/>
        <v>932.71428571428567</v>
      </c>
      <c r="G109" s="96">
        <f t="shared" si="33"/>
        <v>5.1428571428571432</v>
      </c>
      <c r="H109" s="109" t="s">
        <v>39</v>
      </c>
      <c r="I109" s="110">
        <f>AVERAGE(C80:C109)</f>
        <v>1017.9333333333333</v>
      </c>
      <c r="J109" s="111">
        <f>AVERAGE(D80:D109)</f>
        <v>19.633333333333333</v>
      </c>
      <c r="K109" s="111">
        <f>AVERAGE(E80:E109)</f>
        <v>1.9884419333085965</v>
      </c>
    </row>
    <row r="110" spans="2:11" ht="15" thickTop="1" x14ac:dyDescent="0.3">
      <c r="B110" s="112">
        <v>43952</v>
      </c>
      <c r="C110" s="72">
        <v>720</v>
      </c>
      <c r="D110" s="72">
        <v>5</v>
      </c>
      <c r="E110" s="73">
        <f t="shared" si="27"/>
        <v>0.69444444444444442</v>
      </c>
      <c r="F110" s="63">
        <f t="shared" si="32"/>
        <v>932.71428571428567</v>
      </c>
      <c r="G110" s="58">
        <f t="shared" si="33"/>
        <v>5.1428571428571432</v>
      </c>
    </row>
    <row r="111" spans="2:11" x14ac:dyDescent="0.3">
      <c r="B111" s="112">
        <v>43953</v>
      </c>
      <c r="C111" s="72">
        <v>500</v>
      </c>
      <c r="D111" s="72">
        <v>0</v>
      </c>
      <c r="E111" s="73">
        <f t="shared" si="27"/>
        <v>0</v>
      </c>
      <c r="F111" s="63">
        <f t="shared" si="32"/>
        <v>932.71428571428567</v>
      </c>
      <c r="G111" s="58">
        <f t="shared" si="33"/>
        <v>5.1428571428571432</v>
      </c>
    </row>
    <row r="112" spans="2:11" x14ac:dyDescent="0.3">
      <c r="B112" s="68">
        <v>43954</v>
      </c>
      <c r="C112" s="69">
        <v>616</v>
      </c>
      <c r="D112" s="69">
        <v>0</v>
      </c>
      <c r="E112" s="103">
        <f t="shared" si="27"/>
        <v>0</v>
      </c>
      <c r="F112" s="71">
        <f t="shared" si="32"/>
        <v>932.71428571428567</v>
      </c>
      <c r="G112" s="70">
        <f t="shared" si="33"/>
        <v>5.1428571428571432</v>
      </c>
      <c r="H112" s="105" t="s">
        <v>55</v>
      </c>
      <c r="I112" s="107">
        <f>AVERAGE(C106:C112)</f>
        <v>932.71428571428567</v>
      </c>
      <c r="J112" s="108">
        <f t="shared" ref="J112" si="34">AVERAGE(D106:D112)</f>
        <v>5.1428571428571432</v>
      </c>
      <c r="K112" s="108">
        <f>AVERAGE(E106:E112)</f>
        <v>0.49234270066841163</v>
      </c>
    </row>
    <row r="113" spans="2:11" x14ac:dyDescent="0.3">
      <c r="B113" s="112">
        <v>43955</v>
      </c>
      <c r="C113" s="72">
        <v>1338</v>
      </c>
      <c r="D113" s="72">
        <v>6</v>
      </c>
      <c r="E113" s="73">
        <f t="shared" si="27"/>
        <v>0.44843049327354262</v>
      </c>
      <c r="F113" s="156">
        <f>$I$119</f>
        <v>1032.7142857142858</v>
      </c>
      <c r="G113" s="158">
        <f>$J$119</f>
        <v>3</v>
      </c>
    </row>
    <row r="114" spans="2:11" x14ac:dyDescent="0.3">
      <c r="B114" s="112">
        <v>43956</v>
      </c>
      <c r="C114" s="72">
        <v>1449</v>
      </c>
      <c r="D114" s="72">
        <v>3</v>
      </c>
      <c r="E114" s="73">
        <f t="shared" si="27"/>
        <v>0.20703933747412009</v>
      </c>
      <c r="F114" s="156">
        <f t="shared" ref="F114:F119" si="35">$I$119</f>
        <v>1032.7142857142858</v>
      </c>
      <c r="G114" s="158">
        <f t="shared" ref="G114:G119" si="36">$J$119</f>
        <v>3</v>
      </c>
    </row>
    <row r="115" spans="2:11" x14ac:dyDescent="0.3">
      <c r="B115" s="112">
        <v>43957</v>
      </c>
      <c r="C115" s="72">
        <v>1055</v>
      </c>
      <c r="D115" s="72">
        <v>1</v>
      </c>
      <c r="E115" s="73">
        <f t="shared" si="27"/>
        <v>9.4786729857819912E-2</v>
      </c>
      <c r="F115" s="156">
        <f t="shared" si="35"/>
        <v>1032.7142857142858</v>
      </c>
      <c r="G115" s="158">
        <f t="shared" si="36"/>
        <v>3</v>
      </c>
    </row>
    <row r="116" spans="2:11" x14ac:dyDescent="0.3">
      <c r="B116" s="112">
        <v>43958</v>
      </c>
      <c r="C116" s="72">
        <v>1049</v>
      </c>
      <c r="D116" s="72">
        <v>1</v>
      </c>
      <c r="E116" s="73">
        <f t="shared" si="27"/>
        <v>9.532888465204957E-2</v>
      </c>
      <c r="F116" s="156">
        <f t="shared" si="35"/>
        <v>1032.7142857142858</v>
      </c>
      <c r="G116" s="158">
        <f t="shared" si="36"/>
        <v>3</v>
      </c>
    </row>
    <row r="117" spans="2:11" x14ac:dyDescent="0.3">
      <c r="B117" s="112">
        <v>43959</v>
      </c>
      <c r="C117" s="72">
        <v>1176</v>
      </c>
      <c r="D117" s="72">
        <v>4</v>
      </c>
      <c r="E117" s="73">
        <f t="shared" si="27"/>
        <v>0.3401360544217687</v>
      </c>
      <c r="F117" s="156">
        <f t="shared" si="35"/>
        <v>1032.7142857142858</v>
      </c>
      <c r="G117" s="158">
        <f t="shared" si="36"/>
        <v>3</v>
      </c>
    </row>
    <row r="118" spans="2:11" x14ac:dyDescent="0.3">
      <c r="B118" s="112">
        <v>43960</v>
      </c>
      <c r="C118" s="72">
        <v>625</v>
      </c>
      <c r="D118" s="72">
        <v>3</v>
      </c>
      <c r="E118" s="73">
        <f t="shared" si="27"/>
        <v>0.48</v>
      </c>
      <c r="F118" s="156">
        <f t="shared" si="35"/>
        <v>1032.7142857142858</v>
      </c>
      <c r="G118" s="158">
        <f t="shared" si="36"/>
        <v>3</v>
      </c>
    </row>
    <row r="119" spans="2:11" x14ac:dyDescent="0.3">
      <c r="B119" s="68">
        <v>43961</v>
      </c>
      <c r="C119" s="69">
        <v>537</v>
      </c>
      <c r="D119" s="69">
        <v>3</v>
      </c>
      <c r="E119" s="103">
        <f t="shared" si="27"/>
        <v>0.55865921787709494</v>
      </c>
      <c r="F119" s="157">
        <f t="shared" si="35"/>
        <v>1032.7142857142858</v>
      </c>
      <c r="G119" s="159">
        <f t="shared" si="36"/>
        <v>3</v>
      </c>
      <c r="H119" s="105" t="s">
        <v>68</v>
      </c>
      <c r="I119" s="107">
        <f>AVERAGE(C113:C119)</f>
        <v>1032.7142857142858</v>
      </c>
      <c r="J119" s="108">
        <f>AVERAGE(D113:D119)</f>
        <v>3</v>
      </c>
      <c r="K119" s="160">
        <f>AVERAGE(E113:E119)</f>
        <v>0.31776867393662794</v>
      </c>
    </row>
    <row r="120" spans="2:11" x14ac:dyDescent="0.3">
      <c r="B120" s="112">
        <v>43962</v>
      </c>
      <c r="C120" s="72">
        <v>1182</v>
      </c>
      <c r="D120" s="72">
        <v>1</v>
      </c>
      <c r="E120" s="73">
        <f t="shared" si="27"/>
        <v>8.4602368866328256E-2</v>
      </c>
      <c r="F120" s="156">
        <f>$I$126</f>
        <v>925.28571428571433</v>
      </c>
      <c r="G120" s="158">
        <f>$J$126</f>
        <v>0.8571428571428571</v>
      </c>
      <c r="I120" s="154"/>
    </row>
    <row r="121" spans="2:11" x14ac:dyDescent="0.3">
      <c r="B121" s="112">
        <v>43963</v>
      </c>
      <c r="C121" s="72">
        <v>1147</v>
      </c>
      <c r="D121" s="72">
        <v>2</v>
      </c>
      <c r="E121" s="73">
        <f t="shared" si="27"/>
        <v>0.17436791630340018</v>
      </c>
      <c r="F121" s="156">
        <f t="shared" ref="F121:F126" si="37">$I$126</f>
        <v>925.28571428571433</v>
      </c>
      <c r="G121" s="158">
        <f t="shared" ref="G121:G126" si="38">$J$126</f>
        <v>0.8571428571428571</v>
      </c>
    </row>
    <row r="122" spans="2:11" x14ac:dyDescent="0.3">
      <c r="B122" s="112">
        <v>43964</v>
      </c>
      <c r="C122" s="72">
        <v>984</v>
      </c>
      <c r="D122" s="72">
        <v>1</v>
      </c>
      <c r="E122" s="73">
        <f t="shared" si="27"/>
        <v>0.10162601626016261</v>
      </c>
      <c r="F122" s="156">
        <f t="shared" si="37"/>
        <v>925.28571428571433</v>
      </c>
      <c r="G122" s="158">
        <f t="shared" si="38"/>
        <v>0.8571428571428571</v>
      </c>
    </row>
    <row r="123" spans="2:11" x14ac:dyDescent="0.3">
      <c r="B123" s="112">
        <v>43965</v>
      </c>
      <c r="C123" s="72">
        <v>1023</v>
      </c>
      <c r="D123" s="72">
        <v>1</v>
      </c>
      <c r="E123" s="73">
        <f t="shared" si="27"/>
        <v>9.7751710654936458E-2</v>
      </c>
      <c r="F123" s="156">
        <f t="shared" si="37"/>
        <v>925.28571428571433</v>
      </c>
      <c r="G123" s="158">
        <f t="shared" si="38"/>
        <v>0.8571428571428571</v>
      </c>
    </row>
    <row r="124" spans="2:11" x14ac:dyDescent="0.3">
      <c r="B124" s="112">
        <v>43966</v>
      </c>
      <c r="C124" s="72">
        <v>1151</v>
      </c>
      <c r="D124" s="72">
        <v>0</v>
      </c>
      <c r="E124" s="73">
        <f t="shared" si="27"/>
        <v>0</v>
      </c>
      <c r="F124" s="156">
        <f t="shared" si="37"/>
        <v>925.28571428571433</v>
      </c>
      <c r="G124" s="158">
        <f t="shared" si="38"/>
        <v>0.8571428571428571</v>
      </c>
    </row>
    <row r="125" spans="2:11" x14ac:dyDescent="0.3">
      <c r="B125" s="112">
        <v>43967</v>
      </c>
      <c r="C125" s="72">
        <v>511</v>
      </c>
      <c r="D125" s="72">
        <v>1</v>
      </c>
      <c r="E125" s="73">
        <f t="shared" si="27"/>
        <v>0.19569471624266144</v>
      </c>
      <c r="F125" s="156">
        <f t="shared" si="37"/>
        <v>925.28571428571433</v>
      </c>
      <c r="G125" s="158">
        <f t="shared" si="38"/>
        <v>0.8571428571428571</v>
      </c>
    </row>
    <row r="126" spans="2:11" x14ac:dyDescent="0.3">
      <c r="B126" s="68">
        <v>43968</v>
      </c>
      <c r="C126" s="69">
        <v>479</v>
      </c>
      <c r="D126" s="69">
        <v>0</v>
      </c>
      <c r="E126" s="103">
        <f t="shared" si="27"/>
        <v>0</v>
      </c>
      <c r="F126" s="157">
        <f t="shared" si="37"/>
        <v>925.28571428571433</v>
      </c>
      <c r="G126" s="159">
        <f t="shared" si="38"/>
        <v>0.8571428571428571</v>
      </c>
      <c r="H126" s="105" t="s">
        <v>69</v>
      </c>
      <c r="I126" s="107">
        <f>AVERAGE(C120:C126)</f>
        <v>925.28571428571433</v>
      </c>
      <c r="J126" s="108">
        <f>AVERAGE(D120:D126)</f>
        <v>0.8571428571428571</v>
      </c>
      <c r="K126" s="160">
        <f>AVERAGE(E120:E126)</f>
        <v>9.3434675475355555E-2</v>
      </c>
    </row>
    <row r="127" spans="2:11" x14ac:dyDescent="0.3">
      <c r="B127" s="112">
        <v>43969</v>
      </c>
      <c r="C127" s="72">
        <v>1128</v>
      </c>
      <c r="D127" s="72">
        <v>1</v>
      </c>
      <c r="E127" s="73">
        <f t="shared" si="27"/>
        <v>8.8652482269503549E-2</v>
      </c>
      <c r="F127" s="156">
        <f>$I$133</f>
        <v>739.14285714285711</v>
      </c>
      <c r="G127" s="158">
        <f>$J$133</f>
        <v>0.42857142857142855</v>
      </c>
    </row>
    <row r="128" spans="2:11" x14ac:dyDescent="0.3">
      <c r="B128" s="112">
        <v>43970</v>
      </c>
      <c r="C128" s="72">
        <v>981</v>
      </c>
      <c r="D128" s="72">
        <v>1</v>
      </c>
      <c r="E128" s="73">
        <f t="shared" si="27"/>
        <v>0.10193679918450561</v>
      </c>
      <c r="F128" s="156">
        <f t="shared" ref="F128:F133" si="39">$I$133</f>
        <v>739.14285714285711</v>
      </c>
      <c r="G128" s="158">
        <f t="shared" ref="G128:G133" si="40">$J$133</f>
        <v>0.42857142857142855</v>
      </c>
    </row>
    <row r="129" spans="2:11" x14ac:dyDescent="0.3">
      <c r="B129" s="112">
        <v>43971</v>
      </c>
      <c r="C129" s="72">
        <v>909</v>
      </c>
      <c r="D129" s="72">
        <v>0</v>
      </c>
      <c r="E129" s="73">
        <f t="shared" si="27"/>
        <v>0</v>
      </c>
      <c r="F129" s="156">
        <f t="shared" si="39"/>
        <v>739.14285714285711</v>
      </c>
      <c r="G129" s="158">
        <f t="shared" si="40"/>
        <v>0.42857142857142855</v>
      </c>
    </row>
    <row r="130" spans="2:11" x14ac:dyDescent="0.3">
      <c r="B130" s="112">
        <v>43972</v>
      </c>
      <c r="C130" s="72">
        <v>882</v>
      </c>
      <c r="D130" s="72">
        <v>0</v>
      </c>
      <c r="E130" s="73">
        <f t="shared" si="27"/>
        <v>0</v>
      </c>
      <c r="F130" s="156">
        <f t="shared" si="39"/>
        <v>739.14285714285711</v>
      </c>
      <c r="G130" s="158">
        <f t="shared" si="40"/>
        <v>0.42857142857142855</v>
      </c>
    </row>
    <row r="131" spans="2:11" x14ac:dyDescent="0.3">
      <c r="B131" s="112">
        <v>43973</v>
      </c>
      <c r="C131" s="72">
        <v>677</v>
      </c>
      <c r="D131" s="72">
        <v>0</v>
      </c>
      <c r="E131" s="73">
        <f t="shared" si="27"/>
        <v>0</v>
      </c>
      <c r="F131" s="156">
        <f t="shared" si="39"/>
        <v>739.14285714285711</v>
      </c>
      <c r="G131" s="158">
        <f t="shared" si="40"/>
        <v>0.42857142857142855</v>
      </c>
    </row>
    <row r="132" spans="2:11" x14ac:dyDescent="0.3">
      <c r="B132" s="112">
        <v>43974</v>
      </c>
      <c r="C132" s="72">
        <v>341</v>
      </c>
      <c r="D132" s="72">
        <v>0</v>
      </c>
      <c r="E132" s="73">
        <f t="shared" si="27"/>
        <v>0</v>
      </c>
      <c r="F132" s="156">
        <f t="shared" si="39"/>
        <v>739.14285714285711</v>
      </c>
      <c r="G132" s="158">
        <f t="shared" si="40"/>
        <v>0.42857142857142855</v>
      </c>
    </row>
    <row r="133" spans="2:11" x14ac:dyDescent="0.3">
      <c r="B133" s="68">
        <v>43975</v>
      </c>
      <c r="C133" s="69">
        <v>256</v>
      </c>
      <c r="D133" s="69">
        <v>1</v>
      </c>
      <c r="E133" s="103">
        <f t="shared" si="27"/>
        <v>0.390625</v>
      </c>
      <c r="F133" s="157">
        <f t="shared" si="39"/>
        <v>739.14285714285711</v>
      </c>
      <c r="G133" s="159">
        <f t="shared" si="40"/>
        <v>0.42857142857142855</v>
      </c>
      <c r="H133" s="105" t="s">
        <v>70</v>
      </c>
      <c r="I133" s="107">
        <f>AVERAGE(C127:C133)</f>
        <v>739.14285714285711</v>
      </c>
      <c r="J133" s="108">
        <f>AVERAGE(D127:D133)</f>
        <v>0.42857142857142855</v>
      </c>
      <c r="K133" s="160">
        <f>AVERAGE(E127:E133)</f>
        <v>8.3030611636287013E-2</v>
      </c>
    </row>
    <row r="134" spans="2:11" x14ac:dyDescent="0.3">
      <c r="B134" s="112">
        <v>43976</v>
      </c>
      <c r="C134" s="72">
        <v>754</v>
      </c>
      <c r="D134" s="72">
        <v>0</v>
      </c>
      <c r="E134" s="73">
        <f t="shared" si="27"/>
        <v>0</v>
      </c>
      <c r="F134" s="156">
        <f>$I$139</f>
        <v>574.71428571428567</v>
      </c>
      <c r="G134" s="158">
        <f>$J$139</f>
        <v>0.5714285714285714</v>
      </c>
    </row>
    <row r="135" spans="2:11" x14ac:dyDescent="0.3">
      <c r="B135" s="112">
        <v>43977</v>
      </c>
      <c r="C135" s="72">
        <v>809</v>
      </c>
      <c r="D135" s="72">
        <v>2</v>
      </c>
      <c r="E135" s="73">
        <f t="shared" si="27"/>
        <v>0.2472187886279357</v>
      </c>
      <c r="F135" s="156">
        <f t="shared" ref="F135:F140" si="41">$I$139</f>
        <v>574.71428571428567</v>
      </c>
      <c r="G135" s="158">
        <f t="shared" ref="G135:G140" si="42">$J$139</f>
        <v>0.5714285714285714</v>
      </c>
    </row>
    <row r="136" spans="2:11" x14ac:dyDescent="0.3">
      <c r="B136" s="112">
        <v>43978</v>
      </c>
      <c r="C136" s="72">
        <v>631</v>
      </c>
      <c r="D136" s="72">
        <v>2</v>
      </c>
      <c r="E136" s="73">
        <f t="shared" si="27"/>
        <v>0.31695721077654515</v>
      </c>
      <c r="F136" s="156">
        <f t="shared" si="41"/>
        <v>574.71428571428567</v>
      </c>
      <c r="G136" s="158">
        <f t="shared" si="42"/>
        <v>0.5714285714285714</v>
      </c>
    </row>
    <row r="137" spans="2:11" x14ac:dyDescent="0.3">
      <c r="B137" s="112">
        <v>43979</v>
      </c>
      <c r="C137" s="72">
        <v>706</v>
      </c>
      <c r="D137" s="72">
        <v>0</v>
      </c>
      <c r="E137" s="73">
        <f t="shared" si="27"/>
        <v>0</v>
      </c>
      <c r="F137" s="156">
        <f t="shared" si="41"/>
        <v>574.71428571428567</v>
      </c>
      <c r="G137" s="158">
        <f t="shared" si="42"/>
        <v>0.5714285714285714</v>
      </c>
    </row>
    <row r="138" spans="2:11" x14ac:dyDescent="0.3">
      <c r="B138" s="112">
        <v>43980</v>
      </c>
      <c r="C138" s="72">
        <v>613</v>
      </c>
      <c r="D138" s="72">
        <v>0</v>
      </c>
      <c r="E138" s="73">
        <f t="shared" si="27"/>
        <v>0</v>
      </c>
      <c r="F138" s="156">
        <f t="shared" si="41"/>
        <v>574.71428571428567</v>
      </c>
      <c r="G138" s="158">
        <f t="shared" si="42"/>
        <v>0.5714285714285714</v>
      </c>
    </row>
    <row r="139" spans="2:11" x14ac:dyDescent="0.3">
      <c r="B139" s="112">
        <v>43981</v>
      </c>
      <c r="C139" s="72">
        <v>264</v>
      </c>
      <c r="D139" s="72">
        <v>0</v>
      </c>
      <c r="E139" s="73">
        <f t="shared" si="27"/>
        <v>0</v>
      </c>
      <c r="F139" s="156">
        <f t="shared" si="41"/>
        <v>574.71428571428567</v>
      </c>
      <c r="G139" s="158">
        <f t="shared" si="42"/>
        <v>0.5714285714285714</v>
      </c>
      <c r="H139" s="155" t="s">
        <v>71</v>
      </c>
      <c r="I139" s="194">
        <f>AVERAGE(C134:C140)</f>
        <v>574.71428571428567</v>
      </c>
      <c r="J139" s="195">
        <f>AVERAGE(D134:D140)</f>
        <v>0.5714285714285714</v>
      </c>
      <c r="K139" s="161">
        <f>AVERAGE(E134:E140)</f>
        <v>8.0596571343497264E-2</v>
      </c>
    </row>
    <row r="140" spans="2:11" ht="15" thickBot="1" x14ac:dyDescent="0.35">
      <c r="B140" s="94">
        <v>43982</v>
      </c>
      <c r="C140" s="95">
        <v>246</v>
      </c>
      <c r="D140" s="95">
        <v>0</v>
      </c>
      <c r="E140" s="113">
        <f t="shared" si="27"/>
        <v>0</v>
      </c>
      <c r="F140" s="188">
        <f t="shared" si="41"/>
        <v>574.71428571428567</v>
      </c>
      <c r="G140" s="187">
        <f t="shared" si="42"/>
        <v>0.5714285714285714</v>
      </c>
      <c r="H140" s="109" t="s">
        <v>79</v>
      </c>
      <c r="I140" s="110">
        <f>AVERAGE(C110:C140)</f>
        <v>798.0322580645161</v>
      </c>
      <c r="J140" s="111">
        <f>AVERAGE(D110:D140)</f>
        <v>1.2580645161290323</v>
      </c>
      <c r="K140" s="162">
        <f>AVERAGE(E110:E140)</f>
        <v>0.15220187648989739</v>
      </c>
    </row>
    <row r="141" spans="2:11" ht="15" thickTop="1" x14ac:dyDescent="0.3">
      <c r="B141" s="112">
        <v>43983</v>
      </c>
      <c r="C141" s="72">
        <v>659</v>
      </c>
      <c r="D141" s="72">
        <v>2</v>
      </c>
      <c r="E141" s="73">
        <f t="shared" si="27"/>
        <v>0.30349013657056145</v>
      </c>
      <c r="F141" s="156">
        <f>$I$147</f>
        <v>611</v>
      </c>
      <c r="G141" s="158">
        <f>$J$147</f>
        <v>1.7142857142857142</v>
      </c>
    </row>
    <row r="142" spans="2:11" x14ac:dyDescent="0.3">
      <c r="B142" s="112">
        <v>43984</v>
      </c>
      <c r="C142" s="72">
        <v>807</v>
      </c>
      <c r="D142" s="72">
        <v>2</v>
      </c>
      <c r="E142" s="73">
        <f t="shared" si="27"/>
        <v>0.24783147459727387</v>
      </c>
      <c r="F142" s="156">
        <f t="shared" ref="F142:F147" si="43">$I$147</f>
        <v>611</v>
      </c>
      <c r="G142" s="158">
        <f t="shared" ref="G142:G147" si="44">$J$147</f>
        <v>1.7142857142857142</v>
      </c>
    </row>
    <row r="143" spans="2:11" x14ac:dyDescent="0.3">
      <c r="B143" s="112">
        <v>43985</v>
      </c>
      <c r="C143" s="72">
        <v>828</v>
      </c>
      <c r="D143" s="72">
        <v>0</v>
      </c>
      <c r="E143" s="73">
        <f t="shared" si="27"/>
        <v>0</v>
      </c>
      <c r="F143" s="156">
        <f t="shared" si="43"/>
        <v>611</v>
      </c>
      <c r="G143" s="158">
        <f t="shared" si="44"/>
        <v>1.7142857142857142</v>
      </c>
    </row>
    <row r="144" spans="2:11" x14ac:dyDescent="0.3">
      <c r="B144" s="112">
        <v>43986</v>
      </c>
      <c r="C144" s="72">
        <v>828</v>
      </c>
      <c r="D144" s="72">
        <v>2</v>
      </c>
      <c r="E144" s="73">
        <f t="shared" si="27"/>
        <v>0.24154589371980675</v>
      </c>
      <c r="F144" s="156">
        <f t="shared" si="43"/>
        <v>611</v>
      </c>
      <c r="G144" s="158">
        <f t="shared" si="44"/>
        <v>1.7142857142857142</v>
      </c>
    </row>
    <row r="145" spans="2:11" x14ac:dyDescent="0.3">
      <c r="B145" s="112">
        <v>43987</v>
      </c>
      <c r="C145" s="72">
        <v>715</v>
      </c>
      <c r="D145" s="72">
        <v>5</v>
      </c>
      <c r="E145" s="73">
        <f t="shared" si="27"/>
        <v>0.69930069930069927</v>
      </c>
      <c r="F145" s="156">
        <f t="shared" si="43"/>
        <v>611</v>
      </c>
      <c r="G145" s="158">
        <f t="shared" si="44"/>
        <v>1.7142857142857142</v>
      </c>
    </row>
    <row r="146" spans="2:11" x14ac:dyDescent="0.3">
      <c r="B146" s="112">
        <v>43988</v>
      </c>
      <c r="C146" s="72">
        <v>229</v>
      </c>
      <c r="D146" s="72">
        <v>1</v>
      </c>
      <c r="E146" s="73">
        <f t="shared" si="27"/>
        <v>0.43668122270742354</v>
      </c>
      <c r="F146" s="156">
        <f t="shared" si="43"/>
        <v>611</v>
      </c>
      <c r="G146" s="158">
        <f t="shared" si="44"/>
        <v>1.7142857142857142</v>
      </c>
    </row>
    <row r="147" spans="2:11" x14ac:dyDescent="0.3">
      <c r="B147" s="68">
        <v>43989</v>
      </c>
      <c r="C147" s="69">
        <v>211</v>
      </c>
      <c r="D147" s="69">
        <v>0</v>
      </c>
      <c r="E147" s="103">
        <f t="shared" si="27"/>
        <v>0</v>
      </c>
      <c r="F147" s="157">
        <f t="shared" si="43"/>
        <v>611</v>
      </c>
      <c r="G147" s="159">
        <f t="shared" si="44"/>
        <v>1.7142857142857142</v>
      </c>
      <c r="H147" s="105" t="s">
        <v>72</v>
      </c>
      <c r="I147" s="105">
        <f>AVERAGE(C141:C147)</f>
        <v>611</v>
      </c>
      <c r="J147" s="108">
        <f>AVERAGE(D141:D147)</f>
        <v>1.7142857142857142</v>
      </c>
      <c r="K147" s="160">
        <f>AVERAGE(E141:E147)</f>
        <v>0.27554991812796642</v>
      </c>
    </row>
    <row r="148" spans="2:11" x14ac:dyDescent="0.3">
      <c r="B148" s="112">
        <v>43990</v>
      </c>
      <c r="C148" s="72">
        <v>814</v>
      </c>
      <c r="D148" s="72">
        <v>1</v>
      </c>
      <c r="E148" s="73">
        <f t="shared" si="27"/>
        <v>0.12285012285012285</v>
      </c>
      <c r="F148" s="156">
        <f>$I$154</f>
        <v>611.71428571428567</v>
      </c>
      <c r="G148" s="158">
        <f>$J$154</f>
        <v>1.5714285714285714</v>
      </c>
    </row>
    <row r="149" spans="2:11" x14ac:dyDescent="0.3">
      <c r="B149" s="112">
        <v>43991</v>
      </c>
      <c r="C149" s="72">
        <v>738</v>
      </c>
      <c r="D149" s="72">
        <v>2</v>
      </c>
      <c r="E149" s="73">
        <f t="shared" si="27"/>
        <v>0.27100271002710025</v>
      </c>
      <c r="F149" s="156">
        <f t="shared" ref="F149:F154" si="45">$I$154</f>
        <v>611.71428571428567</v>
      </c>
      <c r="G149" s="158">
        <f t="shared" ref="G149:G154" si="46">$J$154</f>
        <v>1.5714285714285714</v>
      </c>
    </row>
    <row r="150" spans="2:11" x14ac:dyDescent="0.3">
      <c r="B150" s="112">
        <v>43992</v>
      </c>
      <c r="C150" s="72">
        <v>758</v>
      </c>
      <c r="D150" s="72">
        <v>0</v>
      </c>
      <c r="E150" s="73">
        <f t="shared" si="27"/>
        <v>0</v>
      </c>
      <c r="F150" s="156">
        <f t="shared" si="45"/>
        <v>611.71428571428567</v>
      </c>
      <c r="G150" s="158">
        <f t="shared" si="46"/>
        <v>1.5714285714285714</v>
      </c>
    </row>
    <row r="151" spans="2:11" x14ac:dyDescent="0.3">
      <c r="B151" s="112">
        <v>43993</v>
      </c>
      <c r="C151" s="72">
        <v>702</v>
      </c>
      <c r="D151" s="72">
        <v>2</v>
      </c>
      <c r="E151" s="73">
        <f t="shared" si="27"/>
        <v>0.28490028490028491</v>
      </c>
      <c r="F151" s="156">
        <f t="shared" si="45"/>
        <v>611.71428571428567</v>
      </c>
      <c r="G151" s="158">
        <f t="shared" si="46"/>
        <v>1.5714285714285714</v>
      </c>
    </row>
    <row r="152" spans="2:11" x14ac:dyDescent="0.3">
      <c r="B152" s="112">
        <v>43994</v>
      </c>
      <c r="C152" s="72">
        <v>767</v>
      </c>
      <c r="D152" s="72">
        <v>2</v>
      </c>
      <c r="E152" s="73">
        <f t="shared" si="27"/>
        <v>0.2607561929595828</v>
      </c>
      <c r="F152" s="156">
        <f t="shared" si="45"/>
        <v>611.71428571428567</v>
      </c>
      <c r="G152" s="158">
        <f t="shared" si="46"/>
        <v>1.5714285714285714</v>
      </c>
    </row>
    <row r="153" spans="2:11" x14ac:dyDescent="0.3">
      <c r="B153" s="112">
        <v>43995</v>
      </c>
      <c r="C153" s="72">
        <v>291</v>
      </c>
      <c r="D153" s="72">
        <v>3</v>
      </c>
      <c r="E153" s="73">
        <f t="shared" si="27"/>
        <v>1.0309278350515463</v>
      </c>
      <c r="F153" s="156">
        <f t="shared" si="45"/>
        <v>611.71428571428567</v>
      </c>
      <c r="G153" s="158">
        <f t="shared" si="46"/>
        <v>1.5714285714285714</v>
      </c>
    </row>
    <row r="154" spans="2:11" x14ac:dyDescent="0.3">
      <c r="B154" s="68">
        <v>43996</v>
      </c>
      <c r="C154" s="69">
        <v>212</v>
      </c>
      <c r="D154" s="69">
        <v>1</v>
      </c>
      <c r="E154" s="103">
        <f t="shared" si="27"/>
        <v>0.47169811320754718</v>
      </c>
      <c r="F154" s="157">
        <f t="shared" si="45"/>
        <v>611.71428571428567</v>
      </c>
      <c r="G154" s="159">
        <f t="shared" si="46"/>
        <v>1.5714285714285714</v>
      </c>
      <c r="H154" s="105" t="s">
        <v>73</v>
      </c>
      <c r="I154" s="107">
        <f>AVERAGE(C148:C154)</f>
        <v>611.71428571428567</v>
      </c>
      <c r="J154" s="108">
        <f>AVERAGE(D148:D154)</f>
        <v>1.5714285714285714</v>
      </c>
      <c r="K154" s="160">
        <f>AVERAGE(E148:E154)</f>
        <v>0.34887646557088348</v>
      </c>
    </row>
    <row r="155" spans="2:11" x14ac:dyDescent="0.3">
      <c r="B155" s="112">
        <v>43997</v>
      </c>
      <c r="C155" s="72">
        <v>567</v>
      </c>
      <c r="D155" s="72">
        <v>3</v>
      </c>
      <c r="E155" s="73">
        <f t="shared" si="27"/>
        <v>0.52910052910052907</v>
      </c>
      <c r="F155" s="156">
        <f>$I$161</f>
        <v>797.57142857142856</v>
      </c>
      <c r="G155" s="158">
        <f>$J$161</f>
        <v>3.5714285714285716</v>
      </c>
    </row>
    <row r="156" spans="2:11" x14ac:dyDescent="0.3">
      <c r="B156" s="112">
        <v>43998</v>
      </c>
      <c r="C156" s="72">
        <v>986</v>
      </c>
      <c r="D156" s="72">
        <v>4</v>
      </c>
      <c r="E156" s="73">
        <f t="shared" si="27"/>
        <v>0.40567951318458417</v>
      </c>
      <c r="F156" s="156">
        <f t="shared" ref="F156:F161" si="47">$I$161</f>
        <v>797.57142857142856</v>
      </c>
      <c r="G156" s="158">
        <f t="shared" ref="G156:G161" si="48">$J$161</f>
        <v>3.5714285714285716</v>
      </c>
    </row>
    <row r="157" spans="2:11" x14ac:dyDescent="0.3">
      <c r="B157" s="112">
        <v>43999</v>
      </c>
      <c r="C157" s="72">
        <v>952</v>
      </c>
      <c r="D157" s="72">
        <v>8</v>
      </c>
      <c r="E157" s="73">
        <f t="shared" si="27"/>
        <v>0.84033613445378152</v>
      </c>
      <c r="F157" s="156">
        <f t="shared" si="47"/>
        <v>797.57142857142856</v>
      </c>
      <c r="G157" s="158">
        <f t="shared" si="48"/>
        <v>3.5714285714285716</v>
      </c>
    </row>
    <row r="158" spans="2:11" x14ac:dyDescent="0.3">
      <c r="B158" s="112">
        <v>44000</v>
      </c>
      <c r="C158" s="72">
        <v>902</v>
      </c>
      <c r="D158" s="72">
        <v>2</v>
      </c>
      <c r="E158" s="73">
        <f t="shared" ref="E158:E221" si="49">D158/C158*100</f>
        <v>0.22172949002217296</v>
      </c>
      <c r="F158" s="156">
        <f t="shared" si="47"/>
        <v>797.57142857142856</v>
      </c>
      <c r="G158" s="158">
        <f t="shared" si="48"/>
        <v>3.5714285714285716</v>
      </c>
    </row>
    <row r="159" spans="2:11" x14ac:dyDescent="0.3">
      <c r="B159" s="112">
        <v>44001</v>
      </c>
      <c r="C159" s="72">
        <v>1147</v>
      </c>
      <c r="D159" s="72">
        <v>6</v>
      </c>
      <c r="E159" s="73">
        <f t="shared" si="49"/>
        <v>0.52310374891020051</v>
      </c>
      <c r="F159" s="156">
        <f t="shared" si="47"/>
        <v>797.57142857142856</v>
      </c>
      <c r="G159" s="158">
        <f t="shared" si="48"/>
        <v>3.5714285714285716</v>
      </c>
    </row>
    <row r="160" spans="2:11" x14ac:dyDescent="0.3">
      <c r="B160" s="112">
        <v>44002</v>
      </c>
      <c r="C160" s="72">
        <v>758</v>
      </c>
      <c r="D160" s="72">
        <v>1</v>
      </c>
      <c r="E160" s="73">
        <f t="shared" si="49"/>
        <v>0.13192612137203166</v>
      </c>
      <c r="F160" s="156">
        <f t="shared" si="47"/>
        <v>797.57142857142856</v>
      </c>
      <c r="G160" s="158">
        <f t="shared" si="48"/>
        <v>3.5714285714285716</v>
      </c>
    </row>
    <row r="161" spans="2:11" x14ac:dyDescent="0.3">
      <c r="B161" s="68">
        <v>44003</v>
      </c>
      <c r="C161" s="69">
        <v>271</v>
      </c>
      <c r="D161" s="69">
        <v>1</v>
      </c>
      <c r="E161" s="103">
        <f t="shared" si="49"/>
        <v>0.36900369003690037</v>
      </c>
      <c r="F161" s="157">
        <f t="shared" si="47"/>
        <v>797.57142857142856</v>
      </c>
      <c r="G161" s="159">
        <f t="shared" si="48"/>
        <v>3.5714285714285716</v>
      </c>
      <c r="H161" s="105" t="s">
        <v>74</v>
      </c>
      <c r="I161" s="107">
        <f>AVERAGE(C155:C161)</f>
        <v>797.57142857142856</v>
      </c>
      <c r="J161" s="108">
        <f>AVERAGE(D155:D161)</f>
        <v>3.5714285714285716</v>
      </c>
      <c r="K161" s="160">
        <f>AVERAGE(E155:E161)</f>
        <v>0.43155417529717138</v>
      </c>
    </row>
    <row r="162" spans="2:11" x14ac:dyDescent="0.3">
      <c r="B162" s="112">
        <v>44004</v>
      </c>
      <c r="C162" s="72">
        <v>984</v>
      </c>
      <c r="D162" s="72">
        <v>13</v>
      </c>
      <c r="E162" s="73">
        <f t="shared" si="49"/>
        <v>1.321138211382114</v>
      </c>
      <c r="F162" s="156">
        <f>$I$168</f>
        <v>866.28571428571433</v>
      </c>
      <c r="G162" s="158">
        <f>$J$168</f>
        <v>9.1428571428571423</v>
      </c>
      <c r="I162" s="63"/>
      <c r="J162" s="58"/>
    </row>
    <row r="163" spans="2:11" x14ac:dyDescent="0.3">
      <c r="B163" s="112">
        <v>44005</v>
      </c>
      <c r="C163" s="72">
        <v>1222</v>
      </c>
      <c r="D163" s="72">
        <v>7</v>
      </c>
      <c r="E163" s="73">
        <f t="shared" si="49"/>
        <v>0.57283142389525366</v>
      </c>
      <c r="F163" s="156">
        <f t="shared" ref="F163:F167" si="50">$I$168</f>
        <v>866.28571428571433</v>
      </c>
      <c r="G163" s="158">
        <f t="shared" ref="G163:G167" si="51">$J$168</f>
        <v>9.1428571428571423</v>
      </c>
      <c r="I163" s="63"/>
      <c r="J163" s="58"/>
    </row>
    <row r="164" spans="2:11" x14ac:dyDescent="0.3">
      <c r="B164" s="112">
        <v>44006</v>
      </c>
      <c r="C164" s="72">
        <v>1212</v>
      </c>
      <c r="D164" s="72">
        <v>6</v>
      </c>
      <c r="E164" s="73">
        <f t="shared" si="49"/>
        <v>0.49504950495049505</v>
      </c>
      <c r="F164" s="156">
        <f t="shared" si="50"/>
        <v>866.28571428571433</v>
      </c>
      <c r="G164" s="158">
        <f t="shared" si="51"/>
        <v>9.1428571428571423</v>
      </c>
      <c r="I164" s="63"/>
      <c r="J164" s="58"/>
    </row>
    <row r="165" spans="2:11" x14ac:dyDescent="0.3">
      <c r="B165" s="112">
        <v>44007</v>
      </c>
      <c r="C165">
        <v>843</v>
      </c>
      <c r="D165" s="72">
        <v>11</v>
      </c>
      <c r="E165" s="73">
        <f t="shared" si="49"/>
        <v>1.3048635824436536</v>
      </c>
      <c r="F165" s="156">
        <f t="shared" si="50"/>
        <v>866.28571428571433</v>
      </c>
      <c r="G165" s="158">
        <f t="shared" si="51"/>
        <v>9.1428571428571423</v>
      </c>
      <c r="I165" s="63"/>
      <c r="J165" s="58"/>
    </row>
    <row r="166" spans="2:11" x14ac:dyDescent="0.3">
      <c r="B166" s="112">
        <v>44008</v>
      </c>
      <c r="C166">
        <v>878</v>
      </c>
      <c r="D166">
        <v>14</v>
      </c>
      <c r="E166" s="73">
        <f t="shared" si="49"/>
        <v>1.5945330296127564</v>
      </c>
      <c r="F166" s="156">
        <f t="shared" si="50"/>
        <v>866.28571428571433</v>
      </c>
      <c r="G166" s="158">
        <f t="shared" si="51"/>
        <v>9.1428571428571423</v>
      </c>
      <c r="I166" s="63"/>
      <c r="J166" s="58"/>
    </row>
    <row r="167" spans="2:11" x14ac:dyDescent="0.3">
      <c r="B167" s="112">
        <v>44009</v>
      </c>
      <c r="C167">
        <v>625</v>
      </c>
      <c r="D167">
        <v>9</v>
      </c>
      <c r="E167" s="73">
        <f t="shared" si="49"/>
        <v>1.44</v>
      </c>
      <c r="F167" s="156">
        <f t="shared" si="50"/>
        <v>866.28571428571433</v>
      </c>
      <c r="G167" s="158">
        <f t="shared" si="51"/>
        <v>9.1428571428571423</v>
      </c>
      <c r="I167" s="63"/>
      <c r="J167" s="58"/>
    </row>
    <row r="168" spans="2:11" x14ac:dyDescent="0.3">
      <c r="B168" s="68">
        <v>44010</v>
      </c>
      <c r="C168" s="69">
        <v>300</v>
      </c>
      <c r="D168" s="69">
        <v>4</v>
      </c>
      <c r="E168" s="103">
        <f t="shared" si="49"/>
        <v>1.3333333333333335</v>
      </c>
      <c r="F168" s="157">
        <f>$I$168</f>
        <v>866.28571428571433</v>
      </c>
      <c r="G168" s="159">
        <f>$J$168</f>
        <v>9.1428571428571423</v>
      </c>
      <c r="H168" s="105" t="s">
        <v>75</v>
      </c>
      <c r="I168" s="107">
        <f>AVERAGE(C162:C168)</f>
        <v>866.28571428571433</v>
      </c>
      <c r="J168" s="108">
        <f>AVERAGE(D162:D168)</f>
        <v>9.1428571428571423</v>
      </c>
      <c r="K168" s="160">
        <f>AVERAGE(E162:E168)</f>
        <v>1.1516784408025151</v>
      </c>
    </row>
    <row r="169" spans="2:11" x14ac:dyDescent="0.3">
      <c r="B169" s="112">
        <v>44011</v>
      </c>
      <c r="C169" s="72">
        <v>1085</v>
      </c>
      <c r="D169" s="72">
        <v>15</v>
      </c>
      <c r="E169" s="73">
        <f t="shared" si="49"/>
        <v>1.3824884792626728</v>
      </c>
      <c r="F169" s="63">
        <f t="shared" ref="F169:F175" si="52">$I$175</f>
        <v>1094</v>
      </c>
      <c r="G169" s="58">
        <f t="shared" ref="G169:G175" si="53">$J$175</f>
        <v>18.857142857142858</v>
      </c>
    </row>
    <row r="170" spans="2:11" ht="15" thickBot="1" x14ac:dyDescent="0.35">
      <c r="B170" s="94">
        <v>44012</v>
      </c>
      <c r="C170" s="205">
        <v>1399</v>
      </c>
      <c r="D170" s="205">
        <v>13</v>
      </c>
      <c r="E170" s="113">
        <f t="shared" si="49"/>
        <v>0.92923516797712646</v>
      </c>
      <c r="F170" s="97">
        <f t="shared" si="52"/>
        <v>1094</v>
      </c>
      <c r="G170" s="96">
        <f t="shared" si="53"/>
        <v>18.857142857142858</v>
      </c>
      <c r="H170" s="109" t="s">
        <v>108</v>
      </c>
      <c r="I170" s="110">
        <f>AVERAGE(C141:C170)</f>
        <v>756.33333333333337</v>
      </c>
      <c r="J170" s="111">
        <f>AVERAGE(D141:D170)</f>
        <v>4.666666666666667</v>
      </c>
      <c r="K170" s="162">
        <f>AVERAGE(E141:E170)</f>
        <v>0.5921778881943186</v>
      </c>
    </row>
    <row r="171" spans="2:11" ht="15" thickTop="1" x14ac:dyDescent="0.3">
      <c r="B171" s="112">
        <v>44013</v>
      </c>
      <c r="C171" s="72">
        <v>1198</v>
      </c>
      <c r="D171" s="72">
        <v>21</v>
      </c>
      <c r="E171" s="73">
        <f t="shared" si="49"/>
        <v>1.7529215358931551</v>
      </c>
      <c r="F171" s="63">
        <f t="shared" si="52"/>
        <v>1094</v>
      </c>
      <c r="G171" s="58">
        <f t="shared" si="53"/>
        <v>18.857142857142858</v>
      </c>
    </row>
    <row r="172" spans="2:11" x14ac:dyDescent="0.3">
      <c r="B172" s="112">
        <v>44014</v>
      </c>
      <c r="C172" s="72">
        <v>1274</v>
      </c>
      <c r="D172" s="72">
        <v>16</v>
      </c>
      <c r="E172" s="73">
        <f t="shared" si="49"/>
        <v>1.2558869701726845</v>
      </c>
      <c r="F172" s="63">
        <f t="shared" si="52"/>
        <v>1094</v>
      </c>
      <c r="G172" s="58">
        <f t="shared" si="53"/>
        <v>18.857142857142858</v>
      </c>
    </row>
    <row r="173" spans="2:11" x14ac:dyDescent="0.3">
      <c r="B173" s="112">
        <v>44015</v>
      </c>
      <c r="C173" s="72">
        <v>1456</v>
      </c>
      <c r="D173" s="72">
        <v>30</v>
      </c>
      <c r="E173" s="73">
        <f t="shared" si="49"/>
        <v>2.0604395604395602</v>
      </c>
      <c r="F173" s="63">
        <f t="shared" si="52"/>
        <v>1094</v>
      </c>
      <c r="G173" s="58">
        <f t="shared" si="53"/>
        <v>18.857142857142858</v>
      </c>
    </row>
    <row r="174" spans="2:11" x14ac:dyDescent="0.3">
      <c r="B174" s="112">
        <v>44016</v>
      </c>
      <c r="C174" s="72">
        <v>716</v>
      </c>
      <c r="D174" s="72">
        <v>21</v>
      </c>
      <c r="E174" s="73">
        <f t="shared" si="49"/>
        <v>2.9329608938547485</v>
      </c>
      <c r="F174" s="63">
        <f t="shared" si="52"/>
        <v>1094</v>
      </c>
      <c r="G174" s="58">
        <f t="shared" si="53"/>
        <v>18.857142857142858</v>
      </c>
    </row>
    <row r="175" spans="2:11" x14ac:dyDescent="0.3">
      <c r="B175" s="68">
        <v>44017</v>
      </c>
      <c r="C175" s="69">
        <v>530</v>
      </c>
      <c r="D175" s="69">
        <v>16</v>
      </c>
      <c r="E175" s="103">
        <f t="shared" si="49"/>
        <v>3.0188679245283021</v>
      </c>
      <c r="F175" s="71">
        <f t="shared" si="52"/>
        <v>1094</v>
      </c>
      <c r="G175" s="70">
        <f t="shared" si="53"/>
        <v>18.857142857142858</v>
      </c>
      <c r="H175" s="105" t="s">
        <v>83</v>
      </c>
      <c r="I175" s="107">
        <f>AVERAGE(C169:C175)</f>
        <v>1094</v>
      </c>
      <c r="J175" s="108">
        <f>AVERAGE(D169:D175)</f>
        <v>18.857142857142858</v>
      </c>
      <c r="K175" s="160">
        <f>AVERAGE(E169:E175)</f>
        <v>1.9046857903040357</v>
      </c>
    </row>
    <row r="176" spans="2:11" x14ac:dyDescent="0.3">
      <c r="B176" s="112">
        <v>44018</v>
      </c>
      <c r="C176" s="72">
        <v>1325</v>
      </c>
      <c r="D176" s="72">
        <v>23</v>
      </c>
      <c r="E176" s="73">
        <f t="shared" si="49"/>
        <v>1.7358490566037734</v>
      </c>
      <c r="F176" s="63">
        <f t="shared" ref="F176:F182" si="54">$I$182</f>
        <v>1107.4285714285713</v>
      </c>
      <c r="G176" s="58">
        <f t="shared" ref="G176:G182" si="55">$J$182</f>
        <v>19</v>
      </c>
    </row>
    <row r="177" spans="2:11" x14ac:dyDescent="0.3">
      <c r="B177" s="112">
        <v>44019</v>
      </c>
      <c r="C177" s="72">
        <v>1607</v>
      </c>
      <c r="D177" s="72">
        <v>24</v>
      </c>
      <c r="E177" s="73">
        <f t="shared" si="49"/>
        <v>1.4934660858742999</v>
      </c>
      <c r="F177" s="63">
        <f t="shared" si="54"/>
        <v>1107.4285714285713</v>
      </c>
      <c r="G177" s="58">
        <f t="shared" si="55"/>
        <v>19</v>
      </c>
    </row>
    <row r="178" spans="2:11" x14ac:dyDescent="0.3">
      <c r="B178" s="112">
        <v>44020</v>
      </c>
      <c r="C178" s="72">
        <v>1271</v>
      </c>
      <c r="D178" s="72">
        <v>13</v>
      </c>
      <c r="E178" s="73">
        <f t="shared" si="49"/>
        <v>1.0228166797797011</v>
      </c>
      <c r="F178" s="63">
        <f t="shared" si="54"/>
        <v>1107.4285714285713</v>
      </c>
      <c r="G178" s="58">
        <f t="shared" si="55"/>
        <v>19</v>
      </c>
    </row>
    <row r="179" spans="2:11" x14ac:dyDescent="0.3">
      <c r="B179" s="112">
        <v>44021</v>
      </c>
      <c r="C179" s="72">
        <v>1390</v>
      </c>
      <c r="D179" s="72">
        <v>17</v>
      </c>
      <c r="E179" s="73">
        <f t="shared" si="49"/>
        <v>1.2230215827338129</v>
      </c>
      <c r="F179" s="63">
        <f t="shared" si="54"/>
        <v>1107.4285714285713</v>
      </c>
      <c r="G179" s="58">
        <f t="shared" si="55"/>
        <v>19</v>
      </c>
    </row>
    <row r="180" spans="2:11" x14ac:dyDescent="0.3">
      <c r="B180" s="112">
        <v>44022</v>
      </c>
      <c r="C180" s="72">
        <v>1159</v>
      </c>
      <c r="D180" s="72">
        <v>34</v>
      </c>
      <c r="E180" s="73">
        <f t="shared" si="49"/>
        <v>2.9335634167385676</v>
      </c>
      <c r="F180" s="63">
        <f t="shared" si="54"/>
        <v>1107.4285714285713</v>
      </c>
      <c r="G180" s="58">
        <f t="shared" si="55"/>
        <v>19</v>
      </c>
    </row>
    <row r="181" spans="2:11" x14ac:dyDescent="0.3">
      <c r="B181" s="112">
        <v>44023</v>
      </c>
      <c r="C181" s="72">
        <v>560</v>
      </c>
      <c r="D181" s="72">
        <v>14</v>
      </c>
      <c r="E181" s="73">
        <f t="shared" si="49"/>
        <v>2.5</v>
      </c>
      <c r="F181" s="63">
        <f t="shared" si="54"/>
        <v>1107.4285714285713</v>
      </c>
      <c r="G181" s="58">
        <f t="shared" si="55"/>
        <v>19</v>
      </c>
    </row>
    <row r="182" spans="2:11" x14ac:dyDescent="0.3">
      <c r="B182" s="68">
        <v>44024</v>
      </c>
      <c r="C182" s="69">
        <v>440</v>
      </c>
      <c r="D182" s="69">
        <v>8</v>
      </c>
      <c r="E182" s="103">
        <f t="shared" si="49"/>
        <v>1.8181818181818181</v>
      </c>
      <c r="F182" s="71">
        <f t="shared" si="54"/>
        <v>1107.4285714285713</v>
      </c>
      <c r="G182" s="70">
        <f t="shared" si="55"/>
        <v>19</v>
      </c>
      <c r="H182" s="105" t="s">
        <v>84</v>
      </c>
      <c r="I182" s="107">
        <f>AVERAGE(C176:C182)</f>
        <v>1107.4285714285713</v>
      </c>
      <c r="J182" s="108">
        <f>AVERAGE(D176:D182)</f>
        <v>19</v>
      </c>
      <c r="K182" s="160">
        <f>AVERAGE(E176:E182)</f>
        <v>1.8181283771302821</v>
      </c>
    </row>
    <row r="183" spans="2:11" x14ac:dyDescent="0.3">
      <c r="B183" s="112">
        <v>44025</v>
      </c>
      <c r="C183" s="72">
        <v>1218</v>
      </c>
      <c r="D183" s="72">
        <v>10</v>
      </c>
      <c r="E183" s="73">
        <f t="shared" si="49"/>
        <v>0.82101806239737274</v>
      </c>
      <c r="F183" s="63">
        <f t="shared" ref="F183:F189" si="56">$I$189</f>
        <v>893.14285714285711</v>
      </c>
      <c r="G183" s="58">
        <f t="shared" ref="G183:G189" si="57">$J$189</f>
        <v>14.714285714285714</v>
      </c>
    </row>
    <row r="184" spans="2:11" x14ac:dyDescent="0.3">
      <c r="B184" s="112">
        <v>44026</v>
      </c>
      <c r="C184" s="72">
        <v>1112</v>
      </c>
      <c r="D184" s="72">
        <v>18</v>
      </c>
      <c r="E184" s="73">
        <f t="shared" si="49"/>
        <v>1.6187050359712229</v>
      </c>
      <c r="F184" s="63">
        <f t="shared" si="56"/>
        <v>893.14285714285711</v>
      </c>
      <c r="G184" s="58">
        <f t="shared" si="57"/>
        <v>14.714285714285714</v>
      </c>
    </row>
    <row r="185" spans="2:11" x14ac:dyDescent="0.3">
      <c r="B185" s="112">
        <v>44027</v>
      </c>
      <c r="C185" s="72">
        <v>1032</v>
      </c>
      <c r="D185" s="72">
        <v>19</v>
      </c>
      <c r="E185" s="73">
        <f t="shared" si="49"/>
        <v>1.8410852713178296</v>
      </c>
      <c r="F185" s="63">
        <f t="shared" si="56"/>
        <v>893.14285714285711</v>
      </c>
      <c r="G185" s="58">
        <f t="shared" si="57"/>
        <v>14.714285714285714</v>
      </c>
    </row>
    <row r="186" spans="2:11" x14ac:dyDescent="0.3">
      <c r="B186" s="112">
        <v>44028</v>
      </c>
      <c r="C186" s="72">
        <v>1012</v>
      </c>
      <c r="D186" s="72">
        <v>19</v>
      </c>
      <c r="E186" s="73">
        <f t="shared" si="49"/>
        <v>1.8774703557312251</v>
      </c>
      <c r="F186" s="63">
        <f t="shared" si="56"/>
        <v>893.14285714285711</v>
      </c>
      <c r="G186" s="58">
        <f t="shared" si="57"/>
        <v>14.714285714285714</v>
      </c>
    </row>
    <row r="187" spans="2:11" x14ac:dyDescent="0.3">
      <c r="B187" s="112">
        <v>44029</v>
      </c>
      <c r="C187" s="72">
        <v>1027</v>
      </c>
      <c r="D187" s="72">
        <v>24</v>
      </c>
      <c r="E187" s="73">
        <f t="shared" si="49"/>
        <v>2.3369036027263874</v>
      </c>
      <c r="F187" s="63">
        <f t="shared" si="56"/>
        <v>893.14285714285711</v>
      </c>
      <c r="G187" s="58">
        <f t="shared" si="57"/>
        <v>14.714285714285714</v>
      </c>
    </row>
    <row r="188" spans="2:11" x14ac:dyDescent="0.3">
      <c r="B188" s="112">
        <v>44030</v>
      </c>
      <c r="C188" s="72">
        <v>480</v>
      </c>
      <c r="D188" s="72">
        <v>6</v>
      </c>
      <c r="E188" s="73">
        <f t="shared" si="49"/>
        <v>1.25</v>
      </c>
      <c r="F188" s="63">
        <f t="shared" si="56"/>
        <v>893.14285714285711</v>
      </c>
      <c r="G188" s="58">
        <f t="shared" si="57"/>
        <v>14.714285714285714</v>
      </c>
    </row>
    <row r="189" spans="2:11" x14ac:dyDescent="0.3">
      <c r="B189" s="68">
        <v>44031</v>
      </c>
      <c r="C189" s="69">
        <v>371</v>
      </c>
      <c r="D189" s="69">
        <v>7</v>
      </c>
      <c r="E189" s="103">
        <f t="shared" si="49"/>
        <v>1.8867924528301887</v>
      </c>
      <c r="F189" s="71">
        <f t="shared" si="56"/>
        <v>893.14285714285711</v>
      </c>
      <c r="G189" s="70">
        <f t="shared" si="57"/>
        <v>14.714285714285714</v>
      </c>
      <c r="H189" s="105" t="s">
        <v>85</v>
      </c>
      <c r="I189" s="107">
        <f>AVERAGE(C183:C189)</f>
        <v>893.14285714285711</v>
      </c>
      <c r="J189" s="108">
        <f>AVERAGE(D183:D189)</f>
        <v>14.714285714285714</v>
      </c>
      <c r="K189" s="160">
        <f>AVERAGE(E183:E189)</f>
        <v>1.6617106829963182</v>
      </c>
    </row>
    <row r="190" spans="2:11" x14ac:dyDescent="0.3">
      <c r="B190" s="112">
        <v>44032</v>
      </c>
      <c r="C190" s="72">
        <v>914</v>
      </c>
      <c r="D190" s="72">
        <v>24</v>
      </c>
      <c r="E190" s="73">
        <f t="shared" si="49"/>
        <v>2.6258205689277898</v>
      </c>
      <c r="F190" s="63">
        <f t="shared" ref="F190:F196" si="58">$I$196</f>
        <v>809.28571428571433</v>
      </c>
      <c r="G190" s="58">
        <f t="shared" ref="G190:G196" si="59">$J$196</f>
        <v>19.142857142857142</v>
      </c>
    </row>
    <row r="191" spans="2:11" x14ac:dyDescent="0.3">
      <c r="B191" s="112">
        <v>44033</v>
      </c>
      <c r="C191" s="72">
        <v>1150</v>
      </c>
      <c r="D191" s="72">
        <v>29</v>
      </c>
      <c r="E191" s="73">
        <f t="shared" si="49"/>
        <v>2.5217391304347827</v>
      </c>
      <c r="F191" s="63">
        <f t="shared" si="58"/>
        <v>809.28571428571433</v>
      </c>
      <c r="G191" s="58">
        <f t="shared" si="59"/>
        <v>19.142857142857142</v>
      </c>
    </row>
    <row r="192" spans="2:11" x14ac:dyDescent="0.3">
      <c r="B192" s="112">
        <v>44034</v>
      </c>
      <c r="C192" s="72">
        <v>935</v>
      </c>
      <c r="D192" s="72">
        <v>27</v>
      </c>
      <c r="E192" s="73">
        <f t="shared" si="49"/>
        <v>2.8877005347593583</v>
      </c>
      <c r="F192" s="63">
        <f t="shared" si="58"/>
        <v>809.28571428571433</v>
      </c>
      <c r="G192" s="58">
        <f t="shared" si="59"/>
        <v>19.142857142857142</v>
      </c>
    </row>
    <row r="193" spans="2:11" x14ac:dyDescent="0.3">
      <c r="B193" s="112">
        <v>44035</v>
      </c>
      <c r="C193" s="72">
        <v>848</v>
      </c>
      <c r="D193" s="72">
        <v>19</v>
      </c>
      <c r="E193" s="73">
        <f t="shared" si="49"/>
        <v>2.2405660377358489</v>
      </c>
      <c r="F193" s="63">
        <f t="shared" si="58"/>
        <v>809.28571428571433</v>
      </c>
      <c r="G193" s="58">
        <f t="shared" si="59"/>
        <v>19.142857142857142</v>
      </c>
    </row>
    <row r="194" spans="2:11" x14ac:dyDescent="0.3">
      <c r="B194" s="112">
        <v>44036</v>
      </c>
      <c r="C194" s="72">
        <v>918</v>
      </c>
      <c r="D194" s="72">
        <v>14</v>
      </c>
      <c r="E194" s="73">
        <f t="shared" si="49"/>
        <v>1.5250544662309369</v>
      </c>
      <c r="F194" s="63">
        <f t="shared" si="58"/>
        <v>809.28571428571433</v>
      </c>
      <c r="G194" s="58">
        <f t="shared" si="59"/>
        <v>19.142857142857142</v>
      </c>
    </row>
    <row r="195" spans="2:11" x14ac:dyDescent="0.3">
      <c r="B195" s="112">
        <v>44037</v>
      </c>
      <c r="C195">
        <v>565</v>
      </c>
      <c r="D195">
        <v>16</v>
      </c>
      <c r="E195" s="73">
        <f t="shared" si="49"/>
        <v>2.831858407079646</v>
      </c>
      <c r="F195" s="63">
        <f t="shared" si="58"/>
        <v>809.28571428571433</v>
      </c>
      <c r="G195" s="58">
        <f t="shared" si="59"/>
        <v>19.142857142857142</v>
      </c>
    </row>
    <row r="196" spans="2:11" x14ac:dyDescent="0.3">
      <c r="B196" s="68">
        <v>44038</v>
      </c>
      <c r="C196" s="69">
        <v>335</v>
      </c>
      <c r="D196" s="69">
        <v>5</v>
      </c>
      <c r="E196" s="103">
        <f t="shared" si="49"/>
        <v>1.4925373134328357</v>
      </c>
      <c r="F196" s="71">
        <f t="shared" si="58"/>
        <v>809.28571428571433</v>
      </c>
      <c r="G196" s="70">
        <f t="shared" si="59"/>
        <v>19.142857142857142</v>
      </c>
      <c r="H196" s="105" t="s">
        <v>86</v>
      </c>
      <c r="I196" s="107">
        <f>AVERAGE(C190:C196)</f>
        <v>809.28571428571433</v>
      </c>
      <c r="J196" s="108">
        <f>AVERAGE(D190:D196)</f>
        <v>19.142857142857142</v>
      </c>
      <c r="K196" s="160">
        <f>AVERAGE(E190:E196)</f>
        <v>2.303610922657314</v>
      </c>
    </row>
    <row r="197" spans="2:11" x14ac:dyDescent="0.3">
      <c r="B197" s="112">
        <v>44039</v>
      </c>
      <c r="C197">
        <v>874</v>
      </c>
      <c r="D197">
        <v>14</v>
      </c>
      <c r="E197" s="73">
        <f t="shared" si="49"/>
        <v>1.6018306636155606</v>
      </c>
      <c r="F197" s="63">
        <f t="shared" ref="F197:F203" si="60">$I$203</f>
        <v>732.42857142857144</v>
      </c>
      <c r="G197" s="58">
        <f t="shared" ref="G197:G203" si="61">$J$203</f>
        <v>13.428571428571429</v>
      </c>
    </row>
    <row r="198" spans="2:11" x14ac:dyDescent="0.3">
      <c r="B198" s="112">
        <v>44040</v>
      </c>
      <c r="C198">
        <v>919</v>
      </c>
      <c r="D198">
        <v>14</v>
      </c>
      <c r="E198" s="73">
        <f t="shared" si="49"/>
        <v>1.5233949945593037</v>
      </c>
      <c r="F198" s="63">
        <f t="shared" si="60"/>
        <v>732.42857142857144</v>
      </c>
      <c r="G198" s="58">
        <f t="shared" si="61"/>
        <v>13.428571428571429</v>
      </c>
    </row>
    <row r="199" spans="2:11" x14ac:dyDescent="0.3">
      <c r="B199" s="112">
        <v>44041</v>
      </c>
      <c r="C199">
        <v>879</v>
      </c>
      <c r="D199">
        <v>24</v>
      </c>
      <c r="E199" s="73">
        <f t="shared" si="49"/>
        <v>2.7303754266211606</v>
      </c>
      <c r="F199" s="63">
        <f t="shared" si="60"/>
        <v>732.42857142857144</v>
      </c>
      <c r="G199" s="58">
        <f t="shared" si="61"/>
        <v>13.428571428571429</v>
      </c>
    </row>
    <row r="200" spans="2:11" x14ac:dyDescent="0.3">
      <c r="B200" s="112">
        <v>44042</v>
      </c>
      <c r="C200">
        <v>917</v>
      </c>
      <c r="D200">
        <v>17</v>
      </c>
      <c r="E200" s="73">
        <f t="shared" si="49"/>
        <v>1.8538713195201746</v>
      </c>
      <c r="F200" s="63">
        <f t="shared" si="60"/>
        <v>732.42857142857144</v>
      </c>
      <c r="G200" s="58">
        <f t="shared" si="61"/>
        <v>13.428571428571429</v>
      </c>
    </row>
    <row r="201" spans="2:11" ht="15" thickBot="1" x14ac:dyDescent="0.35">
      <c r="B201" s="94">
        <v>44043</v>
      </c>
      <c r="C201" s="95">
        <v>892</v>
      </c>
      <c r="D201" s="95">
        <v>15</v>
      </c>
      <c r="E201" s="113">
        <f t="shared" si="49"/>
        <v>1.6816143497757847</v>
      </c>
      <c r="F201" s="97">
        <f t="shared" si="60"/>
        <v>732.42857142857144</v>
      </c>
      <c r="G201" s="96">
        <f t="shared" si="61"/>
        <v>13.428571428571429</v>
      </c>
      <c r="H201" s="109" t="s">
        <v>109</v>
      </c>
      <c r="I201" s="110">
        <f>AVERAGE(C171:C201)</f>
        <v>945.93548387096769</v>
      </c>
      <c r="J201" s="111">
        <f>AVERAGE(D171:D201)</f>
        <v>18</v>
      </c>
      <c r="K201" s="162">
        <f>AVERAGE(E171:E201)</f>
        <v>1.9643972102731555</v>
      </c>
    </row>
    <row r="202" spans="2:11" ht="15" thickTop="1" x14ac:dyDescent="0.3">
      <c r="B202" s="112">
        <v>44044</v>
      </c>
      <c r="C202">
        <v>374</v>
      </c>
      <c r="D202">
        <v>9</v>
      </c>
      <c r="E202" s="73">
        <f t="shared" si="49"/>
        <v>2.4064171122994651</v>
      </c>
      <c r="F202" s="63">
        <f t="shared" si="60"/>
        <v>732.42857142857144</v>
      </c>
      <c r="G202" s="58">
        <f t="shared" si="61"/>
        <v>13.428571428571429</v>
      </c>
    </row>
    <row r="203" spans="2:11" x14ac:dyDescent="0.3">
      <c r="B203" s="68">
        <v>44045</v>
      </c>
      <c r="C203" s="69">
        <v>272</v>
      </c>
      <c r="D203" s="69">
        <v>1</v>
      </c>
      <c r="E203" s="103">
        <f t="shared" si="49"/>
        <v>0.36764705882352938</v>
      </c>
      <c r="F203" s="71">
        <f t="shared" si="60"/>
        <v>732.42857142857144</v>
      </c>
      <c r="G203" s="70">
        <f t="shared" si="61"/>
        <v>13.428571428571429</v>
      </c>
      <c r="H203" s="105" t="s">
        <v>87</v>
      </c>
      <c r="I203" s="107">
        <f>AVERAGE(C197:C203)</f>
        <v>732.42857142857144</v>
      </c>
      <c r="J203" s="108">
        <f>AVERAGE(D197:D203)</f>
        <v>13.428571428571429</v>
      </c>
      <c r="K203" s="160">
        <f>AVERAGE(E197:E203)</f>
        <v>1.7378787036021397</v>
      </c>
    </row>
    <row r="204" spans="2:11" x14ac:dyDescent="0.3">
      <c r="B204" s="112">
        <v>44046</v>
      </c>
      <c r="C204">
        <v>890</v>
      </c>
      <c r="D204">
        <v>9</v>
      </c>
      <c r="E204" s="73">
        <f t="shared" si="49"/>
        <v>1.0112359550561798</v>
      </c>
      <c r="F204" s="63">
        <f t="shared" ref="F204:F210" si="62">$I$210</f>
        <v>691.85714285714289</v>
      </c>
      <c r="G204" s="58">
        <f t="shared" ref="G204:G210" si="63">$J$210</f>
        <v>10.571428571428571</v>
      </c>
    </row>
    <row r="205" spans="2:11" x14ac:dyDescent="0.3">
      <c r="B205" s="112">
        <v>44047</v>
      </c>
      <c r="C205">
        <v>974</v>
      </c>
      <c r="D205">
        <v>18</v>
      </c>
      <c r="E205" s="73">
        <f t="shared" si="49"/>
        <v>1.8480492813141685</v>
      </c>
      <c r="F205" s="63">
        <f t="shared" si="62"/>
        <v>691.85714285714289</v>
      </c>
      <c r="G205" s="58">
        <f t="shared" si="63"/>
        <v>10.571428571428571</v>
      </c>
    </row>
    <row r="206" spans="2:11" x14ac:dyDescent="0.3">
      <c r="B206" s="112">
        <v>44048</v>
      </c>
      <c r="C206">
        <v>771</v>
      </c>
      <c r="D206">
        <v>15</v>
      </c>
      <c r="E206" s="73">
        <f t="shared" si="49"/>
        <v>1.9455252918287937</v>
      </c>
      <c r="F206" s="63">
        <f t="shared" si="62"/>
        <v>691.85714285714289</v>
      </c>
      <c r="G206" s="58">
        <f t="shared" si="63"/>
        <v>10.571428571428571</v>
      </c>
    </row>
    <row r="207" spans="2:11" x14ac:dyDescent="0.3">
      <c r="B207" s="112">
        <v>44049</v>
      </c>
      <c r="C207">
        <v>753</v>
      </c>
      <c r="D207">
        <v>10</v>
      </c>
      <c r="E207" s="73">
        <f t="shared" si="49"/>
        <v>1.3280212483399734</v>
      </c>
      <c r="F207" s="63">
        <f t="shared" si="62"/>
        <v>691.85714285714289</v>
      </c>
      <c r="G207" s="58">
        <f t="shared" si="63"/>
        <v>10.571428571428571</v>
      </c>
    </row>
    <row r="208" spans="2:11" x14ac:dyDescent="0.3">
      <c r="B208" s="112">
        <v>44050</v>
      </c>
      <c r="C208">
        <v>829</v>
      </c>
      <c r="D208">
        <v>14</v>
      </c>
      <c r="E208" s="73">
        <f t="shared" si="49"/>
        <v>1.6887816646562124</v>
      </c>
      <c r="F208" s="63">
        <f t="shared" si="62"/>
        <v>691.85714285714289</v>
      </c>
      <c r="G208" s="58">
        <f t="shared" si="63"/>
        <v>10.571428571428571</v>
      </c>
    </row>
    <row r="209" spans="2:11" x14ac:dyDescent="0.3">
      <c r="B209" s="112">
        <v>44051</v>
      </c>
      <c r="C209">
        <v>304</v>
      </c>
      <c r="D209">
        <v>2</v>
      </c>
      <c r="E209" s="73">
        <f t="shared" si="49"/>
        <v>0.6578947368421052</v>
      </c>
      <c r="F209" s="63">
        <f t="shared" si="62"/>
        <v>691.85714285714289</v>
      </c>
      <c r="G209" s="58">
        <f t="shared" si="63"/>
        <v>10.571428571428571</v>
      </c>
    </row>
    <row r="210" spans="2:11" x14ac:dyDescent="0.3">
      <c r="B210" s="68">
        <v>44052</v>
      </c>
      <c r="C210" s="69">
        <v>322</v>
      </c>
      <c r="D210" s="69">
        <v>6</v>
      </c>
      <c r="E210" s="103">
        <f t="shared" si="49"/>
        <v>1.8633540372670807</v>
      </c>
      <c r="F210" s="71">
        <f t="shared" si="62"/>
        <v>691.85714285714289</v>
      </c>
      <c r="G210" s="70">
        <f t="shared" si="63"/>
        <v>10.571428571428571</v>
      </c>
      <c r="H210" s="105" t="s">
        <v>88</v>
      </c>
      <c r="I210" s="107">
        <f>AVERAGE(C204:C210)</f>
        <v>691.85714285714289</v>
      </c>
      <c r="J210" s="108">
        <f>AVERAGE(D204:D210)</f>
        <v>10.571428571428571</v>
      </c>
      <c r="K210" s="160">
        <f>AVERAGE(E204:E210)</f>
        <v>1.4775517450435021</v>
      </c>
    </row>
    <row r="211" spans="2:11" x14ac:dyDescent="0.3">
      <c r="B211" s="112">
        <v>44053</v>
      </c>
      <c r="C211" s="72">
        <v>1058</v>
      </c>
      <c r="D211" s="72">
        <v>17</v>
      </c>
      <c r="E211" s="73">
        <f t="shared" si="49"/>
        <v>1.6068052930056711</v>
      </c>
      <c r="F211" s="63">
        <f t="shared" ref="F211:F217" si="64">$I$217</f>
        <v>825.42857142857144</v>
      </c>
      <c r="G211" s="58">
        <f t="shared" ref="G211:G217" si="65">$J$217</f>
        <v>24.857142857142858</v>
      </c>
    </row>
    <row r="212" spans="2:11" x14ac:dyDescent="0.3">
      <c r="B212" s="112">
        <v>44054</v>
      </c>
      <c r="C212" s="72">
        <v>1118</v>
      </c>
      <c r="D212" s="72">
        <v>31</v>
      </c>
      <c r="E212" s="73">
        <f t="shared" si="49"/>
        <v>2.7728085867620753</v>
      </c>
      <c r="F212" s="63">
        <f t="shared" si="64"/>
        <v>825.42857142857144</v>
      </c>
      <c r="G212" s="58">
        <f t="shared" si="65"/>
        <v>24.857142857142858</v>
      </c>
    </row>
    <row r="213" spans="2:11" x14ac:dyDescent="0.3">
      <c r="B213" s="112">
        <v>44055</v>
      </c>
      <c r="C213" s="72">
        <v>856</v>
      </c>
      <c r="D213" s="72">
        <v>29</v>
      </c>
      <c r="E213" s="73">
        <f t="shared" si="49"/>
        <v>3.3878504672897192</v>
      </c>
      <c r="F213" s="63">
        <f t="shared" si="64"/>
        <v>825.42857142857144</v>
      </c>
      <c r="G213" s="58">
        <f t="shared" si="65"/>
        <v>24.857142857142858</v>
      </c>
    </row>
    <row r="214" spans="2:11" x14ac:dyDescent="0.3">
      <c r="B214" s="112">
        <v>44056</v>
      </c>
      <c r="C214" s="72">
        <v>937</v>
      </c>
      <c r="D214" s="72">
        <v>37</v>
      </c>
      <c r="E214" s="73">
        <f t="shared" si="49"/>
        <v>3.9487726787620065</v>
      </c>
      <c r="F214" s="63">
        <f t="shared" si="64"/>
        <v>825.42857142857144</v>
      </c>
      <c r="G214" s="58">
        <f t="shared" si="65"/>
        <v>24.857142857142858</v>
      </c>
    </row>
    <row r="215" spans="2:11" x14ac:dyDescent="0.3">
      <c r="B215" s="112">
        <v>44057</v>
      </c>
      <c r="C215" s="72">
        <v>1034</v>
      </c>
      <c r="D215" s="72">
        <v>32</v>
      </c>
      <c r="E215" s="73">
        <f t="shared" si="49"/>
        <v>3.0947775628626695</v>
      </c>
      <c r="F215" s="63">
        <f t="shared" si="64"/>
        <v>825.42857142857144</v>
      </c>
      <c r="G215" s="58">
        <f t="shared" si="65"/>
        <v>24.857142857142858</v>
      </c>
    </row>
    <row r="216" spans="2:11" x14ac:dyDescent="0.3">
      <c r="B216" s="112">
        <v>44058</v>
      </c>
      <c r="C216" s="72">
        <v>382</v>
      </c>
      <c r="D216" s="72">
        <v>15</v>
      </c>
      <c r="E216" s="73">
        <f t="shared" si="49"/>
        <v>3.9267015706806281</v>
      </c>
      <c r="F216" s="63">
        <f t="shared" si="64"/>
        <v>825.42857142857144</v>
      </c>
      <c r="G216" s="58">
        <f t="shared" si="65"/>
        <v>24.857142857142858</v>
      </c>
    </row>
    <row r="217" spans="2:11" x14ac:dyDescent="0.3">
      <c r="B217" s="68">
        <v>44059</v>
      </c>
      <c r="C217" s="69">
        <v>393</v>
      </c>
      <c r="D217" s="69">
        <v>13</v>
      </c>
      <c r="E217" s="103">
        <f t="shared" si="49"/>
        <v>3.3078880407124678</v>
      </c>
      <c r="F217" s="71">
        <f t="shared" si="64"/>
        <v>825.42857142857144</v>
      </c>
      <c r="G217" s="70">
        <f t="shared" si="65"/>
        <v>24.857142857142858</v>
      </c>
      <c r="H217" s="105" t="s">
        <v>89</v>
      </c>
      <c r="I217" s="107">
        <f>AVERAGE(C211:C217)</f>
        <v>825.42857142857144</v>
      </c>
      <c r="J217" s="108">
        <f>AVERAGE(D211:D217)</f>
        <v>24.857142857142858</v>
      </c>
      <c r="K217" s="160">
        <f>AVERAGE(E211:E217)</f>
        <v>3.1493720285821767</v>
      </c>
    </row>
    <row r="218" spans="2:11" x14ac:dyDescent="0.3">
      <c r="B218" s="112">
        <v>44060</v>
      </c>
      <c r="C218" s="72">
        <v>1143</v>
      </c>
      <c r="D218" s="72">
        <v>27</v>
      </c>
      <c r="E218" s="73">
        <f t="shared" si="49"/>
        <v>2.3622047244094486</v>
      </c>
      <c r="F218" s="63">
        <f t="shared" ref="F218:F224" si="66">$I$224</f>
        <v>1000.7142857142857</v>
      </c>
      <c r="G218" s="58">
        <f t="shared" ref="G218:G224" si="67">$J$224</f>
        <v>33.714285714285715</v>
      </c>
    </row>
    <row r="219" spans="2:11" x14ac:dyDescent="0.3">
      <c r="B219" s="112">
        <v>44061</v>
      </c>
      <c r="C219">
        <v>1092</v>
      </c>
      <c r="D219">
        <v>37</v>
      </c>
      <c r="E219" s="73">
        <f t="shared" si="49"/>
        <v>3.3882783882783882</v>
      </c>
      <c r="F219" s="63">
        <f t="shared" si="66"/>
        <v>1000.7142857142857</v>
      </c>
      <c r="G219" s="58">
        <f t="shared" si="67"/>
        <v>33.714285714285715</v>
      </c>
    </row>
    <row r="220" spans="2:11" x14ac:dyDescent="0.3">
      <c r="B220" s="112">
        <v>44062</v>
      </c>
      <c r="C220">
        <v>1168</v>
      </c>
      <c r="D220">
        <v>43</v>
      </c>
      <c r="E220" s="73">
        <f t="shared" si="49"/>
        <v>3.6815068493150687</v>
      </c>
      <c r="F220" s="63">
        <f t="shared" si="66"/>
        <v>1000.7142857142857</v>
      </c>
      <c r="G220" s="58">
        <f t="shared" si="67"/>
        <v>33.714285714285715</v>
      </c>
    </row>
    <row r="221" spans="2:11" x14ac:dyDescent="0.3">
      <c r="B221" s="112">
        <v>44063</v>
      </c>
      <c r="C221">
        <v>1096</v>
      </c>
      <c r="D221">
        <v>38</v>
      </c>
      <c r="E221" s="73">
        <f t="shared" si="49"/>
        <v>3.4671532846715327</v>
      </c>
      <c r="F221" s="63">
        <f t="shared" si="66"/>
        <v>1000.7142857142857</v>
      </c>
      <c r="G221" s="58">
        <f t="shared" si="67"/>
        <v>33.714285714285715</v>
      </c>
    </row>
    <row r="222" spans="2:11" x14ac:dyDescent="0.3">
      <c r="B222" s="112">
        <v>44064</v>
      </c>
      <c r="C222">
        <v>1203</v>
      </c>
      <c r="D222">
        <v>43</v>
      </c>
      <c r="E222" s="73">
        <f t="shared" ref="E222:E285" si="68">D222/C222*100</f>
        <v>3.5743973399833746</v>
      </c>
      <c r="F222" s="63">
        <f t="shared" si="66"/>
        <v>1000.7142857142857</v>
      </c>
      <c r="G222" s="58">
        <f t="shared" si="67"/>
        <v>33.714285714285715</v>
      </c>
    </row>
    <row r="223" spans="2:11" x14ac:dyDescent="0.3">
      <c r="B223" s="112">
        <v>44065</v>
      </c>
      <c r="C223">
        <v>760</v>
      </c>
      <c r="D223">
        <v>34</v>
      </c>
      <c r="E223" s="73">
        <f t="shared" si="68"/>
        <v>4.4736842105263159</v>
      </c>
      <c r="F223" s="63">
        <f t="shared" si="66"/>
        <v>1000.7142857142857</v>
      </c>
      <c r="G223" s="58">
        <f t="shared" si="67"/>
        <v>33.714285714285715</v>
      </c>
    </row>
    <row r="224" spans="2:11" x14ac:dyDescent="0.3">
      <c r="B224" s="68">
        <v>44066</v>
      </c>
      <c r="C224" s="69">
        <v>543</v>
      </c>
      <c r="D224" s="69">
        <v>14</v>
      </c>
      <c r="E224" s="103">
        <f t="shared" si="68"/>
        <v>2.5782688766114181</v>
      </c>
      <c r="F224" s="71">
        <f t="shared" si="66"/>
        <v>1000.7142857142857</v>
      </c>
      <c r="G224" s="70">
        <f t="shared" si="67"/>
        <v>33.714285714285715</v>
      </c>
      <c r="H224" s="105" t="s">
        <v>90</v>
      </c>
      <c r="I224" s="107">
        <f>AVERAGE(C218:C224)</f>
        <v>1000.7142857142857</v>
      </c>
      <c r="J224" s="108">
        <f>AVERAGE(D218:D224)</f>
        <v>33.714285714285715</v>
      </c>
      <c r="K224" s="160">
        <f>AVERAGE(E218:E224)</f>
        <v>3.3607848105422207</v>
      </c>
    </row>
    <row r="225" spans="2:11" x14ac:dyDescent="0.3">
      <c r="B225" s="112">
        <v>44067</v>
      </c>
      <c r="C225">
        <v>1370</v>
      </c>
      <c r="D225">
        <v>21</v>
      </c>
      <c r="E225" s="73">
        <f t="shared" si="68"/>
        <v>1.5328467153284671</v>
      </c>
      <c r="F225" s="63">
        <f t="shared" ref="F225:F231" si="69">$I$231</f>
        <v>1161.5714285714287</v>
      </c>
      <c r="G225" s="58">
        <f t="shared" ref="G225:G231" si="70">$J$231</f>
        <v>31.142857142857142</v>
      </c>
    </row>
    <row r="226" spans="2:11" x14ac:dyDescent="0.3">
      <c r="B226" s="112">
        <v>44068</v>
      </c>
      <c r="C226">
        <v>1439</v>
      </c>
      <c r="D226">
        <v>36</v>
      </c>
      <c r="E226" s="73">
        <f t="shared" si="68"/>
        <v>2.5017373175816542</v>
      </c>
      <c r="F226" s="63">
        <f t="shared" si="69"/>
        <v>1161.5714285714287</v>
      </c>
      <c r="G226" s="58">
        <f t="shared" si="70"/>
        <v>31.142857142857142</v>
      </c>
    </row>
    <row r="227" spans="2:11" x14ac:dyDescent="0.3">
      <c r="B227" s="112">
        <v>44069</v>
      </c>
      <c r="C227">
        <v>1299</v>
      </c>
      <c r="D227">
        <v>33</v>
      </c>
      <c r="E227" s="73">
        <f t="shared" si="68"/>
        <v>2.5404157043879905</v>
      </c>
      <c r="F227" s="63">
        <f t="shared" si="69"/>
        <v>1161.5714285714287</v>
      </c>
      <c r="G227" s="58">
        <f t="shared" si="70"/>
        <v>31.142857142857142</v>
      </c>
    </row>
    <row r="228" spans="2:11" x14ac:dyDescent="0.3">
      <c r="B228" s="112">
        <v>44070</v>
      </c>
      <c r="C228">
        <v>1338</v>
      </c>
      <c r="D228">
        <v>42</v>
      </c>
      <c r="E228" s="73">
        <f t="shared" si="68"/>
        <v>3.1390134529147984</v>
      </c>
      <c r="F228" s="63">
        <f t="shared" si="69"/>
        <v>1161.5714285714287</v>
      </c>
      <c r="G228" s="58">
        <f t="shared" si="70"/>
        <v>31.142857142857142</v>
      </c>
    </row>
    <row r="229" spans="2:11" x14ac:dyDescent="0.3">
      <c r="B229" s="112">
        <v>44071</v>
      </c>
      <c r="C229">
        <v>1328</v>
      </c>
      <c r="D229">
        <v>37</v>
      </c>
      <c r="E229" s="73">
        <f t="shared" si="68"/>
        <v>2.786144578313253</v>
      </c>
      <c r="F229" s="63">
        <f t="shared" si="69"/>
        <v>1161.5714285714287</v>
      </c>
      <c r="G229" s="58">
        <f t="shared" si="70"/>
        <v>31.142857142857142</v>
      </c>
    </row>
    <row r="230" spans="2:11" x14ac:dyDescent="0.3">
      <c r="B230" s="112">
        <v>44072</v>
      </c>
      <c r="C230">
        <v>769</v>
      </c>
      <c r="D230">
        <v>31</v>
      </c>
      <c r="E230" s="73">
        <f t="shared" si="68"/>
        <v>4.031209362808843</v>
      </c>
      <c r="F230" s="63">
        <f t="shared" si="69"/>
        <v>1161.5714285714287</v>
      </c>
      <c r="G230" s="58">
        <f t="shared" si="70"/>
        <v>31.142857142857142</v>
      </c>
    </row>
    <row r="231" spans="2:11" x14ac:dyDescent="0.3">
      <c r="B231" s="68">
        <v>44073</v>
      </c>
      <c r="C231" s="69">
        <v>588</v>
      </c>
      <c r="D231" s="69">
        <v>18</v>
      </c>
      <c r="E231" s="103">
        <f t="shared" si="68"/>
        <v>3.0612244897959182</v>
      </c>
      <c r="F231" s="71">
        <f t="shared" si="69"/>
        <v>1161.5714285714287</v>
      </c>
      <c r="G231" s="70">
        <f t="shared" si="70"/>
        <v>31.142857142857142</v>
      </c>
      <c r="H231" s="105" t="s">
        <v>91</v>
      </c>
      <c r="I231" s="107">
        <f>AVERAGE(C225:C231)</f>
        <v>1161.5714285714287</v>
      </c>
      <c r="J231" s="108">
        <f>AVERAGE(D225:D231)</f>
        <v>31.142857142857142</v>
      </c>
      <c r="K231" s="160">
        <f>AVERAGE(E225:E231)</f>
        <v>2.7989416601615607</v>
      </c>
    </row>
    <row r="232" spans="2:11" ht="15" thickBot="1" x14ac:dyDescent="0.35">
      <c r="B232" s="206">
        <v>44074</v>
      </c>
      <c r="C232" s="207">
        <v>1415</v>
      </c>
      <c r="D232" s="207">
        <v>41</v>
      </c>
      <c r="E232" s="208">
        <f t="shared" si="68"/>
        <v>2.8975265017667842</v>
      </c>
      <c r="F232" s="209">
        <f t="shared" ref="F232:F238" si="71">$I$238</f>
        <v>1433.5714285714287</v>
      </c>
      <c r="G232" s="210">
        <f t="shared" ref="G232:G238" si="72">$J$238</f>
        <v>43.857142857142854</v>
      </c>
      <c r="H232" s="211" t="s">
        <v>111</v>
      </c>
      <c r="I232" s="212">
        <f>AVERAGE(C202:C232)</f>
        <v>897.35483870967744</v>
      </c>
      <c r="J232" s="213">
        <f>AVERAGE(D202:D232)</f>
        <v>24.29032258064516</v>
      </c>
      <c r="K232" s="214">
        <f>AVERAGE(E202:E232)</f>
        <v>2.6186497542966456</v>
      </c>
    </row>
    <row r="233" spans="2:11" ht="15" thickTop="1" x14ac:dyDescent="0.3">
      <c r="B233" s="112">
        <v>44075</v>
      </c>
      <c r="C233" s="72">
        <v>1608</v>
      </c>
      <c r="D233" s="72">
        <v>55</v>
      </c>
      <c r="E233" s="73">
        <f t="shared" si="68"/>
        <v>3.4203980099502482</v>
      </c>
      <c r="F233" s="63">
        <f t="shared" si="71"/>
        <v>1433.5714285714287</v>
      </c>
      <c r="G233" s="58">
        <f t="shared" si="72"/>
        <v>43.857142857142854</v>
      </c>
    </row>
    <row r="234" spans="2:11" x14ac:dyDescent="0.3">
      <c r="B234" s="112">
        <v>44076</v>
      </c>
      <c r="C234">
        <v>1653</v>
      </c>
      <c r="D234">
        <v>53</v>
      </c>
      <c r="E234" s="73">
        <f t="shared" si="68"/>
        <v>3.2062915910465817</v>
      </c>
      <c r="F234" s="63">
        <f t="shared" si="71"/>
        <v>1433.5714285714287</v>
      </c>
      <c r="G234" s="58">
        <f t="shared" si="72"/>
        <v>43.857142857142854</v>
      </c>
    </row>
    <row r="235" spans="2:11" x14ac:dyDescent="0.3">
      <c r="B235" s="112">
        <v>44077</v>
      </c>
      <c r="C235">
        <v>1733</v>
      </c>
      <c r="D235">
        <v>47</v>
      </c>
      <c r="E235" s="73">
        <f t="shared" si="68"/>
        <v>2.7120600115406805</v>
      </c>
      <c r="F235" s="63">
        <f t="shared" si="71"/>
        <v>1433.5714285714287</v>
      </c>
      <c r="G235" s="58">
        <f t="shared" si="72"/>
        <v>43.857142857142854</v>
      </c>
    </row>
    <row r="236" spans="2:11" x14ac:dyDescent="0.3">
      <c r="B236" s="112">
        <v>44078</v>
      </c>
      <c r="C236">
        <v>1708</v>
      </c>
      <c r="D236">
        <v>43</v>
      </c>
      <c r="E236" s="73">
        <f t="shared" si="68"/>
        <v>2.5175644028103044</v>
      </c>
      <c r="F236" s="63">
        <f t="shared" si="71"/>
        <v>1433.5714285714287</v>
      </c>
      <c r="G236" s="58">
        <f t="shared" si="72"/>
        <v>43.857142857142854</v>
      </c>
    </row>
    <row r="237" spans="2:11" x14ac:dyDescent="0.3">
      <c r="B237" s="112">
        <v>44079</v>
      </c>
      <c r="C237">
        <v>1212</v>
      </c>
      <c r="D237">
        <v>43</v>
      </c>
      <c r="E237" s="73">
        <f t="shared" si="68"/>
        <v>3.5478547854785476</v>
      </c>
      <c r="F237" s="63">
        <f t="shared" si="71"/>
        <v>1433.5714285714287</v>
      </c>
      <c r="G237" s="58">
        <f t="shared" si="72"/>
        <v>43.857142857142854</v>
      </c>
    </row>
    <row r="238" spans="2:11" x14ac:dyDescent="0.3">
      <c r="B238" s="68">
        <v>44080</v>
      </c>
      <c r="C238" s="69">
        <v>706</v>
      </c>
      <c r="D238" s="69">
        <v>25</v>
      </c>
      <c r="E238" s="103">
        <f t="shared" si="68"/>
        <v>3.5410764872521248</v>
      </c>
      <c r="F238" s="71">
        <f t="shared" si="71"/>
        <v>1433.5714285714287</v>
      </c>
      <c r="G238" s="70">
        <f t="shared" si="72"/>
        <v>43.857142857142854</v>
      </c>
      <c r="H238" s="105" t="s">
        <v>92</v>
      </c>
      <c r="I238" s="107">
        <f>AVERAGE(C232:C238)</f>
        <v>1433.5714285714287</v>
      </c>
      <c r="J238" s="108">
        <f>AVERAGE(D232:D238)</f>
        <v>43.857142857142854</v>
      </c>
      <c r="K238" s="160">
        <f>AVERAGE(E232:E238)</f>
        <v>3.1203959699778956</v>
      </c>
    </row>
    <row r="239" spans="2:11" x14ac:dyDescent="0.3">
      <c r="B239" s="112">
        <v>44081</v>
      </c>
      <c r="C239">
        <v>1581</v>
      </c>
      <c r="D239">
        <v>42</v>
      </c>
      <c r="E239" s="73">
        <f t="shared" si="68"/>
        <v>2.6565464895635675</v>
      </c>
      <c r="F239" s="63">
        <f t="shared" ref="F239:F245" si="73">$I$245</f>
        <v>2211.7142857142858</v>
      </c>
      <c r="G239" s="58">
        <f t="shared" ref="G239:G245" si="74">$J$245</f>
        <v>79.428571428571431</v>
      </c>
    </row>
    <row r="240" spans="2:11" x14ac:dyDescent="0.3">
      <c r="B240" s="112">
        <v>44082</v>
      </c>
      <c r="C240">
        <v>2560</v>
      </c>
      <c r="D240">
        <v>78</v>
      </c>
      <c r="E240" s="73">
        <f t="shared" si="68"/>
        <v>3.046875</v>
      </c>
      <c r="F240" s="63">
        <f t="shared" si="73"/>
        <v>2211.7142857142858</v>
      </c>
      <c r="G240" s="58">
        <f t="shared" si="74"/>
        <v>79.428571428571431</v>
      </c>
    </row>
    <row r="241" spans="2:11" x14ac:dyDescent="0.3">
      <c r="B241" s="112">
        <v>44083</v>
      </c>
      <c r="C241">
        <v>2489</v>
      </c>
      <c r="D241">
        <v>77</v>
      </c>
      <c r="E241" s="73">
        <f t="shared" si="68"/>
        <v>3.0936118923262352</v>
      </c>
      <c r="F241" s="63">
        <f t="shared" si="73"/>
        <v>2211.7142857142858</v>
      </c>
      <c r="G241" s="58">
        <f t="shared" si="74"/>
        <v>79.428571428571431</v>
      </c>
    </row>
    <row r="242" spans="2:11" x14ac:dyDescent="0.3">
      <c r="B242" s="112">
        <v>44084</v>
      </c>
      <c r="C242">
        <v>2758</v>
      </c>
      <c r="D242">
        <v>108</v>
      </c>
      <c r="E242" s="73">
        <f t="shared" si="68"/>
        <v>3.9158810732414793</v>
      </c>
      <c r="F242" s="63">
        <f t="shared" si="73"/>
        <v>2211.7142857142858</v>
      </c>
      <c r="G242" s="58">
        <f t="shared" si="74"/>
        <v>79.428571428571431</v>
      </c>
    </row>
    <row r="243" spans="2:11" x14ac:dyDescent="0.3">
      <c r="B243" s="112">
        <v>44085</v>
      </c>
      <c r="C243">
        <v>3191</v>
      </c>
      <c r="D243">
        <v>105</v>
      </c>
      <c r="E243" s="73">
        <f t="shared" si="68"/>
        <v>3.2905045440300844</v>
      </c>
      <c r="F243" s="63">
        <f t="shared" si="73"/>
        <v>2211.7142857142858</v>
      </c>
      <c r="G243" s="58">
        <f t="shared" si="74"/>
        <v>79.428571428571431</v>
      </c>
    </row>
    <row r="244" spans="2:11" x14ac:dyDescent="0.3">
      <c r="B244" s="112">
        <v>44086</v>
      </c>
      <c r="C244">
        <v>1793</v>
      </c>
      <c r="D244">
        <v>99</v>
      </c>
      <c r="E244" s="73">
        <f t="shared" si="68"/>
        <v>5.5214723926380369</v>
      </c>
      <c r="F244" s="63">
        <f t="shared" si="73"/>
        <v>2211.7142857142858</v>
      </c>
      <c r="G244" s="58">
        <f t="shared" si="74"/>
        <v>79.428571428571431</v>
      </c>
    </row>
    <row r="245" spans="2:11" x14ac:dyDescent="0.3">
      <c r="B245" s="68">
        <v>44087</v>
      </c>
      <c r="C245" s="69">
        <v>1110</v>
      </c>
      <c r="D245" s="69">
        <v>47</v>
      </c>
      <c r="E245" s="103">
        <f t="shared" si="68"/>
        <v>4.2342342342342336</v>
      </c>
      <c r="F245" s="71">
        <f t="shared" si="73"/>
        <v>2211.7142857142858</v>
      </c>
      <c r="G245" s="70">
        <f t="shared" si="74"/>
        <v>79.428571428571431</v>
      </c>
      <c r="H245" s="105" t="s">
        <v>93</v>
      </c>
      <c r="I245" s="107">
        <f>AVERAGE(C239:C245)</f>
        <v>2211.7142857142858</v>
      </c>
      <c r="J245" s="108">
        <f>AVERAGE(D239:D245)</f>
        <v>79.428571428571431</v>
      </c>
      <c r="K245" s="160">
        <f>AVERAGE(E239:E245)</f>
        <v>3.6798750894333763</v>
      </c>
    </row>
    <row r="246" spans="2:11" x14ac:dyDescent="0.3">
      <c r="B246" s="112">
        <v>44088</v>
      </c>
      <c r="C246">
        <v>2247</v>
      </c>
      <c r="D246">
        <v>82</v>
      </c>
      <c r="E246" s="73">
        <f t="shared" si="68"/>
        <v>3.6493101913662658</v>
      </c>
      <c r="F246" s="63">
        <f t="shared" ref="F246:F252" si="75">$I$252</f>
        <v>2619.8571428571427</v>
      </c>
      <c r="G246" s="58">
        <f t="shared" ref="G246:G252" si="76">$J$252</f>
        <v>102.85714285714286</v>
      </c>
    </row>
    <row r="247" spans="2:11" x14ac:dyDescent="0.3">
      <c r="B247" s="112">
        <v>44089</v>
      </c>
      <c r="C247">
        <v>3123</v>
      </c>
      <c r="D247">
        <v>123</v>
      </c>
      <c r="E247" s="73">
        <f t="shared" si="68"/>
        <v>3.9385206532180597</v>
      </c>
      <c r="F247" s="63">
        <f t="shared" si="75"/>
        <v>2619.8571428571427</v>
      </c>
      <c r="G247" s="58">
        <f t="shared" si="76"/>
        <v>102.85714285714286</v>
      </c>
    </row>
    <row r="248" spans="2:11" x14ac:dyDescent="0.3">
      <c r="B248" s="112">
        <v>44090</v>
      </c>
      <c r="C248">
        <v>3070</v>
      </c>
      <c r="D248">
        <v>104</v>
      </c>
      <c r="E248" s="73">
        <f t="shared" si="68"/>
        <v>3.3876221498371337</v>
      </c>
      <c r="F248" s="63">
        <f t="shared" si="75"/>
        <v>2619.8571428571427</v>
      </c>
      <c r="G248" s="58">
        <f t="shared" si="76"/>
        <v>102.85714285714286</v>
      </c>
    </row>
    <row r="249" spans="2:11" x14ac:dyDescent="0.3">
      <c r="B249" s="112">
        <v>44091</v>
      </c>
      <c r="C249">
        <v>3557</v>
      </c>
      <c r="D249">
        <v>137</v>
      </c>
      <c r="E249" s="73">
        <f t="shared" si="68"/>
        <v>3.8515603036266519</v>
      </c>
      <c r="F249" s="63">
        <f t="shared" si="75"/>
        <v>2619.8571428571427</v>
      </c>
      <c r="G249" s="58">
        <f t="shared" si="76"/>
        <v>102.85714285714286</v>
      </c>
    </row>
    <row r="250" spans="2:11" x14ac:dyDescent="0.3">
      <c r="B250" s="112">
        <v>44092</v>
      </c>
      <c r="C250">
        <v>3070</v>
      </c>
      <c r="D250">
        <v>113</v>
      </c>
      <c r="E250" s="73">
        <f t="shared" si="68"/>
        <v>3.6807817589576546</v>
      </c>
      <c r="F250" s="63">
        <f t="shared" si="75"/>
        <v>2619.8571428571427</v>
      </c>
      <c r="G250" s="58">
        <f t="shared" si="76"/>
        <v>102.85714285714286</v>
      </c>
    </row>
    <row r="251" spans="2:11" x14ac:dyDescent="0.3">
      <c r="B251" s="112">
        <v>44093</v>
      </c>
      <c r="C251">
        <v>2288</v>
      </c>
      <c r="D251">
        <v>111</v>
      </c>
      <c r="E251" s="73">
        <f t="shared" si="68"/>
        <v>4.8513986013986017</v>
      </c>
      <c r="F251" s="63">
        <f t="shared" si="75"/>
        <v>2619.8571428571427</v>
      </c>
      <c r="G251" s="58">
        <f t="shared" si="76"/>
        <v>102.85714285714286</v>
      </c>
    </row>
    <row r="252" spans="2:11" x14ac:dyDescent="0.3">
      <c r="B252" s="68">
        <v>44094</v>
      </c>
      <c r="C252" s="69">
        <v>984</v>
      </c>
      <c r="D252" s="69">
        <v>50</v>
      </c>
      <c r="E252" s="103">
        <f t="shared" si="68"/>
        <v>5.0813008130081299</v>
      </c>
      <c r="F252" s="71">
        <f t="shared" si="75"/>
        <v>2619.8571428571427</v>
      </c>
      <c r="G252" s="70">
        <f t="shared" si="76"/>
        <v>102.85714285714286</v>
      </c>
      <c r="H252" s="105" t="s">
        <v>94</v>
      </c>
      <c r="I252" s="107">
        <f>AVERAGE(C246:C252)</f>
        <v>2619.8571428571427</v>
      </c>
      <c r="J252" s="108">
        <f>AVERAGE(D246:D252)</f>
        <v>102.85714285714286</v>
      </c>
      <c r="K252" s="160">
        <f>AVERAGE(E246:E252)</f>
        <v>4.0629277816303562</v>
      </c>
    </row>
    <row r="253" spans="2:11" x14ac:dyDescent="0.3">
      <c r="B253" s="112">
        <v>44095</v>
      </c>
      <c r="C253">
        <v>2335</v>
      </c>
      <c r="D253">
        <v>88</v>
      </c>
      <c r="E253" s="73">
        <f t="shared" si="68"/>
        <v>3.7687366167023555</v>
      </c>
      <c r="F253" s="63">
        <f t="shared" ref="F253:F259" si="77">$I$259</f>
        <v>2435</v>
      </c>
      <c r="G253" s="58">
        <f t="shared" ref="G253:G259" si="78">$J$259</f>
        <v>131.42857142857142</v>
      </c>
    </row>
    <row r="254" spans="2:11" x14ac:dyDescent="0.3">
      <c r="B254" s="112">
        <v>44096</v>
      </c>
      <c r="C254">
        <v>2616</v>
      </c>
      <c r="D254">
        <v>136</v>
      </c>
      <c r="E254" s="73">
        <f t="shared" si="68"/>
        <v>5.1987767584097861</v>
      </c>
      <c r="F254" s="63">
        <f t="shared" si="77"/>
        <v>2435</v>
      </c>
      <c r="G254" s="58">
        <f t="shared" si="78"/>
        <v>131.42857142857142</v>
      </c>
    </row>
    <row r="255" spans="2:11" x14ac:dyDescent="0.3">
      <c r="B255" s="112">
        <v>44097</v>
      </c>
      <c r="C255">
        <v>2848</v>
      </c>
      <c r="D255">
        <v>122</v>
      </c>
      <c r="E255" s="73">
        <f t="shared" si="68"/>
        <v>4.2837078651685392</v>
      </c>
      <c r="F255" s="63">
        <f t="shared" si="77"/>
        <v>2435</v>
      </c>
      <c r="G255" s="58">
        <f t="shared" si="78"/>
        <v>131.42857142857142</v>
      </c>
    </row>
    <row r="256" spans="2:11" x14ac:dyDescent="0.3">
      <c r="B256" s="112">
        <v>44098</v>
      </c>
      <c r="C256">
        <v>3645</v>
      </c>
      <c r="D256">
        <v>192</v>
      </c>
      <c r="E256" s="73">
        <f t="shared" si="68"/>
        <v>5.2674897119341564</v>
      </c>
      <c r="F256" s="63">
        <f t="shared" si="77"/>
        <v>2435</v>
      </c>
      <c r="G256" s="58">
        <f t="shared" si="78"/>
        <v>131.42857142857142</v>
      </c>
    </row>
    <row r="257" spans="2:12" x14ac:dyDescent="0.3">
      <c r="B257" s="112">
        <v>44099</v>
      </c>
      <c r="C257">
        <v>2775</v>
      </c>
      <c r="D257">
        <v>184</v>
      </c>
      <c r="E257" s="73">
        <f t="shared" si="68"/>
        <v>6.6306306306306313</v>
      </c>
      <c r="F257" s="63">
        <f t="shared" si="77"/>
        <v>2435</v>
      </c>
      <c r="G257" s="58">
        <f t="shared" si="78"/>
        <v>131.42857142857142</v>
      </c>
    </row>
    <row r="258" spans="2:12" x14ac:dyDescent="0.3">
      <c r="B258" s="112">
        <v>44100</v>
      </c>
      <c r="C258">
        <v>1917</v>
      </c>
      <c r="D258">
        <v>159</v>
      </c>
      <c r="E258" s="73">
        <f t="shared" si="68"/>
        <v>8.2942097026604067</v>
      </c>
      <c r="F258" s="63">
        <f t="shared" si="77"/>
        <v>2435</v>
      </c>
      <c r="G258" s="58">
        <f t="shared" si="78"/>
        <v>131.42857142857142</v>
      </c>
    </row>
    <row r="259" spans="2:12" x14ac:dyDescent="0.3">
      <c r="B259" s="68">
        <v>44101</v>
      </c>
      <c r="C259" s="69">
        <v>909</v>
      </c>
      <c r="D259" s="69">
        <v>39</v>
      </c>
      <c r="E259" s="103">
        <f t="shared" si="68"/>
        <v>4.2904290429042904</v>
      </c>
      <c r="F259" s="71">
        <f t="shared" si="77"/>
        <v>2435</v>
      </c>
      <c r="G259" s="70">
        <f t="shared" si="78"/>
        <v>131.42857142857142</v>
      </c>
      <c r="H259" s="105" t="s">
        <v>95</v>
      </c>
      <c r="I259" s="107">
        <f>AVERAGE(C253:C259)</f>
        <v>2435</v>
      </c>
      <c r="J259" s="108">
        <f>AVERAGE(D253:D259)</f>
        <v>131.42857142857142</v>
      </c>
      <c r="K259" s="160">
        <f>AVERAGE(E253:E259)</f>
        <v>5.39056861834431</v>
      </c>
    </row>
    <row r="260" spans="2:12" x14ac:dyDescent="0.3">
      <c r="B260" s="112">
        <v>44102</v>
      </c>
      <c r="C260">
        <v>2382</v>
      </c>
      <c r="D260">
        <v>99</v>
      </c>
      <c r="E260" s="73">
        <f t="shared" si="68"/>
        <v>4.1561712846347607</v>
      </c>
      <c r="F260" s="63">
        <f t="shared" ref="F260:F266" si="79">$I$266</f>
        <v>2545.7142857142858</v>
      </c>
      <c r="G260" s="58">
        <f t="shared" ref="G260:G266" si="80">$J$266</f>
        <v>169.28571428571428</v>
      </c>
    </row>
    <row r="261" spans="2:12" x14ac:dyDescent="0.3">
      <c r="B261" s="112">
        <v>44103</v>
      </c>
      <c r="C261">
        <v>3391</v>
      </c>
      <c r="D261">
        <v>203</v>
      </c>
      <c r="E261" s="73">
        <f t="shared" si="68"/>
        <v>5.986434680035388</v>
      </c>
      <c r="F261" s="63">
        <f t="shared" si="79"/>
        <v>2545.7142857142858</v>
      </c>
      <c r="G261" s="58">
        <f t="shared" si="80"/>
        <v>169.28571428571428</v>
      </c>
      <c r="H261" s="215"/>
      <c r="I261" s="215"/>
      <c r="J261" s="215"/>
      <c r="K261" s="215"/>
      <c r="L261" s="215"/>
    </row>
    <row r="262" spans="2:12" ht="15" thickBot="1" x14ac:dyDescent="0.35">
      <c r="B262" s="94">
        <v>44104</v>
      </c>
      <c r="C262" s="95">
        <v>2899</v>
      </c>
      <c r="D262" s="95">
        <v>175</v>
      </c>
      <c r="E262" s="113">
        <f t="shared" si="68"/>
        <v>6.0365643325284584</v>
      </c>
      <c r="F262" s="97">
        <f t="shared" si="79"/>
        <v>2545.7142857142858</v>
      </c>
      <c r="G262" s="96">
        <f t="shared" si="80"/>
        <v>169.28571428571428</v>
      </c>
      <c r="H262" s="109" t="s">
        <v>110</v>
      </c>
      <c r="I262" s="110">
        <f>AVERAGE(C233:C262)</f>
        <v>2271.9333333333334</v>
      </c>
      <c r="J262" s="111">
        <f>AVERAGE(D233:D262)</f>
        <v>97.966666666666669</v>
      </c>
      <c r="K262" s="162">
        <f>AVERAGE(E233:E262)</f>
        <v>4.2352672003711138</v>
      </c>
    </row>
    <row r="263" spans="2:12" ht="15" thickTop="1" x14ac:dyDescent="0.3">
      <c r="B263" s="112">
        <v>44105</v>
      </c>
      <c r="C263">
        <v>3281</v>
      </c>
      <c r="D263">
        <v>238</v>
      </c>
      <c r="E263" s="73">
        <f t="shared" si="68"/>
        <v>7.2538860103626934</v>
      </c>
      <c r="F263" s="63">
        <f t="shared" si="79"/>
        <v>2545.7142857142858</v>
      </c>
      <c r="G263" s="58">
        <f t="shared" si="80"/>
        <v>169.28571428571428</v>
      </c>
    </row>
    <row r="264" spans="2:12" x14ac:dyDescent="0.3">
      <c r="B264" s="112">
        <v>44106</v>
      </c>
      <c r="C264">
        <v>2893</v>
      </c>
      <c r="D264">
        <v>227</v>
      </c>
      <c r="E264" s="73">
        <f t="shared" si="68"/>
        <v>7.8465260974766675</v>
      </c>
      <c r="F264" s="63">
        <f t="shared" si="79"/>
        <v>2545.7142857142858</v>
      </c>
      <c r="G264" s="58">
        <f t="shared" si="80"/>
        <v>169.28571428571428</v>
      </c>
    </row>
    <row r="265" spans="2:12" x14ac:dyDescent="0.3">
      <c r="B265" s="112">
        <v>44107</v>
      </c>
      <c r="C265">
        <v>1940</v>
      </c>
      <c r="D265">
        <v>168</v>
      </c>
      <c r="E265" s="73">
        <f t="shared" si="68"/>
        <v>8.6597938144329891</v>
      </c>
      <c r="F265" s="63">
        <f t="shared" si="79"/>
        <v>2545.7142857142858</v>
      </c>
      <c r="G265" s="58">
        <f t="shared" si="80"/>
        <v>169.28571428571428</v>
      </c>
    </row>
    <row r="266" spans="2:12" x14ac:dyDescent="0.3">
      <c r="B266" s="68">
        <v>44108</v>
      </c>
      <c r="C266" s="69">
        <v>1034</v>
      </c>
      <c r="D266" s="69">
        <v>75</v>
      </c>
      <c r="E266" s="103">
        <f t="shared" si="68"/>
        <v>7.2533849129593806</v>
      </c>
      <c r="F266" s="71">
        <f t="shared" si="79"/>
        <v>2545.7142857142858</v>
      </c>
      <c r="G266" s="70">
        <f t="shared" si="80"/>
        <v>169.28571428571428</v>
      </c>
      <c r="H266" s="105" t="s">
        <v>96</v>
      </c>
      <c r="I266" s="107">
        <f>AVERAGE(C260:C266)</f>
        <v>2545.7142857142858</v>
      </c>
      <c r="J266" s="108">
        <f>AVERAGE(D260:D266)</f>
        <v>169.28571428571428</v>
      </c>
      <c r="K266" s="160">
        <f>AVERAGE(E260:E266)</f>
        <v>6.7418230189186206</v>
      </c>
    </row>
    <row r="267" spans="2:12" x14ac:dyDescent="0.3">
      <c r="B267" s="112">
        <v>44109</v>
      </c>
      <c r="C267">
        <v>2509</v>
      </c>
      <c r="D267">
        <v>189</v>
      </c>
      <c r="E267" s="73">
        <f t="shared" si="68"/>
        <v>7.5328816261458753</v>
      </c>
      <c r="F267" s="63">
        <f t="shared" ref="F267:F273" si="81">$I$273</f>
        <v>3223.4285714285716</v>
      </c>
      <c r="G267" s="58">
        <f t="shared" ref="G267:G273" si="82">$J$273</f>
        <v>322</v>
      </c>
    </row>
    <row r="268" spans="2:12" x14ac:dyDescent="0.3">
      <c r="B268" s="112">
        <v>44110</v>
      </c>
      <c r="C268">
        <v>3998</v>
      </c>
      <c r="D268">
        <v>356</v>
      </c>
      <c r="E268" s="73">
        <f t="shared" si="68"/>
        <v>8.9044522261130563</v>
      </c>
      <c r="F268" s="63">
        <f t="shared" si="81"/>
        <v>3223.4285714285716</v>
      </c>
      <c r="G268" s="58">
        <f t="shared" si="82"/>
        <v>322</v>
      </c>
    </row>
    <row r="269" spans="2:12" x14ac:dyDescent="0.3">
      <c r="B269" s="112">
        <v>44111</v>
      </c>
      <c r="C269">
        <v>3653</v>
      </c>
      <c r="D269">
        <v>387</v>
      </c>
      <c r="E269" s="73">
        <f t="shared" si="68"/>
        <v>10.594032302217355</v>
      </c>
      <c r="F269" s="63">
        <f t="shared" si="81"/>
        <v>3223.4285714285716</v>
      </c>
      <c r="G269" s="58">
        <f t="shared" si="82"/>
        <v>322</v>
      </c>
    </row>
    <row r="270" spans="2:12" x14ac:dyDescent="0.3">
      <c r="B270" s="112">
        <v>44112</v>
      </c>
      <c r="C270">
        <v>3682</v>
      </c>
      <c r="D270">
        <v>363</v>
      </c>
      <c r="E270" s="73">
        <f t="shared" si="68"/>
        <v>9.8587724063009237</v>
      </c>
      <c r="F270" s="63">
        <f t="shared" si="81"/>
        <v>3223.4285714285716</v>
      </c>
      <c r="G270" s="58">
        <f t="shared" si="82"/>
        <v>322</v>
      </c>
    </row>
    <row r="271" spans="2:12" x14ac:dyDescent="0.3">
      <c r="B271" s="112">
        <v>44113</v>
      </c>
      <c r="C271">
        <v>4362</v>
      </c>
      <c r="D271">
        <v>380</v>
      </c>
      <c r="E271" s="73">
        <f t="shared" si="68"/>
        <v>8.7116001834021084</v>
      </c>
      <c r="F271" s="63">
        <f t="shared" si="81"/>
        <v>3223.4285714285716</v>
      </c>
      <c r="G271" s="58">
        <f t="shared" si="82"/>
        <v>322</v>
      </c>
    </row>
    <row r="272" spans="2:12" x14ac:dyDescent="0.3">
      <c r="B272" s="112">
        <v>44114</v>
      </c>
      <c r="C272">
        <v>2956</v>
      </c>
      <c r="D272">
        <v>411</v>
      </c>
      <c r="E272" s="73">
        <f t="shared" si="68"/>
        <v>13.903924221921516</v>
      </c>
      <c r="F272" s="63">
        <f t="shared" si="81"/>
        <v>3223.4285714285716</v>
      </c>
      <c r="G272" s="58">
        <f t="shared" si="82"/>
        <v>322</v>
      </c>
    </row>
    <row r="273" spans="2:11" x14ac:dyDescent="0.3">
      <c r="B273" s="68">
        <v>44115</v>
      </c>
      <c r="C273" s="69">
        <v>1404</v>
      </c>
      <c r="D273" s="69">
        <v>168</v>
      </c>
      <c r="E273" s="103">
        <f t="shared" si="68"/>
        <v>11.965811965811966</v>
      </c>
      <c r="F273" s="71">
        <f t="shared" si="81"/>
        <v>3223.4285714285716</v>
      </c>
      <c r="G273" s="70">
        <f t="shared" si="82"/>
        <v>322</v>
      </c>
      <c r="H273" s="105" t="s">
        <v>97</v>
      </c>
      <c r="I273" s="107">
        <f>AVERAGE(C267:C273)</f>
        <v>3223.4285714285716</v>
      </c>
      <c r="J273" s="108">
        <f>AVERAGE(D267:D273)</f>
        <v>322</v>
      </c>
      <c r="K273" s="160">
        <f>AVERAGE(E267:E273)</f>
        <v>10.210210704558971</v>
      </c>
    </row>
    <row r="274" spans="2:11" x14ac:dyDescent="0.3">
      <c r="B274" s="112">
        <v>44116</v>
      </c>
      <c r="C274">
        <v>3308</v>
      </c>
      <c r="D274">
        <v>397</v>
      </c>
      <c r="E274" s="73">
        <f t="shared" si="68"/>
        <v>12.001209189842806</v>
      </c>
      <c r="F274" s="63">
        <f t="shared" ref="F274:F280" si="83">$I$280</f>
        <v>4385.7142857142853</v>
      </c>
      <c r="G274" s="58">
        <f t="shared" ref="G274:G280" si="84">$J$280</f>
        <v>692</v>
      </c>
    </row>
    <row r="275" spans="2:11" x14ac:dyDescent="0.3">
      <c r="B275" s="112">
        <v>44117</v>
      </c>
      <c r="C275">
        <v>4902</v>
      </c>
      <c r="D275">
        <v>708</v>
      </c>
      <c r="E275" s="73">
        <f t="shared" si="68"/>
        <v>14.443084455324357</v>
      </c>
      <c r="F275" s="63">
        <f t="shared" si="83"/>
        <v>4385.7142857142853</v>
      </c>
      <c r="G275" s="58">
        <f t="shared" si="84"/>
        <v>692</v>
      </c>
    </row>
    <row r="276" spans="2:11" x14ac:dyDescent="0.3">
      <c r="B276" s="112">
        <v>44118</v>
      </c>
      <c r="C276">
        <v>5287</v>
      </c>
      <c r="D276">
        <v>745</v>
      </c>
      <c r="E276" s="73">
        <f t="shared" si="68"/>
        <v>14.091167013429166</v>
      </c>
      <c r="F276" s="63">
        <f t="shared" si="83"/>
        <v>4385.7142857142853</v>
      </c>
      <c r="G276" s="58">
        <f t="shared" si="84"/>
        <v>692</v>
      </c>
    </row>
    <row r="277" spans="2:11" x14ac:dyDescent="0.3">
      <c r="B277" s="112">
        <v>44119</v>
      </c>
      <c r="C277">
        <v>5196</v>
      </c>
      <c r="D277">
        <v>834</v>
      </c>
      <c r="E277" s="73">
        <f t="shared" si="68"/>
        <v>16.05080831408776</v>
      </c>
      <c r="F277" s="63">
        <f t="shared" si="83"/>
        <v>4385.7142857142853</v>
      </c>
      <c r="G277" s="58">
        <f t="shared" si="84"/>
        <v>692</v>
      </c>
    </row>
    <row r="278" spans="2:11" x14ac:dyDescent="0.3">
      <c r="B278" s="112">
        <v>44120</v>
      </c>
      <c r="C278">
        <v>5605</v>
      </c>
      <c r="D278">
        <v>897</v>
      </c>
      <c r="E278" s="73">
        <f t="shared" si="68"/>
        <v>16.003568242640501</v>
      </c>
      <c r="F278" s="63">
        <f t="shared" si="83"/>
        <v>4385.7142857142853</v>
      </c>
      <c r="G278" s="58">
        <f t="shared" si="84"/>
        <v>692</v>
      </c>
    </row>
    <row r="279" spans="2:11" x14ac:dyDescent="0.3">
      <c r="B279" s="112">
        <v>44121</v>
      </c>
      <c r="C279">
        <v>3765</v>
      </c>
      <c r="D279">
        <v>726</v>
      </c>
      <c r="E279" s="73">
        <f t="shared" si="68"/>
        <v>19.282868525896415</v>
      </c>
      <c r="F279" s="63">
        <f t="shared" si="83"/>
        <v>4385.7142857142853</v>
      </c>
      <c r="G279" s="58">
        <f t="shared" si="84"/>
        <v>692</v>
      </c>
    </row>
    <row r="280" spans="2:11" x14ac:dyDescent="0.3">
      <c r="B280" s="68">
        <v>44122</v>
      </c>
      <c r="C280" s="69">
        <v>2637</v>
      </c>
      <c r="D280" s="69">
        <v>537</v>
      </c>
      <c r="E280" s="103">
        <f t="shared" si="68"/>
        <v>20.364050056882821</v>
      </c>
      <c r="F280" s="71">
        <f t="shared" si="83"/>
        <v>4385.7142857142853</v>
      </c>
      <c r="G280" s="70">
        <f t="shared" si="84"/>
        <v>692</v>
      </c>
      <c r="H280" s="105" t="s">
        <v>98</v>
      </c>
      <c r="I280" s="107">
        <f>AVERAGE(C274:C280)</f>
        <v>4385.7142857142853</v>
      </c>
      <c r="J280" s="108">
        <f>AVERAGE(D274:D280)</f>
        <v>692</v>
      </c>
      <c r="K280" s="160">
        <f>AVERAGE(E274:E280)</f>
        <v>16.033822256871975</v>
      </c>
    </row>
    <row r="281" spans="2:11" x14ac:dyDescent="0.3">
      <c r="B281" s="112">
        <v>44123</v>
      </c>
      <c r="C281">
        <v>4326</v>
      </c>
      <c r="D281">
        <v>794</v>
      </c>
      <c r="E281" s="73">
        <f t="shared" si="68"/>
        <v>18.354137771613498</v>
      </c>
      <c r="F281" s="63">
        <f t="shared" ref="F281:F287" si="85">$I$287</f>
        <v>5665.7142857142853</v>
      </c>
      <c r="G281" s="58">
        <f t="shared" ref="G281:G287" si="86">$J$287</f>
        <v>1481</v>
      </c>
    </row>
    <row r="282" spans="2:11" x14ac:dyDescent="0.3">
      <c r="B282" s="112">
        <v>44124</v>
      </c>
      <c r="C282">
        <v>5891</v>
      </c>
      <c r="D282">
        <v>1503</v>
      </c>
      <c r="E282" s="73">
        <f t="shared" si="68"/>
        <v>25.513495162111692</v>
      </c>
      <c r="F282" s="63">
        <f t="shared" si="85"/>
        <v>5665.7142857142853</v>
      </c>
      <c r="G282" s="58">
        <f t="shared" si="86"/>
        <v>1481</v>
      </c>
    </row>
    <row r="283" spans="2:11" x14ac:dyDescent="0.3">
      <c r="B283" s="112">
        <v>44125</v>
      </c>
      <c r="C283">
        <v>6215</v>
      </c>
      <c r="D283">
        <v>1663</v>
      </c>
      <c r="E283" s="73">
        <f t="shared" si="68"/>
        <v>26.757843925985519</v>
      </c>
      <c r="F283" s="63">
        <f t="shared" si="85"/>
        <v>5665.7142857142853</v>
      </c>
      <c r="G283" s="58">
        <f t="shared" si="86"/>
        <v>1481</v>
      </c>
    </row>
    <row r="284" spans="2:11" x14ac:dyDescent="0.3">
      <c r="B284" s="112">
        <v>44126</v>
      </c>
      <c r="C284">
        <v>6745</v>
      </c>
      <c r="D284">
        <v>1656</v>
      </c>
      <c r="E284" s="73">
        <f t="shared" si="68"/>
        <v>24.551519644180875</v>
      </c>
      <c r="F284" s="63">
        <f t="shared" si="85"/>
        <v>5665.7142857142853</v>
      </c>
      <c r="G284" s="58">
        <f t="shared" si="86"/>
        <v>1481</v>
      </c>
    </row>
    <row r="285" spans="2:11" x14ac:dyDescent="0.3">
      <c r="B285" s="112">
        <v>44127</v>
      </c>
      <c r="C285">
        <v>7025</v>
      </c>
      <c r="D285">
        <v>1961</v>
      </c>
      <c r="E285" s="73">
        <f t="shared" si="68"/>
        <v>27.914590747330958</v>
      </c>
      <c r="F285" s="63">
        <f t="shared" si="85"/>
        <v>5665.7142857142853</v>
      </c>
      <c r="G285" s="58">
        <f t="shared" si="86"/>
        <v>1481</v>
      </c>
    </row>
    <row r="286" spans="2:11" x14ac:dyDescent="0.3">
      <c r="B286" s="112">
        <v>44128</v>
      </c>
      <c r="C286">
        <v>5776</v>
      </c>
      <c r="D286">
        <v>1675</v>
      </c>
      <c r="E286" s="73">
        <f t="shared" ref="E286:E349" si="87">D286/C286*100</f>
        <v>28.999307479224377</v>
      </c>
      <c r="F286" s="63">
        <f t="shared" si="85"/>
        <v>5665.7142857142853</v>
      </c>
      <c r="G286" s="58">
        <f t="shared" si="86"/>
        <v>1481</v>
      </c>
    </row>
    <row r="287" spans="2:11" x14ac:dyDescent="0.3">
      <c r="B287" s="68">
        <v>44129</v>
      </c>
      <c r="C287" s="69">
        <v>3682</v>
      </c>
      <c r="D287" s="69">
        <v>1115</v>
      </c>
      <c r="E287" s="103">
        <f t="shared" si="87"/>
        <v>30.282455187398156</v>
      </c>
      <c r="F287" s="71">
        <f t="shared" si="85"/>
        <v>5665.7142857142853</v>
      </c>
      <c r="G287" s="70">
        <f t="shared" si="86"/>
        <v>1481</v>
      </c>
      <c r="H287" s="105" t="s">
        <v>99</v>
      </c>
      <c r="I287" s="107">
        <f>AVERAGE(C281:C287)</f>
        <v>5665.7142857142853</v>
      </c>
      <c r="J287" s="108">
        <f>AVERAGE(D281:D287)</f>
        <v>1481</v>
      </c>
      <c r="K287" s="160">
        <f>AVERAGE(E281:E287)</f>
        <v>26.053335702549298</v>
      </c>
    </row>
    <row r="288" spans="2:11" x14ac:dyDescent="0.3">
      <c r="B288" s="112">
        <v>44130</v>
      </c>
      <c r="C288">
        <v>5756</v>
      </c>
      <c r="D288">
        <v>1499</v>
      </c>
      <c r="E288" s="73">
        <f t="shared" si="87"/>
        <v>26.042390548992355</v>
      </c>
      <c r="F288" s="63">
        <f t="shared" ref="F288:F294" si="88">$I$294</f>
        <v>5794</v>
      </c>
      <c r="G288" s="58">
        <f t="shared" ref="G288:G294" si="89">$J$294</f>
        <v>1726.5714285714287</v>
      </c>
    </row>
    <row r="289" spans="2:11" x14ac:dyDescent="0.3">
      <c r="B289" s="112">
        <v>44131</v>
      </c>
      <c r="C289">
        <v>7471</v>
      </c>
      <c r="D289">
        <v>2605</v>
      </c>
      <c r="E289" s="73">
        <f t="shared" si="87"/>
        <v>34.868156873243208</v>
      </c>
      <c r="F289" s="63">
        <f t="shared" si="88"/>
        <v>5794</v>
      </c>
      <c r="G289" s="58">
        <f t="shared" si="89"/>
        <v>1726.5714285714287</v>
      </c>
    </row>
    <row r="290" spans="2:11" x14ac:dyDescent="0.3">
      <c r="B290" s="112">
        <v>44132</v>
      </c>
      <c r="C290">
        <v>7202</v>
      </c>
      <c r="D290">
        <v>2488</v>
      </c>
      <c r="E290" s="73">
        <f t="shared" si="87"/>
        <v>34.54595945570675</v>
      </c>
      <c r="F290" s="63">
        <f t="shared" si="88"/>
        <v>5794</v>
      </c>
      <c r="G290" s="58">
        <f t="shared" si="89"/>
        <v>1726.5714285714287</v>
      </c>
    </row>
    <row r="291" spans="2:11" x14ac:dyDescent="0.3">
      <c r="B291" s="112">
        <v>44133</v>
      </c>
      <c r="C291">
        <v>6368</v>
      </c>
      <c r="D291">
        <v>1798</v>
      </c>
      <c r="E291" s="73">
        <f t="shared" si="87"/>
        <v>28.234924623115575</v>
      </c>
      <c r="F291" s="63">
        <f t="shared" si="88"/>
        <v>5794</v>
      </c>
      <c r="G291" s="58">
        <f t="shared" si="89"/>
        <v>1726.5714285714287</v>
      </c>
    </row>
    <row r="292" spans="2:11" x14ac:dyDescent="0.3">
      <c r="B292" s="112">
        <v>44134</v>
      </c>
      <c r="C292">
        <v>6710</v>
      </c>
      <c r="D292">
        <v>1797</v>
      </c>
      <c r="E292" s="73">
        <f t="shared" si="87"/>
        <v>26.780923994038748</v>
      </c>
      <c r="F292" s="63">
        <f t="shared" si="88"/>
        <v>5794</v>
      </c>
      <c r="G292" s="58">
        <f t="shared" si="89"/>
        <v>1726.5714285714287</v>
      </c>
    </row>
    <row r="293" spans="2:11" ht="15" thickBot="1" x14ac:dyDescent="0.35">
      <c r="B293" s="94">
        <v>44135</v>
      </c>
      <c r="C293" s="95">
        <v>4807</v>
      </c>
      <c r="D293" s="95">
        <v>1342</v>
      </c>
      <c r="E293" s="113">
        <f t="shared" si="87"/>
        <v>27.917620137299771</v>
      </c>
      <c r="F293" s="97">
        <f t="shared" si="88"/>
        <v>5794</v>
      </c>
      <c r="G293" s="96">
        <f t="shared" si="89"/>
        <v>1726.5714285714287</v>
      </c>
      <c r="H293" s="109" t="s">
        <v>112</v>
      </c>
      <c r="I293" s="110">
        <f>AVERAGE(C263:C293)</f>
        <v>4528.5806451612907</v>
      </c>
      <c r="J293" s="111">
        <f>AVERAGE(D263:D293)</f>
        <v>958.12903225806451</v>
      </c>
      <c r="K293" s="162">
        <f>AVERAGE(E263:E293)</f>
        <v>18.564037003725481</v>
      </c>
    </row>
    <row r="294" spans="2:11" ht="15" thickTop="1" x14ac:dyDescent="0.3">
      <c r="B294" s="68">
        <v>44136</v>
      </c>
      <c r="C294" s="69">
        <v>2244</v>
      </c>
      <c r="D294" s="69">
        <v>557</v>
      </c>
      <c r="E294" s="103">
        <f t="shared" si="87"/>
        <v>24.821746880570412</v>
      </c>
      <c r="F294" s="71">
        <f t="shared" si="88"/>
        <v>5794</v>
      </c>
      <c r="G294" s="70">
        <f t="shared" si="89"/>
        <v>1726.5714285714287</v>
      </c>
      <c r="H294" s="105" t="s">
        <v>100</v>
      </c>
      <c r="I294" s="107">
        <f>AVERAGE(C288:C294)</f>
        <v>5794</v>
      </c>
      <c r="J294" s="108">
        <f>AVERAGE(D288:D294)</f>
        <v>1726.5714285714287</v>
      </c>
      <c r="K294" s="160">
        <f>AVERAGE(E288:E294)</f>
        <v>29.030246073280974</v>
      </c>
    </row>
    <row r="295" spans="2:11" x14ac:dyDescent="0.3">
      <c r="B295" s="112">
        <v>44137</v>
      </c>
      <c r="C295">
        <v>4587</v>
      </c>
      <c r="D295">
        <v>1176</v>
      </c>
      <c r="E295" s="73">
        <f t="shared" si="87"/>
        <v>25.637671680837148</v>
      </c>
      <c r="F295" s="63">
        <f t="shared" ref="F295:F301" si="90">$I$301</f>
        <v>5015</v>
      </c>
      <c r="G295" s="58">
        <f t="shared" ref="G295:G301" si="91">$J$301</f>
        <v>1345.2857142857142</v>
      </c>
    </row>
    <row r="296" spans="2:11" x14ac:dyDescent="0.3">
      <c r="B296" s="112">
        <v>44138</v>
      </c>
      <c r="C296">
        <v>6311</v>
      </c>
      <c r="D296">
        <v>2027</v>
      </c>
      <c r="E296" s="73">
        <f t="shared" si="87"/>
        <v>32.118523213436859</v>
      </c>
      <c r="F296" s="63">
        <f t="shared" si="90"/>
        <v>5015</v>
      </c>
      <c r="G296" s="58">
        <f t="shared" si="91"/>
        <v>1345.2857142857142</v>
      </c>
    </row>
    <row r="297" spans="2:11" x14ac:dyDescent="0.3">
      <c r="B297" s="112">
        <v>44139</v>
      </c>
      <c r="C297">
        <v>5991</v>
      </c>
      <c r="D297">
        <v>1685</v>
      </c>
      <c r="E297" s="73">
        <f t="shared" si="87"/>
        <v>28.12552161575697</v>
      </c>
      <c r="F297" s="63">
        <f t="shared" si="90"/>
        <v>5015</v>
      </c>
      <c r="G297" s="58">
        <f t="shared" si="91"/>
        <v>1345.2857142857142</v>
      </c>
    </row>
    <row r="298" spans="2:11" x14ac:dyDescent="0.3">
      <c r="B298" s="112">
        <v>44140</v>
      </c>
      <c r="C298">
        <v>5895</v>
      </c>
      <c r="D298">
        <v>1564</v>
      </c>
      <c r="E298" s="73">
        <f t="shared" si="87"/>
        <v>26.530958439355384</v>
      </c>
      <c r="F298" s="63">
        <f t="shared" si="90"/>
        <v>5015</v>
      </c>
      <c r="G298" s="58">
        <f t="shared" si="91"/>
        <v>1345.2857142857142</v>
      </c>
    </row>
    <row r="299" spans="2:11" x14ac:dyDescent="0.3">
      <c r="B299" s="112">
        <v>44141</v>
      </c>
      <c r="C299">
        <v>6340</v>
      </c>
      <c r="D299">
        <v>1612</v>
      </c>
      <c r="E299" s="73">
        <f t="shared" si="87"/>
        <v>25.425867507886434</v>
      </c>
      <c r="F299" s="63">
        <f t="shared" si="90"/>
        <v>5015</v>
      </c>
      <c r="G299" s="58">
        <f t="shared" si="91"/>
        <v>1345.2857142857142</v>
      </c>
    </row>
    <row r="300" spans="2:11" x14ac:dyDescent="0.3">
      <c r="B300" s="112">
        <v>44142</v>
      </c>
      <c r="C300">
        <v>3918</v>
      </c>
      <c r="D300">
        <v>889</v>
      </c>
      <c r="E300" s="73">
        <f t="shared" si="87"/>
        <v>22.690148034711587</v>
      </c>
      <c r="F300" s="63">
        <f t="shared" si="90"/>
        <v>5015</v>
      </c>
      <c r="G300" s="58">
        <f t="shared" si="91"/>
        <v>1345.2857142857142</v>
      </c>
    </row>
    <row r="301" spans="2:11" x14ac:dyDescent="0.3">
      <c r="B301" s="68">
        <v>44143</v>
      </c>
      <c r="C301" s="69">
        <v>2063</v>
      </c>
      <c r="D301" s="69">
        <v>464</v>
      </c>
      <c r="E301" s="103">
        <f t="shared" si="87"/>
        <v>22.491517207949588</v>
      </c>
      <c r="F301" s="71">
        <f t="shared" si="90"/>
        <v>5015</v>
      </c>
      <c r="G301" s="70">
        <f t="shared" si="91"/>
        <v>1345.2857142857142</v>
      </c>
      <c r="H301" s="105" t="s">
        <v>101</v>
      </c>
      <c r="I301" s="107">
        <f>AVERAGE(C295:C301)</f>
        <v>5015</v>
      </c>
      <c r="J301" s="108">
        <f>AVERAGE(D295:D301)</f>
        <v>1345.2857142857142</v>
      </c>
      <c r="K301" s="160">
        <f>AVERAGE(E295:E301)</f>
        <v>26.145743957133423</v>
      </c>
    </row>
    <row r="302" spans="2:11" x14ac:dyDescent="0.3">
      <c r="B302" s="112">
        <v>44144</v>
      </c>
      <c r="C302">
        <v>4457</v>
      </c>
      <c r="D302">
        <v>1084</v>
      </c>
      <c r="E302" s="73">
        <f t="shared" si="87"/>
        <v>24.321292349113754</v>
      </c>
      <c r="F302" s="63">
        <f t="shared" ref="F302:F308" si="92">$I$308</f>
        <v>5216.1428571428569</v>
      </c>
      <c r="G302" s="58">
        <f t="shared" ref="G302:G308" si="93">$J$308</f>
        <v>1412.2857142857142</v>
      </c>
    </row>
    <row r="303" spans="2:11" x14ac:dyDescent="0.3">
      <c r="B303" s="112">
        <v>44145</v>
      </c>
      <c r="C303">
        <v>7515</v>
      </c>
      <c r="D303">
        <v>2217</v>
      </c>
      <c r="E303" s="73">
        <f t="shared" si="87"/>
        <v>29.500998003992017</v>
      </c>
      <c r="F303" s="63">
        <f t="shared" si="92"/>
        <v>5216.1428571428569</v>
      </c>
      <c r="G303" s="58">
        <f t="shared" si="93"/>
        <v>1412.2857142857142</v>
      </c>
    </row>
    <row r="304" spans="2:11" x14ac:dyDescent="0.3">
      <c r="B304" s="112">
        <v>44146</v>
      </c>
      <c r="C304">
        <v>6767</v>
      </c>
      <c r="D304">
        <v>1925</v>
      </c>
      <c r="E304" s="73">
        <f t="shared" si="87"/>
        <v>28.446874538200088</v>
      </c>
      <c r="F304" s="63">
        <f t="shared" si="92"/>
        <v>5216.1428571428569</v>
      </c>
      <c r="G304" s="58">
        <f t="shared" si="93"/>
        <v>1412.2857142857142</v>
      </c>
    </row>
    <row r="305" spans="2:11" x14ac:dyDescent="0.3">
      <c r="B305" s="112">
        <v>44147</v>
      </c>
      <c r="C305">
        <v>5762</v>
      </c>
      <c r="D305">
        <v>1508</v>
      </c>
      <c r="E305" s="73">
        <f t="shared" si="87"/>
        <v>26.171468240194379</v>
      </c>
      <c r="F305" s="63">
        <f t="shared" si="92"/>
        <v>5216.1428571428569</v>
      </c>
      <c r="G305" s="58">
        <f t="shared" si="93"/>
        <v>1412.2857142857142</v>
      </c>
    </row>
    <row r="306" spans="2:11" x14ac:dyDescent="0.3">
      <c r="B306" s="112">
        <v>44148</v>
      </c>
      <c r="C306">
        <v>6657</v>
      </c>
      <c r="D306">
        <v>1731</v>
      </c>
      <c r="E306" s="73">
        <f t="shared" si="87"/>
        <v>26.002703920684993</v>
      </c>
      <c r="F306" s="63">
        <f t="shared" si="92"/>
        <v>5216.1428571428569</v>
      </c>
      <c r="G306" s="58">
        <f t="shared" si="93"/>
        <v>1412.2857142857142</v>
      </c>
    </row>
    <row r="307" spans="2:11" x14ac:dyDescent="0.3">
      <c r="B307" s="112">
        <v>44149</v>
      </c>
      <c r="C307">
        <v>3563</v>
      </c>
      <c r="D307">
        <v>920</v>
      </c>
      <c r="E307" s="73">
        <f t="shared" si="87"/>
        <v>25.820937412293009</v>
      </c>
      <c r="F307" s="63">
        <f t="shared" si="92"/>
        <v>5216.1428571428569</v>
      </c>
      <c r="G307" s="58">
        <f t="shared" si="93"/>
        <v>1412.2857142857142</v>
      </c>
    </row>
    <row r="308" spans="2:11" x14ac:dyDescent="0.3">
      <c r="B308" s="68">
        <v>44150</v>
      </c>
      <c r="C308" s="69">
        <v>1792</v>
      </c>
      <c r="D308" s="69">
        <v>501</v>
      </c>
      <c r="E308" s="103">
        <f t="shared" si="87"/>
        <v>27.957589285714285</v>
      </c>
      <c r="F308" s="71">
        <f t="shared" si="92"/>
        <v>5216.1428571428569</v>
      </c>
      <c r="G308" s="70">
        <f t="shared" si="93"/>
        <v>1412.2857142857142</v>
      </c>
      <c r="H308" s="105" t="s">
        <v>102</v>
      </c>
      <c r="I308" s="107">
        <f>AVERAGE(C302:C308)</f>
        <v>5216.1428571428569</v>
      </c>
      <c r="J308" s="108">
        <f>AVERAGE(D302:D308)</f>
        <v>1412.2857142857142</v>
      </c>
      <c r="K308" s="160">
        <f>AVERAGE(E302:E308)</f>
        <v>26.888837678598936</v>
      </c>
    </row>
    <row r="309" spans="2:11" x14ac:dyDescent="0.3">
      <c r="B309" s="112">
        <v>44151</v>
      </c>
      <c r="C309">
        <v>5326</v>
      </c>
      <c r="D309">
        <v>1388</v>
      </c>
      <c r="E309" s="73">
        <f t="shared" si="87"/>
        <v>26.060833646263614</v>
      </c>
      <c r="F309" s="63">
        <f t="shared" ref="F309:F315" si="94">$I$315</f>
        <v>6154.5</v>
      </c>
      <c r="G309" s="58">
        <f t="shared" ref="G309:G315" si="95">$J$315</f>
        <v>1752.75</v>
      </c>
    </row>
    <row r="310" spans="2:11" x14ac:dyDescent="0.3">
      <c r="B310" s="112">
        <v>44152</v>
      </c>
      <c r="C310">
        <v>6813</v>
      </c>
      <c r="D310">
        <v>2013</v>
      </c>
      <c r="E310" s="73">
        <f t="shared" si="87"/>
        <v>29.546455306032588</v>
      </c>
      <c r="F310" s="63">
        <f t="shared" si="94"/>
        <v>6154.5</v>
      </c>
      <c r="G310" s="58">
        <f t="shared" si="95"/>
        <v>1752.75</v>
      </c>
    </row>
    <row r="311" spans="2:11" x14ac:dyDescent="0.3">
      <c r="B311" s="112">
        <v>44153</v>
      </c>
      <c r="C311">
        <v>6806</v>
      </c>
      <c r="D311">
        <v>2064</v>
      </c>
      <c r="E311" s="73">
        <f t="shared" si="87"/>
        <v>30.32618277990009</v>
      </c>
      <c r="F311" s="63">
        <f t="shared" si="94"/>
        <v>6154.5</v>
      </c>
      <c r="G311" s="58">
        <f t="shared" si="95"/>
        <v>1752.75</v>
      </c>
    </row>
    <row r="312" spans="2:11" x14ac:dyDescent="0.3">
      <c r="B312" s="112">
        <v>44154</v>
      </c>
      <c r="C312">
        <v>5673</v>
      </c>
      <c r="D312">
        <v>1546</v>
      </c>
      <c r="E312" s="73">
        <f t="shared" si="87"/>
        <v>27.25189494094835</v>
      </c>
      <c r="F312" s="63">
        <f t="shared" si="94"/>
        <v>6154.5</v>
      </c>
      <c r="G312" s="58">
        <f t="shared" si="95"/>
        <v>1752.75</v>
      </c>
    </row>
    <row r="313" spans="2:11" x14ac:dyDescent="0.3">
      <c r="B313" s="112">
        <v>44155</v>
      </c>
      <c r="E313" s="73" t="e">
        <f t="shared" si="87"/>
        <v>#DIV/0!</v>
      </c>
      <c r="F313" s="63">
        <f t="shared" si="94"/>
        <v>6154.5</v>
      </c>
      <c r="G313" s="58">
        <f t="shared" si="95"/>
        <v>1752.75</v>
      </c>
    </row>
    <row r="314" spans="2:11" x14ac:dyDescent="0.3">
      <c r="B314" s="112">
        <v>44156</v>
      </c>
      <c r="E314" s="73" t="e">
        <f t="shared" si="87"/>
        <v>#DIV/0!</v>
      </c>
      <c r="F314" s="63">
        <f t="shared" si="94"/>
        <v>6154.5</v>
      </c>
      <c r="G314" s="58">
        <f t="shared" si="95"/>
        <v>1752.75</v>
      </c>
    </row>
    <row r="315" spans="2:11" x14ac:dyDescent="0.3">
      <c r="B315" s="68">
        <v>44157</v>
      </c>
      <c r="C315" s="69"/>
      <c r="D315" s="69"/>
      <c r="E315" s="103" t="e">
        <f t="shared" si="87"/>
        <v>#DIV/0!</v>
      </c>
      <c r="F315" s="71">
        <f t="shared" si="94"/>
        <v>6154.5</v>
      </c>
      <c r="G315" s="70">
        <f t="shared" si="95"/>
        <v>1752.75</v>
      </c>
      <c r="H315" s="105" t="s">
        <v>103</v>
      </c>
      <c r="I315" s="107">
        <f>AVERAGE(C309:C315)</f>
        <v>6154.5</v>
      </c>
      <c r="J315" s="108">
        <f>AVERAGE(D309:D315)</f>
        <v>1752.75</v>
      </c>
      <c r="K315" s="160" t="e">
        <f>AVERAGE(E309:E315)</f>
        <v>#DIV/0!</v>
      </c>
    </row>
    <row r="316" spans="2:11" x14ac:dyDescent="0.3">
      <c r="B316" s="112">
        <v>44158</v>
      </c>
      <c r="E316" s="73" t="e">
        <f t="shared" si="87"/>
        <v>#DIV/0!</v>
      </c>
      <c r="F316" s="63" t="e">
        <f t="shared" ref="F316:F322" si="96">$I$322</f>
        <v>#DIV/0!</v>
      </c>
      <c r="G316" s="58" t="e">
        <f t="shared" ref="G316:G322" si="97">$J$322</f>
        <v>#DIV/0!</v>
      </c>
    </row>
    <row r="317" spans="2:11" x14ac:dyDescent="0.3">
      <c r="B317" s="112">
        <v>44159</v>
      </c>
      <c r="E317" s="73" t="e">
        <f t="shared" si="87"/>
        <v>#DIV/0!</v>
      </c>
      <c r="F317" s="63" t="e">
        <f t="shared" si="96"/>
        <v>#DIV/0!</v>
      </c>
      <c r="G317" s="58" t="e">
        <f t="shared" si="97"/>
        <v>#DIV/0!</v>
      </c>
    </row>
    <row r="318" spans="2:11" x14ac:dyDescent="0.3">
      <c r="B318" s="112">
        <v>44160</v>
      </c>
      <c r="E318" s="73" t="e">
        <f t="shared" si="87"/>
        <v>#DIV/0!</v>
      </c>
      <c r="F318" s="63" t="e">
        <f t="shared" si="96"/>
        <v>#DIV/0!</v>
      </c>
      <c r="G318" s="58" t="e">
        <f t="shared" si="97"/>
        <v>#DIV/0!</v>
      </c>
    </row>
    <row r="319" spans="2:11" x14ac:dyDescent="0.3">
      <c r="B319" s="112">
        <v>44161</v>
      </c>
      <c r="E319" s="73" t="e">
        <f t="shared" si="87"/>
        <v>#DIV/0!</v>
      </c>
      <c r="F319" s="63" t="e">
        <f t="shared" si="96"/>
        <v>#DIV/0!</v>
      </c>
      <c r="G319" s="58" t="e">
        <f t="shared" si="97"/>
        <v>#DIV/0!</v>
      </c>
    </row>
    <row r="320" spans="2:11" x14ac:dyDescent="0.3">
      <c r="B320" s="112">
        <v>44162</v>
      </c>
      <c r="E320" s="73" t="e">
        <f t="shared" si="87"/>
        <v>#DIV/0!</v>
      </c>
      <c r="F320" s="63" t="e">
        <f t="shared" si="96"/>
        <v>#DIV/0!</v>
      </c>
      <c r="G320" s="58" t="e">
        <f t="shared" si="97"/>
        <v>#DIV/0!</v>
      </c>
    </row>
    <row r="321" spans="2:11" x14ac:dyDescent="0.3">
      <c r="B321" s="112">
        <v>44163</v>
      </c>
      <c r="E321" s="73" t="e">
        <f t="shared" si="87"/>
        <v>#DIV/0!</v>
      </c>
      <c r="F321" s="63" t="e">
        <f t="shared" si="96"/>
        <v>#DIV/0!</v>
      </c>
      <c r="G321" s="58" t="e">
        <f t="shared" si="97"/>
        <v>#DIV/0!</v>
      </c>
    </row>
    <row r="322" spans="2:11" x14ac:dyDescent="0.3">
      <c r="B322" s="68">
        <v>44164</v>
      </c>
      <c r="C322" s="69"/>
      <c r="D322" s="69"/>
      <c r="E322" s="103" t="e">
        <f t="shared" si="87"/>
        <v>#DIV/0!</v>
      </c>
      <c r="F322" s="71" t="e">
        <f t="shared" si="96"/>
        <v>#DIV/0!</v>
      </c>
      <c r="G322" s="70" t="e">
        <f t="shared" si="97"/>
        <v>#DIV/0!</v>
      </c>
      <c r="H322" s="105" t="s">
        <v>104</v>
      </c>
      <c r="I322" s="107" t="e">
        <f>AVERAGE(C316:C322)</f>
        <v>#DIV/0!</v>
      </c>
      <c r="J322" s="108" t="e">
        <f>AVERAGE(D316:D322)</f>
        <v>#DIV/0!</v>
      </c>
      <c r="K322" s="160" t="e">
        <f>AVERAGE(E316:E322)</f>
        <v>#DIV/0!</v>
      </c>
    </row>
    <row r="323" spans="2:11" ht="15" thickBot="1" x14ac:dyDescent="0.35">
      <c r="B323" s="206">
        <v>44165</v>
      </c>
      <c r="C323" s="207"/>
      <c r="D323" s="207"/>
      <c r="E323" s="208" t="e">
        <f t="shared" si="87"/>
        <v>#DIV/0!</v>
      </c>
      <c r="F323" s="209" t="e">
        <f t="shared" ref="F323:F329" si="98">$I$329</f>
        <v>#DIV/0!</v>
      </c>
      <c r="G323" s="210" t="e">
        <f t="shared" ref="G323:G329" si="99">$J$329</f>
        <v>#DIV/0!</v>
      </c>
      <c r="H323" s="109" t="s">
        <v>113</v>
      </c>
      <c r="I323" s="110">
        <f>AVERAGE(C294:C323)</f>
        <v>5183.1578947368425</v>
      </c>
      <c r="J323" s="111">
        <f>AVERAGE(D294:D323)</f>
        <v>1414.2631578947369</v>
      </c>
      <c r="K323" s="162" t="e">
        <f>AVERAGE(E294:E323)</f>
        <v>#DIV/0!</v>
      </c>
    </row>
    <row r="324" spans="2:11" ht="15" thickTop="1" x14ac:dyDescent="0.3">
      <c r="B324" s="112">
        <v>44166</v>
      </c>
      <c r="E324" s="73" t="e">
        <f t="shared" si="87"/>
        <v>#DIV/0!</v>
      </c>
      <c r="F324" s="63" t="e">
        <f t="shared" si="98"/>
        <v>#DIV/0!</v>
      </c>
      <c r="G324" s="58" t="e">
        <f t="shared" si="99"/>
        <v>#DIV/0!</v>
      </c>
    </row>
    <row r="325" spans="2:11" x14ac:dyDescent="0.3">
      <c r="B325" s="112">
        <v>44167</v>
      </c>
      <c r="E325" s="73" t="e">
        <f t="shared" si="87"/>
        <v>#DIV/0!</v>
      </c>
      <c r="F325" s="63" t="e">
        <f t="shared" si="98"/>
        <v>#DIV/0!</v>
      </c>
      <c r="G325" s="58" t="e">
        <f t="shared" si="99"/>
        <v>#DIV/0!</v>
      </c>
    </row>
    <row r="326" spans="2:11" x14ac:dyDescent="0.3">
      <c r="B326" s="112">
        <v>44168</v>
      </c>
      <c r="E326" s="73" t="e">
        <f t="shared" si="87"/>
        <v>#DIV/0!</v>
      </c>
      <c r="F326" s="63" t="e">
        <f t="shared" si="98"/>
        <v>#DIV/0!</v>
      </c>
      <c r="G326" s="58" t="e">
        <f t="shared" si="99"/>
        <v>#DIV/0!</v>
      </c>
    </row>
    <row r="327" spans="2:11" x14ac:dyDescent="0.3">
      <c r="B327" s="112">
        <v>44169</v>
      </c>
      <c r="E327" s="73" t="e">
        <f t="shared" si="87"/>
        <v>#DIV/0!</v>
      </c>
      <c r="F327" s="63" t="e">
        <f t="shared" si="98"/>
        <v>#DIV/0!</v>
      </c>
      <c r="G327" s="58" t="e">
        <f t="shared" si="99"/>
        <v>#DIV/0!</v>
      </c>
    </row>
    <row r="328" spans="2:11" x14ac:dyDescent="0.3">
      <c r="B328" s="112">
        <v>44170</v>
      </c>
      <c r="E328" s="73" t="e">
        <f t="shared" si="87"/>
        <v>#DIV/0!</v>
      </c>
      <c r="F328" s="63" t="e">
        <f t="shared" si="98"/>
        <v>#DIV/0!</v>
      </c>
      <c r="G328" s="58" t="e">
        <f t="shared" si="99"/>
        <v>#DIV/0!</v>
      </c>
    </row>
    <row r="329" spans="2:11" x14ac:dyDescent="0.3">
      <c r="B329" s="68">
        <v>44171</v>
      </c>
      <c r="C329" s="69"/>
      <c r="D329" s="69"/>
      <c r="E329" s="103" t="e">
        <f t="shared" si="87"/>
        <v>#DIV/0!</v>
      </c>
      <c r="F329" s="71" t="e">
        <f t="shared" si="98"/>
        <v>#DIV/0!</v>
      </c>
      <c r="G329" s="70" t="e">
        <f t="shared" si="99"/>
        <v>#DIV/0!</v>
      </c>
      <c r="H329" s="105" t="s">
        <v>105</v>
      </c>
      <c r="I329" s="107" t="e">
        <f>AVERAGE(C323:C329)</f>
        <v>#DIV/0!</v>
      </c>
      <c r="J329" s="108" t="e">
        <f>AVERAGE(D323:D329)</f>
        <v>#DIV/0!</v>
      </c>
      <c r="K329" s="160" t="e">
        <f>AVERAGE(E323:E329)</f>
        <v>#DIV/0!</v>
      </c>
    </row>
    <row r="330" spans="2:11" x14ac:dyDescent="0.3">
      <c r="B330" s="112">
        <v>44172</v>
      </c>
      <c r="E330" s="73" t="e">
        <f t="shared" si="87"/>
        <v>#DIV/0!</v>
      </c>
      <c r="F330" s="63" t="e">
        <f t="shared" ref="F330:F336" si="100">$I$336</f>
        <v>#DIV/0!</v>
      </c>
      <c r="G330" s="58" t="e">
        <f t="shared" ref="G330:G336" si="101">$J$336</f>
        <v>#DIV/0!</v>
      </c>
    </row>
    <row r="331" spans="2:11" x14ac:dyDescent="0.3">
      <c r="B331" s="112">
        <v>44173</v>
      </c>
      <c r="E331" s="73" t="e">
        <f t="shared" si="87"/>
        <v>#DIV/0!</v>
      </c>
      <c r="F331" s="63" t="e">
        <f t="shared" si="100"/>
        <v>#DIV/0!</v>
      </c>
      <c r="G331" s="58" t="e">
        <f t="shared" si="101"/>
        <v>#DIV/0!</v>
      </c>
    </row>
    <row r="332" spans="2:11" x14ac:dyDescent="0.3">
      <c r="B332" s="112">
        <v>44174</v>
      </c>
      <c r="E332" s="73" t="e">
        <f t="shared" si="87"/>
        <v>#DIV/0!</v>
      </c>
      <c r="F332" s="63" t="e">
        <f t="shared" si="100"/>
        <v>#DIV/0!</v>
      </c>
      <c r="G332" s="58" t="e">
        <f t="shared" si="101"/>
        <v>#DIV/0!</v>
      </c>
    </row>
    <row r="333" spans="2:11" x14ac:dyDescent="0.3">
      <c r="B333" s="112">
        <v>44175</v>
      </c>
      <c r="E333" s="73" t="e">
        <f t="shared" si="87"/>
        <v>#DIV/0!</v>
      </c>
      <c r="F333" s="63" t="e">
        <f t="shared" si="100"/>
        <v>#DIV/0!</v>
      </c>
      <c r="G333" s="58" t="e">
        <f t="shared" si="101"/>
        <v>#DIV/0!</v>
      </c>
    </row>
    <row r="334" spans="2:11" x14ac:dyDescent="0.3">
      <c r="B334" s="112">
        <v>44176</v>
      </c>
      <c r="E334" s="73" t="e">
        <f t="shared" si="87"/>
        <v>#DIV/0!</v>
      </c>
      <c r="F334" s="63" t="e">
        <f t="shared" si="100"/>
        <v>#DIV/0!</v>
      </c>
      <c r="G334" s="58" t="e">
        <f t="shared" si="101"/>
        <v>#DIV/0!</v>
      </c>
    </row>
    <row r="335" spans="2:11" x14ac:dyDescent="0.3">
      <c r="B335" s="112">
        <v>44177</v>
      </c>
      <c r="E335" s="73" t="e">
        <f t="shared" si="87"/>
        <v>#DIV/0!</v>
      </c>
      <c r="F335" s="63" t="e">
        <f t="shared" si="100"/>
        <v>#DIV/0!</v>
      </c>
      <c r="G335" s="58" t="e">
        <f t="shared" si="101"/>
        <v>#DIV/0!</v>
      </c>
    </row>
    <row r="336" spans="2:11" x14ac:dyDescent="0.3">
      <c r="B336" s="68">
        <v>44178</v>
      </c>
      <c r="C336" s="69"/>
      <c r="D336" s="69"/>
      <c r="E336" s="103" t="e">
        <f t="shared" si="87"/>
        <v>#DIV/0!</v>
      </c>
      <c r="F336" s="71" t="e">
        <f t="shared" si="100"/>
        <v>#DIV/0!</v>
      </c>
      <c r="G336" s="70" t="e">
        <f t="shared" si="101"/>
        <v>#DIV/0!</v>
      </c>
      <c r="H336" s="105" t="s">
        <v>106</v>
      </c>
      <c r="I336" s="107" t="e">
        <f>AVERAGE(C330:C336)</f>
        <v>#DIV/0!</v>
      </c>
      <c r="J336" s="108" t="e">
        <f>AVERAGE(D330:D336)</f>
        <v>#DIV/0!</v>
      </c>
      <c r="K336" s="160" t="e">
        <f>AVERAGE(E330:E336)</f>
        <v>#DIV/0!</v>
      </c>
    </row>
    <row r="337" spans="2:11" x14ac:dyDescent="0.3">
      <c r="B337" s="112">
        <v>44179</v>
      </c>
      <c r="E337" s="73" t="e">
        <f t="shared" si="87"/>
        <v>#DIV/0!</v>
      </c>
      <c r="F337" s="63" t="e">
        <f t="shared" ref="F337:F343" si="102">$I$343</f>
        <v>#DIV/0!</v>
      </c>
      <c r="G337" s="58" t="e">
        <f t="shared" ref="G337:G343" si="103">$J$343</f>
        <v>#DIV/0!</v>
      </c>
    </row>
    <row r="338" spans="2:11" x14ac:dyDescent="0.3">
      <c r="B338" s="112">
        <v>44180</v>
      </c>
      <c r="E338" s="73" t="e">
        <f t="shared" si="87"/>
        <v>#DIV/0!</v>
      </c>
      <c r="F338" s="63" t="e">
        <f t="shared" si="102"/>
        <v>#DIV/0!</v>
      </c>
      <c r="G338" s="58" t="e">
        <f t="shared" si="103"/>
        <v>#DIV/0!</v>
      </c>
    </row>
    <row r="339" spans="2:11" x14ac:dyDescent="0.3">
      <c r="B339" s="112">
        <v>44181</v>
      </c>
      <c r="E339" s="73" t="e">
        <f t="shared" si="87"/>
        <v>#DIV/0!</v>
      </c>
      <c r="F339" s="63" t="e">
        <f t="shared" si="102"/>
        <v>#DIV/0!</v>
      </c>
      <c r="G339" s="58" t="e">
        <f t="shared" si="103"/>
        <v>#DIV/0!</v>
      </c>
    </row>
    <row r="340" spans="2:11" x14ac:dyDescent="0.3">
      <c r="B340" s="112">
        <v>44182</v>
      </c>
      <c r="E340" s="73" t="e">
        <f t="shared" si="87"/>
        <v>#DIV/0!</v>
      </c>
      <c r="F340" s="63" t="e">
        <f t="shared" si="102"/>
        <v>#DIV/0!</v>
      </c>
      <c r="G340" s="58" t="e">
        <f t="shared" si="103"/>
        <v>#DIV/0!</v>
      </c>
    </row>
    <row r="341" spans="2:11" x14ac:dyDescent="0.3">
      <c r="B341" s="112">
        <v>44183</v>
      </c>
      <c r="E341" s="73" t="e">
        <f t="shared" si="87"/>
        <v>#DIV/0!</v>
      </c>
      <c r="F341" s="63" t="e">
        <f t="shared" si="102"/>
        <v>#DIV/0!</v>
      </c>
      <c r="G341" s="58" t="e">
        <f t="shared" si="103"/>
        <v>#DIV/0!</v>
      </c>
    </row>
    <row r="342" spans="2:11" x14ac:dyDescent="0.3">
      <c r="B342" s="112">
        <v>44184</v>
      </c>
      <c r="E342" s="73" t="e">
        <f t="shared" si="87"/>
        <v>#DIV/0!</v>
      </c>
      <c r="F342" s="63" t="e">
        <f t="shared" si="102"/>
        <v>#DIV/0!</v>
      </c>
      <c r="G342" s="58" t="e">
        <f t="shared" si="103"/>
        <v>#DIV/0!</v>
      </c>
    </row>
    <row r="343" spans="2:11" x14ac:dyDescent="0.3">
      <c r="B343" s="68">
        <v>44185</v>
      </c>
      <c r="C343" s="69"/>
      <c r="D343" s="69"/>
      <c r="E343" s="103" t="e">
        <f t="shared" si="87"/>
        <v>#DIV/0!</v>
      </c>
      <c r="F343" s="71" t="e">
        <f t="shared" si="102"/>
        <v>#DIV/0!</v>
      </c>
      <c r="G343" s="70" t="e">
        <f t="shared" si="103"/>
        <v>#DIV/0!</v>
      </c>
      <c r="H343" s="105" t="s">
        <v>107</v>
      </c>
      <c r="I343" s="107" t="e">
        <f>AVERAGE(C337:C343)</f>
        <v>#DIV/0!</v>
      </c>
      <c r="J343" s="108" t="e">
        <f>AVERAGE(D337:D343)</f>
        <v>#DIV/0!</v>
      </c>
      <c r="K343" s="160" t="e">
        <f>AVERAGE(E337:E343)</f>
        <v>#DIV/0!</v>
      </c>
    </row>
    <row r="344" spans="2:11" x14ac:dyDescent="0.3">
      <c r="B344" s="112">
        <v>44186</v>
      </c>
      <c r="E344" s="73" t="e">
        <f t="shared" si="87"/>
        <v>#DIV/0!</v>
      </c>
      <c r="F344" s="63" t="e">
        <f t="shared" ref="F344:F350" si="104">$I$350</f>
        <v>#DIV/0!</v>
      </c>
      <c r="G344" s="58" t="e">
        <f t="shared" ref="G344:G350" si="105">$J$350</f>
        <v>#DIV/0!</v>
      </c>
    </row>
    <row r="345" spans="2:11" x14ac:dyDescent="0.3">
      <c r="B345" s="112">
        <v>44187</v>
      </c>
      <c r="E345" s="73" t="e">
        <f t="shared" si="87"/>
        <v>#DIV/0!</v>
      </c>
      <c r="F345" s="63" t="e">
        <f t="shared" si="104"/>
        <v>#DIV/0!</v>
      </c>
      <c r="G345" s="58" t="e">
        <f t="shared" si="105"/>
        <v>#DIV/0!</v>
      </c>
    </row>
    <row r="346" spans="2:11" x14ac:dyDescent="0.3">
      <c r="B346" s="112">
        <v>44188</v>
      </c>
      <c r="E346" s="73" t="e">
        <f t="shared" si="87"/>
        <v>#DIV/0!</v>
      </c>
      <c r="F346" s="63" t="e">
        <f t="shared" si="104"/>
        <v>#DIV/0!</v>
      </c>
      <c r="G346" s="58" t="e">
        <f t="shared" si="105"/>
        <v>#DIV/0!</v>
      </c>
    </row>
    <row r="347" spans="2:11" x14ac:dyDescent="0.3">
      <c r="B347" s="112">
        <v>44189</v>
      </c>
      <c r="E347" s="73" t="e">
        <f t="shared" si="87"/>
        <v>#DIV/0!</v>
      </c>
      <c r="F347" s="63" t="e">
        <f t="shared" si="104"/>
        <v>#DIV/0!</v>
      </c>
      <c r="G347" s="58" t="e">
        <f t="shared" si="105"/>
        <v>#DIV/0!</v>
      </c>
    </row>
    <row r="348" spans="2:11" x14ac:dyDescent="0.3">
      <c r="B348" s="112">
        <v>44190</v>
      </c>
      <c r="E348" s="73" t="e">
        <f t="shared" si="87"/>
        <v>#DIV/0!</v>
      </c>
      <c r="F348" s="63" t="e">
        <f t="shared" si="104"/>
        <v>#DIV/0!</v>
      </c>
      <c r="G348" s="58" t="e">
        <f t="shared" si="105"/>
        <v>#DIV/0!</v>
      </c>
    </row>
    <row r="349" spans="2:11" x14ac:dyDescent="0.3">
      <c r="B349" s="112">
        <v>44191</v>
      </c>
      <c r="E349" s="73" t="e">
        <f t="shared" si="87"/>
        <v>#DIV/0!</v>
      </c>
      <c r="F349" s="63" t="e">
        <f t="shared" si="104"/>
        <v>#DIV/0!</v>
      </c>
      <c r="G349" s="58" t="e">
        <f t="shared" si="105"/>
        <v>#DIV/0!</v>
      </c>
    </row>
    <row r="350" spans="2:11" x14ac:dyDescent="0.3">
      <c r="B350" s="68">
        <v>44192</v>
      </c>
      <c r="C350" s="69"/>
      <c r="D350" s="69"/>
      <c r="E350" s="103" t="e">
        <f t="shared" ref="E350:E354" si="106">D350/C350*100</f>
        <v>#DIV/0!</v>
      </c>
      <c r="F350" s="71" t="e">
        <f t="shared" si="104"/>
        <v>#DIV/0!</v>
      </c>
      <c r="G350" s="70" t="e">
        <f t="shared" si="105"/>
        <v>#DIV/0!</v>
      </c>
      <c r="H350" s="105" t="s">
        <v>107</v>
      </c>
      <c r="I350" s="107" t="e">
        <f>AVERAGE(C344:C350)</f>
        <v>#DIV/0!</v>
      </c>
      <c r="J350" s="108" t="e">
        <f>AVERAGE(D344:D350)</f>
        <v>#DIV/0!</v>
      </c>
      <c r="K350" s="160" t="e">
        <f>AVERAGE(E344:E350)</f>
        <v>#DIV/0!</v>
      </c>
    </row>
    <row r="351" spans="2:11" x14ac:dyDescent="0.3">
      <c r="B351" s="112">
        <v>44193</v>
      </c>
      <c r="E351" s="73" t="e">
        <f t="shared" si="106"/>
        <v>#DIV/0!</v>
      </c>
    </row>
    <row r="352" spans="2:11" x14ac:dyDescent="0.3">
      <c r="B352" s="112">
        <v>44194</v>
      </c>
      <c r="E352" s="73" t="e">
        <f t="shared" si="106"/>
        <v>#DIV/0!</v>
      </c>
    </row>
    <row r="353" spans="2:11" x14ac:dyDescent="0.3">
      <c r="B353" s="112">
        <v>44195</v>
      </c>
      <c r="E353" s="73" t="e">
        <f t="shared" si="106"/>
        <v>#DIV/0!</v>
      </c>
    </row>
    <row r="354" spans="2:11" ht="15" thickBot="1" x14ac:dyDescent="0.35">
      <c r="B354" s="94">
        <v>44196</v>
      </c>
      <c r="C354" s="95"/>
      <c r="D354" s="95"/>
      <c r="E354" s="113" t="e">
        <f t="shared" si="106"/>
        <v>#DIV/0!</v>
      </c>
      <c r="F354" s="95"/>
      <c r="G354" s="95"/>
      <c r="H354" s="109" t="s">
        <v>114</v>
      </c>
      <c r="I354" s="110" t="e">
        <f>AVERAGE(C324:C354)</f>
        <v>#DIV/0!</v>
      </c>
      <c r="J354" s="111" t="e">
        <f>AVERAGE(D324:D354)</f>
        <v>#DIV/0!</v>
      </c>
      <c r="K354" s="162" t="e">
        <f>AVERAGE(E324:E354)</f>
        <v>#DIV/0!</v>
      </c>
    </row>
    <row r="355" spans="2:11" ht="15" thickTop="1" x14ac:dyDescent="0.3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C354"/>
  <sheetViews>
    <sheetView topLeftCell="A291" workbookViewId="0">
      <selection activeCell="B312" sqref="B312:C312"/>
    </sheetView>
  </sheetViews>
  <sheetFormatPr defaultRowHeight="14.4" x14ac:dyDescent="0.3"/>
  <cols>
    <col min="1" max="1" width="14.109375" bestFit="1" customWidth="1"/>
    <col min="2" max="2" width="10.44140625" bestFit="1" customWidth="1"/>
    <col min="3" max="3" width="10" bestFit="1" customWidth="1"/>
  </cols>
  <sheetData>
    <row r="38" spans="1:3" x14ac:dyDescent="0.3">
      <c r="B38" t="str">
        <f>podatki!AA5</f>
        <v xml:space="preserve">TESTIRANI </v>
      </c>
      <c r="C38" t="str">
        <f>podatki!AB5</f>
        <v>POZITIVNI</v>
      </c>
    </row>
    <row r="39" spans="1:3" x14ac:dyDescent="0.3">
      <c r="A39" s="64" t="s">
        <v>1</v>
      </c>
      <c r="B39" s="65">
        <f>podatki!AA6</f>
        <v>2</v>
      </c>
      <c r="C39" s="65">
        <f>podatki!AB6</f>
        <v>0</v>
      </c>
    </row>
    <row r="40" spans="1:3" x14ac:dyDescent="0.3">
      <c r="A40" s="27" t="s">
        <v>3</v>
      </c>
      <c r="B40" s="65">
        <f>podatki!AA7</f>
        <v>8</v>
      </c>
      <c r="C40" s="65">
        <f>podatki!AB7</f>
        <v>0</v>
      </c>
    </row>
    <row r="41" spans="1:3" x14ac:dyDescent="0.3">
      <c r="A41" s="27" t="s">
        <v>4</v>
      </c>
      <c r="B41" s="65">
        <f>podatki!AA8</f>
        <v>12</v>
      </c>
      <c r="C41" s="65">
        <f>podatki!AB8</f>
        <v>0</v>
      </c>
    </row>
    <row r="42" spans="1:3" x14ac:dyDescent="0.3">
      <c r="A42" s="27" t="s">
        <v>5</v>
      </c>
      <c r="B42" s="65">
        <f>podatki!AA9</f>
        <v>20</v>
      </c>
      <c r="C42" s="65">
        <f>podatki!AB9</f>
        <v>0</v>
      </c>
    </row>
    <row r="43" spans="1:3" x14ac:dyDescent="0.3">
      <c r="A43" s="40">
        <v>43885</v>
      </c>
      <c r="B43" s="65">
        <f>podatki!AA10</f>
        <v>38</v>
      </c>
      <c r="C43" s="65">
        <f>podatki!AB10</f>
        <v>0</v>
      </c>
    </row>
    <row r="44" spans="1:3" x14ac:dyDescent="0.3">
      <c r="A44" s="40">
        <v>43886</v>
      </c>
      <c r="B44" s="65">
        <f>podatki!AA11</f>
        <v>59</v>
      </c>
      <c r="C44" s="65">
        <f>podatki!AB11</f>
        <v>0</v>
      </c>
    </row>
    <row r="45" spans="1:3" x14ac:dyDescent="0.3">
      <c r="A45" s="40">
        <v>43887</v>
      </c>
      <c r="B45" s="65">
        <f>podatki!AA12</f>
        <v>100</v>
      </c>
      <c r="C45" s="65">
        <f>podatki!AB12</f>
        <v>0</v>
      </c>
    </row>
    <row r="46" spans="1:3" x14ac:dyDescent="0.3">
      <c r="A46" s="40">
        <v>43888</v>
      </c>
      <c r="B46" s="65">
        <f>podatki!AA13</f>
        <v>143</v>
      </c>
      <c r="C46" s="65">
        <f>podatki!AB13</f>
        <v>0</v>
      </c>
    </row>
    <row r="47" spans="1:3" x14ac:dyDescent="0.3">
      <c r="A47" s="40">
        <v>43889</v>
      </c>
      <c r="B47" s="65">
        <f>podatki!AA14</f>
        <v>178</v>
      </c>
      <c r="C47" s="65">
        <f>podatki!AB14</f>
        <v>0</v>
      </c>
    </row>
    <row r="48" spans="1:3" x14ac:dyDescent="0.3">
      <c r="A48" s="4">
        <v>43890</v>
      </c>
      <c r="B48" s="65">
        <f>podatki!AA15</f>
        <v>194</v>
      </c>
      <c r="C48" s="65">
        <f>podatki!AB15</f>
        <v>0</v>
      </c>
    </row>
    <row r="49" spans="1:3" x14ac:dyDescent="0.3">
      <c r="A49" s="4">
        <v>43891</v>
      </c>
      <c r="B49" s="65">
        <f>podatki!AA16</f>
        <v>211</v>
      </c>
      <c r="C49" s="65">
        <f>podatki!AB16</f>
        <v>0</v>
      </c>
    </row>
    <row r="50" spans="1:3" x14ac:dyDescent="0.3">
      <c r="A50" s="4">
        <v>43892</v>
      </c>
      <c r="B50" s="65">
        <f>podatki!AA17</f>
        <v>265</v>
      </c>
      <c r="C50" s="65">
        <f>podatki!AB17</f>
        <v>0</v>
      </c>
    </row>
    <row r="51" spans="1:3" x14ac:dyDescent="0.3">
      <c r="A51" s="4">
        <v>43893</v>
      </c>
      <c r="B51" s="65">
        <f>podatki!AA18</f>
        <v>313</v>
      </c>
      <c r="C51" s="65">
        <f>podatki!AB18</f>
        <v>0</v>
      </c>
    </row>
    <row r="52" spans="1:3" x14ac:dyDescent="0.3">
      <c r="A52" s="4">
        <v>43894</v>
      </c>
      <c r="B52" s="65">
        <f>podatki!AA19</f>
        <v>364</v>
      </c>
      <c r="C52" s="65">
        <f>podatki!AB19</f>
        <v>1</v>
      </c>
    </row>
    <row r="53" spans="1:3" x14ac:dyDescent="0.3">
      <c r="A53" s="4">
        <v>43895</v>
      </c>
      <c r="B53" s="65">
        <f>podatki!AA20</f>
        <v>467</v>
      </c>
      <c r="C53" s="65">
        <f>podatki!AB20</f>
        <v>6</v>
      </c>
    </row>
    <row r="54" spans="1:3" x14ac:dyDescent="0.3">
      <c r="A54" s="4">
        <v>43896</v>
      </c>
      <c r="B54" s="65">
        <f>podatki!AA21</f>
        <v>745</v>
      </c>
      <c r="C54" s="65">
        <f>podatki!AB21</f>
        <v>9</v>
      </c>
    </row>
    <row r="55" spans="1:3" x14ac:dyDescent="0.3">
      <c r="A55" s="4">
        <v>43897</v>
      </c>
      <c r="B55" s="65">
        <f>podatki!AA22</f>
        <v>922</v>
      </c>
      <c r="C55" s="65">
        <f>podatki!AB22</f>
        <v>13</v>
      </c>
    </row>
    <row r="56" spans="1:3" x14ac:dyDescent="0.3">
      <c r="A56" s="4">
        <v>43898</v>
      </c>
      <c r="B56" s="65">
        <f>podatki!AA23</f>
        <v>1160</v>
      </c>
      <c r="C56" s="65">
        <f>podatki!AB23</f>
        <v>19</v>
      </c>
    </row>
    <row r="57" spans="1:3" x14ac:dyDescent="0.3">
      <c r="A57" s="4">
        <v>43899</v>
      </c>
      <c r="B57" s="65">
        <f>podatki!AA24</f>
        <v>1527</v>
      </c>
      <c r="C57" s="65">
        <f>podatki!AB24</f>
        <v>29</v>
      </c>
    </row>
    <row r="58" spans="1:3" x14ac:dyDescent="0.3">
      <c r="A58" s="4">
        <v>43900</v>
      </c>
      <c r="B58" s="65">
        <f>podatki!AA25</f>
        <v>2069</v>
      </c>
      <c r="C58" s="65">
        <f>podatki!AB25</f>
        <v>47</v>
      </c>
    </row>
    <row r="59" spans="1:3" x14ac:dyDescent="0.3">
      <c r="A59" s="4">
        <v>43901</v>
      </c>
      <c r="B59" s="65">
        <f>podatki!AA26</f>
        <v>2818</v>
      </c>
      <c r="C59" s="65">
        <f>podatki!AB26</f>
        <v>77</v>
      </c>
    </row>
    <row r="60" spans="1:3" x14ac:dyDescent="0.3">
      <c r="A60" s="4">
        <v>43902</v>
      </c>
      <c r="B60" s="65">
        <f>podatki!AA27</f>
        <v>3863</v>
      </c>
      <c r="C60" s="65">
        <f>podatki!AB27</f>
        <v>127</v>
      </c>
    </row>
    <row r="61" spans="1:3" x14ac:dyDescent="0.3">
      <c r="A61" s="4">
        <v>43903</v>
      </c>
      <c r="B61" s="65">
        <f>podatki!AA28</f>
        <v>5060</v>
      </c>
      <c r="C61" s="65">
        <f>podatki!AB28</f>
        <v>174</v>
      </c>
    </row>
    <row r="62" spans="1:3" x14ac:dyDescent="0.3">
      <c r="A62" s="4">
        <v>43904</v>
      </c>
      <c r="B62" s="65">
        <f>podatki!AA29</f>
        <v>5976</v>
      </c>
      <c r="C62" s="65">
        <f>podatki!AB29</f>
        <v>215</v>
      </c>
    </row>
    <row r="63" spans="1:3" x14ac:dyDescent="0.3">
      <c r="A63" s="4">
        <v>43905</v>
      </c>
      <c r="B63" s="65">
        <f>podatki!AA30</f>
        <v>6566</v>
      </c>
      <c r="C63" s="65">
        <f>podatki!AB30</f>
        <v>247</v>
      </c>
    </row>
    <row r="64" spans="1:3" x14ac:dyDescent="0.3">
      <c r="A64" s="4">
        <v>43906</v>
      </c>
      <c r="B64" s="65">
        <f>podatki!AA31</f>
        <v>7437</v>
      </c>
      <c r="C64" s="65">
        <f>podatki!AB31</f>
        <v>272</v>
      </c>
    </row>
    <row r="65" spans="1:3" x14ac:dyDescent="0.3">
      <c r="A65" s="4">
        <v>43907</v>
      </c>
      <c r="B65" s="65">
        <f>podatki!AA32</f>
        <v>8558</v>
      </c>
      <c r="C65" s="65">
        <f>podatki!AB32</f>
        <v>283</v>
      </c>
    </row>
    <row r="66" spans="1:3" x14ac:dyDescent="0.3">
      <c r="A66" s="4">
        <v>43908</v>
      </c>
      <c r="B66" s="65">
        <f>podatki!AA33</f>
        <v>9584</v>
      </c>
      <c r="C66" s="65">
        <f>podatki!AB33</f>
        <v>315</v>
      </c>
    </row>
    <row r="67" spans="1:3" x14ac:dyDescent="0.3">
      <c r="A67" s="4">
        <v>43909</v>
      </c>
      <c r="B67" s="65">
        <f>podatki!AA34</f>
        <v>10768</v>
      </c>
      <c r="C67" s="65">
        <f>podatki!AB34</f>
        <v>339</v>
      </c>
    </row>
    <row r="68" spans="1:3" x14ac:dyDescent="0.3">
      <c r="A68" s="4">
        <v>43910</v>
      </c>
      <c r="B68" s="65">
        <f>podatki!AA35</f>
        <v>12010</v>
      </c>
      <c r="C68" s="65">
        <f>podatki!AB35</f>
        <v>368</v>
      </c>
    </row>
    <row r="69" spans="1:3" x14ac:dyDescent="0.3">
      <c r="A69" s="4">
        <v>43911</v>
      </c>
      <c r="B69" s="65">
        <f>podatki!AA36</f>
        <v>12882</v>
      </c>
      <c r="C69" s="65">
        <f>podatki!AB36</f>
        <v>402</v>
      </c>
    </row>
    <row r="70" spans="1:3" x14ac:dyDescent="0.3">
      <c r="A70" s="4">
        <v>43912</v>
      </c>
      <c r="B70" s="65">
        <f>podatki!AA37</f>
        <v>13613</v>
      </c>
      <c r="C70" s="65">
        <f>podatki!AB37</f>
        <v>439</v>
      </c>
    </row>
    <row r="71" spans="1:3" x14ac:dyDescent="0.3">
      <c r="A71" s="4">
        <v>43913</v>
      </c>
      <c r="B71" s="65">
        <f>podatki!AA38</f>
        <v>14870</v>
      </c>
      <c r="C71" s="65">
        <f>podatki!AB38</f>
        <v>478</v>
      </c>
    </row>
    <row r="72" spans="1:3" x14ac:dyDescent="0.3">
      <c r="A72" s="66">
        <v>43914</v>
      </c>
      <c r="B72" s="65">
        <f>podatki!AA39</f>
        <v>16113</v>
      </c>
      <c r="C72" s="65">
        <f>podatki!AB39</f>
        <v>528</v>
      </c>
    </row>
    <row r="73" spans="1:3" x14ac:dyDescent="0.3">
      <c r="A73" s="66">
        <v>43915</v>
      </c>
      <c r="B73" s="65">
        <f>podatki!AA40</f>
        <v>17294</v>
      </c>
      <c r="C73" s="65">
        <f>podatki!AB40</f>
        <v>577</v>
      </c>
    </row>
    <row r="74" spans="1:3" x14ac:dyDescent="0.3">
      <c r="A74" s="66">
        <v>43916</v>
      </c>
      <c r="B74" s="65">
        <f>podatki!AA41</f>
        <v>18369</v>
      </c>
      <c r="C74" s="65">
        <f>podatki!AB41</f>
        <v>638</v>
      </c>
    </row>
    <row r="75" spans="1:3" x14ac:dyDescent="0.3">
      <c r="A75" s="66">
        <v>43917</v>
      </c>
      <c r="B75" s="65">
        <f>podatki!AA42</f>
        <v>19753</v>
      </c>
      <c r="C75" s="65">
        <f>podatki!AB42</f>
        <v>691</v>
      </c>
    </row>
    <row r="76" spans="1:3" x14ac:dyDescent="0.3">
      <c r="A76" s="66">
        <v>43918</v>
      </c>
      <c r="B76" s="65">
        <f>podatki!AA43</f>
        <v>20752</v>
      </c>
      <c r="C76" s="65">
        <f>podatki!AB43</f>
        <v>737</v>
      </c>
    </row>
    <row r="77" spans="1:3" x14ac:dyDescent="0.3">
      <c r="A77" s="66">
        <v>43919</v>
      </c>
      <c r="B77" s="65">
        <f>podatki!AA44</f>
        <v>21349</v>
      </c>
      <c r="C77" s="65">
        <f>podatki!AB44</f>
        <v>763</v>
      </c>
    </row>
    <row r="78" spans="1:3" x14ac:dyDescent="0.3">
      <c r="A78" s="66">
        <v>43920</v>
      </c>
      <c r="B78" s="65">
        <f>podatki!AA45</f>
        <v>22474</v>
      </c>
      <c r="C78" s="65">
        <f>podatki!AB45</f>
        <v>814</v>
      </c>
    </row>
    <row r="79" spans="1:3" x14ac:dyDescent="0.3">
      <c r="A79" s="66">
        <v>43921</v>
      </c>
      <c r="B79" s="65">
        <f>podatki!AA46</f>
        <v>23762</v>
      </c>
      <c r="C79" s="65">
        <f>podatki!AB46</f>
        <v>855</v>
      </c>
    </row>
    <row r="80" spans="1:3" x14ac:dyDescent="0.3">
      <c r="A80" s="66">
        <v>43922</v>
      </c>
      <c r="B80" s="65">
        <f>podatki!AA47</f>
        <v>24857</v>
      </c>
      <c r="C80" s="65">
        <f>podatki!AB47</f>
        <v>911</v>
      </c>
    </row>
    <row r="81" spans="1:3" x14ac:dyDescent="0.3">
      <c r="A81" s="66">
        <v>43923</v>
      </c>
      <c r="B81" s="65">
        <f>podatki!AA48</f>
        <v>25921</v>
      </c>
      <c r="C81" s="65">
        <f>podatki!AB48</f>
        <v>948</v>
      </c>
    </row>
    <row r="82" spans="1:3" x14ac:dyDescent="0.3">
      <c r="A82" s="66">
        <v>43924</v>
      </c>
      <c r="B82" s="65">
        <f>podatki!AA49</f>
        <v>27109</v>
      </c>
      <c r="C82" s="65">
        <f>podatki!AB49</f>
        <v>989</v>
      </c>
    </row>
    <row r="83" spans="1:3" x14ac:dyDescent="0.3">
      <c r="A83" s="66">
        <v>43925</v>
      </c>
      <c r="B83" s="65">
        <f>podatki!AA50</f>
        <v>27764</v>
      </c>
      <c r="C83" s="65">
        <f>podatki!AB50</f>
        <v>1009</v>
      </c>
    </row>
    <row r="84" spans="1:3" x14ac:dyDescent="0.3">
      <c r="A84" s="66">
        <v>43926</v>
      </c>
      <c r="B84" s="65">
        <f>podatki!AA51</f>
        <v>28253</v>
      </c>
      <c r="C84" s="65">
        <f>podatki!AB51</f>
        <v>1032</v>
      </c>
    </row>
    <row r="85" spans="1:3" x14ac:dyDescent="0.3">
      <c r="A85" s="66">
        <v>43927</v>
      </c>
      <c r="B85" s="65">
        <f>podatki!AA52</f>
        <v>29455</v>
      </c>
      <c r="C85" s="65">
        <f>podatki!AB52</f>
        <v>1067</v>
      </c>
    </row>
    <row r="86" spans="1:3" x14ac:dyDescent="0.3">
      <c r="A86" s="66">
        <v>43928</v>
      </c>
      <c r="B86" s="65">
        <f>podatki!AA53</f>
        <v>30669</v>
      </c>
      <c r="C86" s="65">
        <f>podatki!AB53</f>
        <v>1103</v>
      </c>
    </row>
    <row r="87" spans="1:3" x14ac:dyDescent="0.3">
      <c r="A87" s="66">
        <v>43929</v>
      </c>
      <c r="B87" s="65">
        <f>podatki!AA54</f>
        <v>31813</v>
      </c>
      <c r="C87" s="65">
        <f>podatki!AB54</f>
        <v>1136</v>
      </c>
    </row>
    <row r="88" spans="1:3" x14ac:dyDescent="0.3">
      <c r="A88" s="66">
        <v>43930</v>
      </c>
      <c r="B88" s="65">
        <f>podatki!AA55</f>
        <v>33047</v>
      </c>
      <c r="C88" s="65">
        <f>podatki!AB55</f>
        <v>1171</v>
      </c>
    </row>
    <row r="89" spans="1:3" x14ac:dyDescent="0.3">
      <c r="A89" s="66">
        <v>43931</v>
      </c>
      <c r="B89" s="65">
        <f>podatki!AA56</f>
        <v>34279</v>
      </c>
      <c r="C89" s="65">
        <f>podatki!AB56</f>
        <v>1199</v>
      </c>
    </row>
    <row r="90" spans="1:3" x14ac:dyDescent="0.3">
      <c r="A90" s="66">
        <v>43932</v>
      </c>
      <c r="B90" s="65">
        <f>podatki!AA57</f>
        <v>34851</v>
      </c>
      <c r="C90" s="65">
        <f>podatki!AB57</f>
        <v>1216</v>
      </c>
    </row>
    <row r="91" spans="1:3" x14ac:dyDescent="0.3">
      <c r="A91" s="66">
        <v>43933</v>
      </c>
      <c r="B91" s="65">
        <f>podatki!AA58</f>
        <v>35405</v>
      </c>
      <c r="C91" s="65">
        <f>podatki!AB58</f>
        <v>1223</v>
      </c>
    </row>
    <row r="92" spans="1:3" x14ac:dyDescent="0.3">
      <c r="A92" s="66">
        <v>43934</v>
      </c>
      <c r="B92" s="65">
        <f>podatki!AA59</f>
        <v>35946</v>
      </c>
      <c r="C92" s="65">
        <f>podatki!AB59</f>
        <v>1231</v>
      </c>
    </row>
    <row r="93" spans="1:3" x14ac:dyDescent="0.3">
      <c r="A93" s="66">
        <v>43935</v>
      </c>
      <c r="B93" s="65">
        <f>podatki!AA60</f>
        <v>37114</v>
      </c>
      <c r="C93" s="65">
        <f>podatki!AB60</f>
        <v>1258</v>
      </c>
    </row>
    <row r="94" spans="1:3" x14ac:dyDescent="0.3">
      <c r="A94" s="66">
        <v>43936</v>
      </c>
      <c r="B94" s="65">
        <f>podatki!AA61</f>
        <v>38137</v>
      </c>
      <c r="C94" s="65">
        <f>podatki!AB61</f>
        <v>1279</v>
      </c>
    </row>
    <row r="95" spans="1:3" x14ac:dyDescent="0.3">
      <c r="A95" s="66">
        <v>43937</v>
      </c>
      <c r="B95" s="65">
        <f>podatki!AA62</f>
        <v>39330</v>
      </c>
      <c r="C95" s="65">
        <f>podatki!AB62</f>
        <v>1315</v>
      </c>
    </row>
    <row r="96" spans="1:3" x14ac:dyDescent="0.3">
      <c r="A96" s="66">
        <v>43938</v>
      </c>
      <c r="B96" s="65">
        <f>podatki!AA63</f>
        <v>40580</v>
      </c>
      <c r="C96" s="65">
        <f>podatki!AB63</f>
        <v>1328</v>
      </c>
    </row>
    <row r="97" spans="1:3" x14ac:dyDescent="0.3">
      <c r="A97" s="66">
        <v>43939</v>
      </c>
      <c r="B97" s="65">
        <f>podatki!AA64</f>
        <v>41265</v>
      </c>
      <c r="C97" s="65">
        <f>podatki!AB64</f>
        <v>1341</v>
      </c>
    </row>
    <row r="98" spans="1:3" x14ac:dyDescent="0.3">
      <c r="A98" s="66">
        <v>43940</v>
      </c>
      <c r="B98" s="65">
        <f>podatki!AA65</f>
        <v>41802</v>
      </c>
      <c r="C98" s="65">
        <f>podatki!AB65</f>
        <v>1346</v>
      </c>
    </row>
    <row r="99" spans="1:3" x14ac:dyDescent="0.3">
      <c r="A99" s="66">
        <v>43941</v>
      </c>
      <c r="B99" s="65">
        <f>podatki!AA66</f>
        <v>42976</v>
      </c>
      <c r="C99" s="65">
        <f>podatki!AB66</f>
        <v>1355</v>
      </c>
    </row>
    <row r="100" spans="1:3" x14ac:dyDescent="0.3">
      <c r="A100" s="66">
        <v>43942</v>
      </c>
      <c r="B100" s="65">
        <f>podatki!AA67</f>
        <v>44435</v>
      </c>
      <c r="C100" s="65">
        <f>podatki!AB67</f>
        <v>1364</v>
      </c>
    </row>
    <row r="101" spans="1:3" x14ac:dyDescent="0.3">
      <c r="A101" s="66">
        <v>43943</v>
      </c>
      <c r="B101" s="65">
        <f>podatki!AA68</f>
        <v>45703</v>
      </c>
      <c r="C101" s="65">
        <f>podatki!AB68</f>
        <v>1377</v>
      </c>
    </row>
    <row r="102" spans="1:3" x14ac:dyDescent="0.3">
      <c r="A102" s="66">
        <v>43944</v>
      </c>
      <c r="B102" s="65">
        <f>podatki!AA69</f>
        <v>47018</v>
      </c>
      <c r="C102" s="65">
        <f>podatki!AB69</f>
        <v>1384</v>
      </c>
    </row>
    <row r="103" spans="1:3" x14ac:dyDescent="0.3">
      <c r="A103" s="66">
        <v>43945</v>
      </c>
      <c r="B103" s="65">
        <f>podatki!AA70</f>
        <v>48179</v>
      </c>
      <c r="C103" s="65">
        <f>podatki!AB70</f>
        <v>1399</v>
      </c>
    </row>
    <row r="104" spans="1:3" x14ac:dyDescent="0.3">
      <c r="A104" s="66">
        <v>43946</v>
      </c>
      <c r="B104" s="65">
        <f>podatki!AA71</f>
        <v>48973</v>
      </c>
      <c r="C104" s="65">
        <f>podatki!AB71</f>
        <v>1406</v>
      </c>
    </row>
    <row r="105" spans="1:3" x14ac:dyDescent="0.3">
      <c r="A105" s="66">
        <v>43947</v>
      </c>
      <c r="B105" s="65">
        <f>podatki!AA72</f>
        <v>49607</v>
      </c>
      <c r="C105" s="65">
        <f>podatki!AB72</f>
        <v>1412</v>
      </c>
    </row>
    <row r="106" spans="1:3" x14ac:dyDescent="0.3">
      <c r="A106" s="66">
        <v>43948</v>
      </c>
      <c r="B106" s="65">
        <f>podatki!AA73</f>
        <v>50290</v>
      </c>
      <c r="C106" s="65">
        <f>podatki!AB73</f>
        <v>1418</v>
      </c>
    </row>
    <row r="107" spans="1:3" x14ac:dyDescent="0.3">
      <c r="A107" s="66">
        <v>43949</v>
      </c>
      <c r="B107" s="65">
        <f>podatki!AA74</f>
        <v>51607</v>
      </c>
      <c r="C107" s="65">
        <f>podatki!AB74</f>
        <v>1427</v>
      </c>
    </row>
    <row r="108" spans="1:3" x14ac:dyDescent="0.3">
      <c r="A108" s="66">
        <v>43950</v>
      </c>
      <c r="B108" s="65">
        <f>podatki!AA75</f>
        <v>52948</v>
      </c>
      <c r="C108" s="65">
        <f>podatki!AB75</f>
        <v>1438</v>
      </c>
    </row>
    <row r="109" spans="1:3" x14ac:dyDescent="0.3">
      <c r="A109" s="66">
        <v>43951</v>
      </c>
      <c r="B109" s="65">
        <f>podatki!AA74</f>
        <v>51607</v>
      </c>
      <c r="C109" s="65">
        <f>podatki!AB74</f>
        <v>1427</v>
      </c>
    </row>
    <row r="110" spans="1:3" x14ac:dyDescent="0.3">
      <c r="A110" s="66">
        <v>43952</v>
      </c>
      <c r="B110" s="65">
        <v>55020</v>
      </c>
      <c r="C110" s="65">
        <v>1448</v>
      </c>
    </row>
    <row r="111" spans="1:3" x14ac:dyDescent="0.3">
      <c r="A111" s="66">
        <v>43953</v>
      </c>
      <c r="B111" s="65">
        <v>55520</v>
      </c>
      <c r="C111" s="65">
        <v>1448</v>
      </c>
    </row>
    <row r="112" spans="1:3" x14ac:dyDescent="0.3">
      <c r="A112" s="66">
        <v>43954</v>
      </c>
      <c r="B112" s="65">
        <v>56136</v>
      </c>
      <c r="C112" s="65">
        <v>1448</v>
      </c>
    </row>
    <row r="113" spans="1:3" x14ac:dyDescent="0.3">
      <c r="A113" s="66">
        <v>43955</v>
      </c>
      <c r="B113" s="65">
        <v>57474</v>
      </c>
      <c r="C113" s="65">
        <v>1454</v>
      </c>
    </row>
    <row r="114" spans="1:3" x14ac:dyDescent="0.3">
      <c r="A114" s="66">
        <v>43956</v>
      </c>
      <c r="B114" s="65">
        <v>58923</v>
      </c>
      <c r="C114" s="65">
        <v>1457</v>
      </c>
    </row>
    <row r="115" spans="1:3" x14ac:dyDescent="0.3">
      <c r="A115" s="66">
        <v>43957</v>
      </c>
      <c r="B115" s="65">
        <v>59978</v>
      </c>
      <c r="C115" s="65">
        <v>1458</v>
      </c>
    </row>
    <row r="116" spans="1:3" x14ac:dyDescent="0.3">
      <c r="A116" s="66">
        <v>43958</v>
      </c>
      <c r="B116" s="65">
        <v>61027</v>
      </c>
      <c r="C116" s="65">
        <v>1459</v>
      </c>
    </row>
    <row r="117" spans="1:3" x14ac:dyDescent="0.3">
      <c r="A117" s="66">
        <v>43959</v>
      </c>
      <c r="B117" s="65">
        <v>62203</v>
      </c>
      <c r="C117" s="65">
        <v>1463</v>
      </c>
    </row>
    <row r="118" spans="1:3" x14ac:dyDescent="0.3">
      <c r="A118" s="66">
        <v>43960</v>
      </c>
      <c r="B118" s="65">
        <v>62828</v>
      </c>
      <c r="C118" s="65">
        <v>1466</v>
      </c>
    </row>
    <row r="119" spans="1:3" x14ac:dyDescent="0.3">
      <c r="A119" s="66">
        <v>43961</v>
      </c>
      <c r="B119" s="65">
        <v>63365</v>
      </c>
      <c r="C119" s="65">
        <v>1469</v>
      </c>
    </row>
    <row r="120" spans="1:3" x14ac:dyDescent="0.3">
      <c r="A120" s="66">
        <v>43962</v>
      </c>
      <c r="B120" s="65">
        <v>64547</v>
      </c>
      <c r="C120" s="65">
        <v>1470</v>
      </c>
    </row>
    <row r="121" spans="1:3" x14ac:dyDescent="0.3">
      <c r="A121" s="66">
        <v>43963</v>
      </c>
      <c r="B121" s="65">
        <v>65694</v>
      </c>
      <c r="C121" s="65">
        <v>1472</v>
      </c>
    </row>
    <row r="122" spans="1:3" x14ac:dyDescent="0.3">
      <c r="A122" s="66">
        <v>43964</v>
      </c>
      <c r="B122" s="65">
        <v>66678</v>
      </c>
      <c r="C122" s="65">
        <v>1473</v>
      </c>
    </row>
    <row r="123" spans="1:3" x14ac:dyDescent="0.3">
      <c r="A123" s="66">
        <v>43965</v>
      </c>
      <c r="B123" s="65">
        <v>67701</v>
      </c>
      <c r="C123" s="65">
        <v>1474</v>
      </c>
    </row>
    <row r="124" spans="1:3" x14ac:dyDescent="0.3">
      <c r="A124" s="66">
        <v>43966</v>
      </c>
      <c r="B124" s="65">
        <v>68852</v>
      </c>
      <c r="C124" s="65">
        <v>1474</v>
      </c>
    </row>
    <row r="125" spans="1:3" x14ac:dyDescent="0.3">
      <c r="A125" s="66">
        <v>43967</v>
      </c>
      <c r="B125" s="65">
        <v>69363</v>
      </c>
      <c r="C125" s="65">
        <v>1475</v>
      </c>
    </row>
    <row r="126" spans="1:3" x14ac:dyDescent="0.3">
      <c r="A126" s="66">
        <v>43968</v>
      </c>
      <c r="B126" s="65">
        <v>69842</v>
      </c>
      <c r="C126" s="65">
        <v>1475</v>
      </c>
    </row>
    <row r="127" spans="1:3" x14ac:dyDescent="0.3">
      <c r="A127" s="66">
        <v>43969</v>
      </c>
      <c r="B127" s="65">
        <v>70970</v>
      </c>
      <c r="C127" s="65">
        <v>1476</v>
      </c>
    </row>
    <row r="128" spans="1:3" x14ac:dyDescent="0.3">
      <c r="A128" s="66">
        <v>43970</v>
      </c>
      <c r="B128" s="65">
        <v>71951</v>
      </c>
      <c r="C128" s="65">
        <v>1477</v>
      </c>
    </row>
    <row r="129" spans="1:3" x14ac:dyDescent="0.3">
      <c r="A129" s="66">
        <v>43971</v>
      </c>
      <c r="B129" s="65">
        <v>72860</v>
      </c>
      <c r="C129" s="65">
        <v>1477</v>
      </c>
    </row>
    <row r="130" spans="1:3" x14ac:dyDescent="0.3">
      <c r="A130" s="66">
        <v>43972</v>
      </c>
      <c r="B130" s="65">
        <v>73742</v>
      </c>
      <c r="C130" s="65">
        <v>1477</v>
      </c>
    </row>
    <row r="131" spans="1:3" x14ac:dyDescent="0.3">
      <c r="A131" s="66">
        <v>43973</v>
      </c>
      <c r="B131" s="65">
        <v>74419</v>
      </c>
      <c r="C131" s="65">
        <v>1477</v>
      </c>
    </row>
    <row r="132" spans="1:3" x14ac:dyDescent="0.3">
      <c r="A132" s="66">
        <v>43974</v>
      </c>
      <c r="B132" s="65">
        <v>74760</v>
      </c>
      <c r="C132" s="65">
        <v>1477</v>
      </c>
    </row>
    <row r="133" spans="1:3" x14ac:dyDescent="0.3">
      <c r="A133" s="66">
        <v>43975</v>
      </c>
      <c r="B133" s="65">
        <v>75016</v>
      </c>
      <c r="C133" s="65">
        <v>1478</v>
      </c>
    </row>
    <row r="134" spans="1:3" x14ac:dyDescent="0.3">
      <c r="A134" s="66">
        <v>43976</v>
      </c>
      <c r="B134" s="65">
        <v>75770</v>
      </c>
      <c r="C134" s="65">
        <v>1478</v>
      </c>
    </row>
    <row r="135" spans="1:3" x14ac:dyDescent="0.3">
      <c r="A135" s="66">
        <v>43977</v>
      </c>
      <c r="B135" s="65">
        <v>76579</v>
      </c>
      <c r="C135" s="65">
        <v>1480</v>
      </c>
    </row>
    <row r="136" spans="1:3" x14ac:dyDescent="0.3">
      <c r="A136" s="66">
        <v>43978</v>
      </c>
      <c r="B136" s="65">
        <v>77210</v>
      </c>
      <c r="C136" s="65">
        <v>1482</v>
      </c>
    </row>
    <row r="137" spans="1:3" x14ac:dyDescent="0.3">
      <c r="A137" s="66">
        <v>43979</v>
      </c>
      <c r="B137" s="65">
        <v>77916</v>
      </c>
      <c r="C137" s="65">
        <v>1482</v>
      </c>
    </row>
    <row r="138" spans="1:3" x14ac:dyDescent="0.3">
      <c r="A138" s="66">
        <v>43980</v>
      </c>
      <c r="B138" s="65">
        <v>78529</v>
      </c>
      <c r="C138" s="65">
        <v>1482</v>
      </c>
    </row>
    <row r="139" spans="1:3" x14ac:dyDescent="0.3">
      <c r="A139" s="66">
        <v>43981</v>
      </c>
      <c r="B139" s="65">
        <v>78793</v>
      </c>
      <c r="C139" s="65">
        <v>1482</v>
      </c>
    </row>
    <row r="140" spans="1:3" x14ac:dyDescent="0.3">
      <c r="A140" s="66">
        <v>43982</v>
      </c>
      <c r="B140" s="65">
        <v>79039</v>
      </c>
      <c r="C140" s="65">
        <v>1482</v>
      </c>
    </row>
    <row r="141" spans="1:3" x14ac:dyDescent="0.3">
      <c r="A141" s="66">
        <v>43983</v>
      </c>
      <c r="B141" s="65">
        <v>79698</v>
      </c>
      <c r="C141" s="65">
        <v>1484</v>
      </c>
    </row>
    <row r="142" spans="1:3" x14ac:dyDescent="0.3">
      <c r="A142" s="66">
        <v>43984</v>
      </c>
      <c r="B142" s="65">
        <v>80505</v>
      </c>
      <c r="C142" s="65">
        <v>1486</v>
      </c>
    </row>
    <row r="143" spans="1:3" x14ac:dyDescent="0.3">
      <c r="A143" s="66">
        <v>43985</v>
      </c>
      <c r="B143" s="65">
        <v>81333</v>
      </c>
      <c r="C143" s="65">
        <v>1486</v>
      </c>
    </row>
    <row r="144" spans="1:3" x14ac:dyDescent="0.3">
      <c r="A144" s="66">
        <v>43986</v>
      </c>
      <c r="B144" s="65">
        <v>82161</v>
      </c>
      <c r="C144" s="65">
        <v>1488</v>
      </c>
    </row>
    <row r="145" spans="1:3" x14ac:dyDescent="0.3">
      <c r="A145" s="66">
        <v>43987</v>
      </c>
      <c r="B145" s="65">
        <v>82876</v>
      </c>
      <c r="C145" s="65">
        <v>1493</v>
      </c>
    </row>
    <row r="146" spans="1:3" x14ac:dyDescent="0.3">
      <c r="A146" s="66">
        <v>43988</v>
      </c>
      <c r="B146" s="65">
        <v>83105</v>
      </c>
      <c r="C146" s="65">
        <v>1494</v>
      </c>
    </row>
    <row r="147" spans="1:3" x14ac:dyDescent="0.3">
      <c r="A147" s="66">
        <v>43989</v>
      </c>
      <c r="B147" s="65">
        <v>83316</v>
      </c>
      <c r="C147" s="65">
        <v>1494</v>
      </c>
    </row>
    <row r="148" spans="1:3" x14ac:dyDescent="0.3">
      <c r="A148" s="66">
        <v>43990</v>
      </c>
      <c r="B148" s="65">
        <v>84130</v>
      </c>
      <c r="C148" s="65">
        <v>1495</v>
      </c>
    </row>
    <row r="149" spans="1:3" x14ac:dyDescent="0.3">
      <c r="A149" s="66">
        <v>43991</v>
      </c>
      <c r="B149" s="65">
        <v>84868</v>
      </c>
      <c r="C149" s="65">
        <v>1497</v>
      </c>
    </row>
    <row r="150" spans="1:3" x14ac:dyDescent="0.3">
      <c r="A150" s="66">
        <v>43992</v>
      </c>
      <c r="B150" s="65">
        <v>85626</v>
      </c>
      <c r="C150" s="65">
        <v>1497</v>
      </c>
    </row>
    <row r="151" spans="1:3" x14ac:dyDescent="0.3">
      <c r="A151" s="66">
        <v>43993</v>
      </c>
      <c r="B151" s="65">
        <v>86328</v>
      </c>
      <c r="C151" s="65">
        <v>1499</v>
      </c>
    </row>
    <row r="152" spans="1:3" x14ac:dyDescent="0.3">
      <c r="A152" s="66">
        <v>43994</v>
      </c>
      <c r="B152" s="65">
        <v>87095</v>
      </c>
      <c r="C152" s="65">
        <v>1501</v>
      </c>
    </row>
    <row r="153" spans="1:3" x14ac:dyDescent="0.3">
      <c r="A153" s="66">
        <v>43995</v>
      </c>
      <c r="B153" s="65">
        <v>87386</v>
      </c>
      <c r="C153" s="65">
        <v>1504</v>
      </c>
    </row>
    <row r="154" spans="1:3" x14ac:dyDescent="0.3">
      <c r="A154" s="66">
        <v>43996</v>
      </c>
      <c r="B154" s="65">
        <v>87598</v>
      </c>
      <c r="C154" s="65">
        <v>1505</v>
      </c>
    </row>
    <row r="155" spans="1:3" x14ac:dyDescent="0.3">
      <c r="A155" s="66">
        <v>43997</v>
      </c>
      <c r="B155" s="65">
        <v>88165</v>
      </c>
      <c r="C155" s="65">
        <v>1508</v>
      </c>
    </row>
    <row r="156" spans="1:3" x14ac:dyDescent="0.3">
      <c r="A156" s="66">
        <v>43998</v>
      </c>
      <c r="B156" s="65">
        <v>89151</v>
      </c>
      <c r="C156" s="65">
        <v>1512</v>
      </c>
    </row>
    <row r="157" spans="1:3" x14ac:dyDescent="0.3">
      <c r="A157" s="66">
        <v>43999</v>
      </c>
      <c r="B157" s="65">
        <v>90103</v>
      </c>
      <c r="C157" s="65">
        <v>1520</v>
      </c>
    </row>
    <row r="158" spans="1:3" x14ac:dyDescent="0.3">
      <c r="A158" s="66">
        <v>44000</v>
      </c>
      <c r="B158" s="65">
        <v>91005</v>
      </c>
      <c r="C158" s="65">
        <v>1522</v>
      </c>
    </row>
    <row r="159" spans="1:3" x14ac:dyDescent="0.3">
      <c r="A159" s="66">
        <v>44001</v>
      </c>
      <c r="B159" s="65">
        <v>92152</v>
      </c>
      <c r="C159" s="65">
        <v>1528</v>
      </c>
    </row>
    <row r="160" spans="1:3" x14ac:dyDescent="0.3">
      <c r="A160" s="66">
        <v>44002</v>
      </c>
      <c r="B160" s="65">
        <v>92910</v>
      </c>
      <c r="C160" s="65">
        <v>1529</v>
      </c>
    </row>
    <row r="161" spans="1:3" x14ac:dyDescent="0.3">
      <c r="A161" s="66">
        <v>44003</v>
      </c>
      <c r="B161" s="65">
        <v>93181</v>
      </c>
      <c r="C161" s="65">
        <v>1530</v>
      </c>
    </row>
    <row r="162" spans="1:3" x14ac:dyDescent="0.3">
      <c r="A162" s="66">
        <v>44004</v>
      </c>
      <c r="B162" s="65">
        <v>94165</v>
      </c>
      <c r="C162" s="65">
        <v>1543</v>
      </c>
    </row>
    <row r="163" spans="1:3" x14ac:dyDescent="0.3">
      <c r="A163" s="66">
        <v>44005</v>
      </c>
      <c r="B163" s="65">
        <v>95387</v>
      </c>
      <c r="C163" s="65">
        <v>1550</v>
      </c>
    </row>
    <row r="164" spans="1:3" x14ac:dyDescent="0.3">
      <c r="A164" s="66">
        <v>44006</v>
      </c>
      <c r="B164" s="65">
        <v>96599</v>
      </c>
      <c r="C164" s="65">
        <v>1556</v>
      </c>
    </row>
    <row r="165" spans="1:3" x14ac:dyDescent="0.3">
      <c r="A165" s="66">
        <v>44007</v>
      </c>
      <c r="B165" s="65">
        <v>97442</v>
      </c>
      <c r="C165" s="65">
        <v>1567</v>
      </c>
    </row>
    <row r="166" spans="1:3" x14ac:dyDescent="0.3">
      <c r="A166" s="66">
        <v>44008</v>
      </c>
      <c r="B166" s="65">
        <v>98320</v>
      </c>
      <c r="C166" s="65">
        <v>1581</v>
      </c>
    </row>
    <row r="167" spans="1:3" x14ac:dyDescent="0.3">
      <c r="A167" s="66">
        <v>44009</v>
      </c>
      <c r="B167" s="65">
        <v>98945</v>
      </c>
      <c r="C167" s="65">
        <v>1590</v>
      </c>
    </row>
    <row r="168" spans="1:3" x14ac:dyDescent="0.3">
      <c r="A168" s="66">
        <v>44010</v>
      </c>
      <c r="B168" s="65">
        <v>99245</v>
      </c>
      <c r="C168" s="65">
        <v>1594</v>
      </c>
    </row>
    <row r="169" spans="1:3" x14ac:dyDescent="0.3">
      <c r="A169" s="66">
        <v>44011</v>
      </c>
      <c r="B169" s="65">
        <v>100330</v>
      </c>
      <c r="C169" s="65">
        <v>1609</v>
      </c>
    </row>
    <row r="170" spans="1:3" x14ac:dyDescent="0.3">
      <c r="A170" s="66">
        <v>44012</v>
      </c>
      <c r="B170" s="65">
        <v>101729</v>
      </c>
      <c r="C170" s="65">
        <v>1622</v>
      </c>
    </row>
    <row r="171" spans="1:3" x14ac:dyDescent="0.3">
      <c r="A171" s="66">
        <v>44013</v>
      </c>
      <c r="B171" s="65">
        <v>102927</v>
      </c>
      <c r="C171" s="65">
        <v>1643</v>
      </c>
    </row>
    <row r="172" spans="1:3" x14ac:dyDescent="0.3">
      <c r="A172" s="66">
        <v>44014</v>
      </c>
      <c r="B172" s="65">
        <v>104201</v>
      </c>
      <c r="C172" s="65">
        <v>1658</v>
      </c>
    </row>
    <row r="173" spans="1:3" x14ac:dyDescent="0.3">
      <c r="A173" s="66">
        <v>44015</v>
      </c>
      <c r="B173" s="65">
        <v>105652</v>
      </c>
      <c r="C173" s="65">
        <v>1688</v>
      </c>
    </row>
    <row r="174" spans="1:3" x14ac:dyDescent="0.3">
      <c r="A174" s="66">
        <v>44016</v>
      </c>
      <c r="B174" s="65">
        <v>106368</v>
      </c>
      <c r="C174" s="65">
        <v>1709</v>
      </c>
    </row>
    <row r="175" spans="1:3" x14ac:dyDescent="0.3">
      <c r="A175" s="66">
        <v>44017</v>
      </c>
      <c r="B175" s="65">
        <v>106898</v>
      </c>
      <c r="C175" s="65">
        <v>1725</v>
      </c>
    </row>
    <row r="176" spans="1:3" x14ac:dyDescent="0.3">
      <c r="A176" s="66">
        <v>44018</v>
      </c>
      <c r="B176" s="65">
        <v>108228</v>
      </c>
      <c r="C176" s="65">
        <v>1748</v>
      </c>
    </row>
    <row r="177" spans="1:3" x14ac:dyDescent="0.3">
      <c r="A177" s="66">
        <v>44019</v>
      </c>
      <c r="B177" s="65">
        <v>109835</v>
      </c>
      <c r="C177" s="65">
        <v>1772</v>
      </c>
    </row>
    <row r="178" spans="1:3" x14ac:dyDescent="0.3">
      <c r="A178" s="66">
        <v>44020</v>
      </c>
      <c r="B178" s="65">
        <v>111106</v>
      </c>
      <c r="C178" s="65">
        <v>1785</v>
      </c>
    </row>
    <row r="179" spans="1:3" x14ac:dyDescent="0.3">
      <c r="A179" s="66">
        <v>44021</v>
      </c>
      <c r="B179" s="65">
        <v>112496</v>
      </c>
      <c r="C179" s="65">
        <v>1802</v>
      </c>
    </row>
    <row r="180" spans="1:3" x14ac:dyDescent="0.3">
      <c r="A180" s="66">
        <v>44022</v>
      </c>
      <c r="B180" s="65">
        <v>113655</v>
      </c>
      <c r="C180" s="65">
        <v>1836</v>
      </c>
    </row>
    <row r="181" spans="1:3" x14ac:dyDescent="0.3">
      <c r="A181" s="66">
        <v>44023</v>
      </c>
      <c r="B181" s="65">
        <v>114215</v>
      </c>
      <c r="C181" s="65">
        <v>1850</v>
      </c>
    </row>
    <row r="182" spans="1:3" x14ac:dyDescent="0.3">
      <c r="A182" s="66">
        <v>44024</v>
      </c>
      <c r="B182" s="65">
        <v>114655</v>
      </c>
      <c r="C182" s="65">
        <v>1858</v>
      </c>
    </row>
    <row r="183" spans="1:3" x14ac:dyDescent="0.3">
      <c r="A183" s="66">
        <v>44025</v>
      </c>
      <c r="B183" s="65">
        <v>115873</v>
      </c>
      <c r="C183" s="65">
        <v>1868</v>
      </c>
    </row>
    <row r="184" spans="1:3" x14ac:dyDescent="0.3">
      <c r="A184" s="66">
        <v>44026</v>
      </c>
      <c r="B184" s="65">
        <v>116985</v>
      </c>
      <c r="C184" s="65">
        <v>1886</v>
      </c>
    </row>
    <row r="185" spans="1:3" x14ac:dyDescent="0.3">
      <c r="A185" s="66">
        <v>44027</v>
      </c>
      <c r="B185" s="65">
        <v>118017</v>
      </c>
      <c r="C185" s="65">
        <v>1905</v>
      </c>
    </row>
    <row r="186" spans="1:3" x14ac:dyDescent="0.3">
      <c r="A186" s="66">
        <v>44028</v>
      </c>
      <c r="B186" s="65">
        <v>119029</v>
      </c>
      <c r="C186" s="65">
        <v>1924</v>
      </c>
    </row>
    <row r="187" spans="1:3" x14ac:dyDescent="0.3">
      <c r="A187" s="66">
        <v>44029</v>
      </c>
      <c r="B187" s="65">
        <v>120056</v>
      </c>
      <c r="C187" s="65">
        <v>1948</v>
      </c>
    </row>
    <row r="188" spans="1:3" x14ac:dyDescent="0.3">
      <c r="A188" s="66">
        <v>44030</v>
      </c>
      <c r="B188" s="65">
        <v>120536</v>
      </c>
      <c r="C188" s="65">
        <v>1954</v>
      </c>
    </row>
    <row r="189" spans="1:3" x14ac:dyDescent="0.3">
      <c r="A189" s="66">
        <v>44031</v>
      </c>
      <c r="B189" s="65">
        <v>120907</v>
      </c>
      <c r="C189" s="65">
        <v>1961</v>
      </c>
    </row>
    <row r="190" spans="1:3" x14ac:dyDescent="0.3">
      <c r="A190" s="66">
        <v>44032</v>
      </c>
      <c r="B190" s="65">
        <v>121821</v>
      </c>
      <c r="C190" s="65">
        <v>1985</v>
      </c>
    </row>
    <row r="191" spans="1:3" x14ac:dyDescent="0.3">
      <c r="A191" s="66">
        <v>44033</v>
      </c>
      <c r="B191" s="65">
        <v>122971</v>
      </c>
      <c r="C191" s="65">
        <v>2014</v>
      </c>
    </row>
    <row r="192" spans="1:3" x14ac:dyDescent="0.3">
      <c r="A192" s="66">
        <v>44034</v>
      </c>
      <c r="B192" s="65">
        <v>123906</v>
      </c>
      <c r="C192" s="65">
        <v>2041</v>
      </c>
    </row>
    <row r="193" spans="1:3" x14ac:dyDescent="0.3">
      <c r="A193" s="66">
        <v>44035</v>
      </c>
      <c r="B193" s="65">
        <v>124754</v>
      </c>
      <c r="C193" s="65">
        <v>2060</v>
      </c>
    </row>
    <row r="194" spans="1:3" x14ac:dyDescent="0.3">
      <c r="A194" s="66">
        <v>44036</v>
      </c>
      <c r="B194" s="65">
        <v>125672</v>
      </c>
      <c r="C194" s="65">
        <v>2074</v>
      </c>
    </row>
    <row r="195" spans="1:3" x14ac:dyDescent="0.3">
      <c r="A195" s="66">
        <v>44037</v>
      </c>
      <c r="B195" s="65">
        <v>126237</v>
      </c>
      <c r="C195" s="65">
        <v>2090</v>
      </c>
    </row>
    <row r="196" spans="1:3" x14ac:dyDescent="0.3">
      <c r="A196" s="66">
        <v>44038</v>
      </c>
      <c r="B196" s="65">
        <v>126572</v>
      </c>
      <c r="C196" s="65">
        <v>2095</v>
      </c>
    </row>
    <row r="197" spans="1:3" x14ac:dyDescent="0.3">
      <c r="A197" s="66">
        <v>44039</v>
      </c>
      <c r="B197" s="65">
        <v>127446</v>
      </c>
      <c r="C197" s="65">
        <v>2109</v>
      </c>
    </row>
    <row r="198" spans="1:3" x14ac:dyDescent="0.3">
      <c r="A198" s="66">
        <v>44040</v>
      </c>
      <c r="B198" s="65">
        <v>128365</v>
      </c>
      <c r="C198" s="65">
        <v>2123</v>
      </c>
    </row>
    <row r="199" spans="1:3" x14ac:dyDescent="0.3">
      <c r="A199" s="66">
        <v>44041</v>
      </c>
      <c r="B199" s="65">
        <v>129244</v>
      </c>
      <c r="C199" s="65">
        <v>2147</v>
      </c>
    </row>
    <row r="200" spans="1:3" x14ac:dyDescent="0.3">
      <c r="A200" s="66">
        <v>44042</v>
      </c>
      <c r="B200" s="65">
        <v>130161</v>
      </c>
      <c r="C200" s="65">
        <v>2164</v>
      </c>
    </row>
    <row r="201" spans="1:3" x14ac:dyDescent="0.3">
      <c r="A201" s="66">
        <v>44043</v>
      </c>
      <c r="B201" s="65">
        <v>131053</v>
      </c>
      <c r="C201" s="65">
        <v>2179</v>
      </c>
    </row>
    <row r="202" spans="1:3" x14ac:dyDescent="0.3">
      <c r="A202" s="66">
        <v>44044</v>
      </c>
      <c r="B202" s="65">
        <v>131427</v>
      </c>
      <c r="C202" s="65">
        <v>2188</v>
      </c>
    </row>
    <row r="203" spans="1:3" x14ac:dyDescent="0.3">
      <c r="A203" s="66">
        <v>44045</v>
      </c>
      <c r="B203" s="65">
        <v>131699</v>
      </c>
      <c r="C203" s="65">
        <v>2189</v>
      </c>
    </row>
    <row r="204" spans="1:3" x14ac:dyDescent="0.3">
      <c r="A204" s="66">
        <v>44046</v>
      </c>
      <c r="B204" s="65">
        <v>132589</v>
      </c>
      <c r="C204" s="65">
        <v>2198</v>
      </c>
    </row>
    <row r="205" spans="1:3" x14ac:dyDescent="0.3">
      <c r="A205" s="66">
        <v>44047</v>
      </c>
      <c r="B205" s="65">
        <v>133563</v>
      </c>
      <c r="C205" s="65">
        <v>2216</v>
      </c>
    </row>
    <row r="206" spans="1:3" x14ac:dyDescent="0.3">
      <c r="A206" s="66">
        <v>44048</v>
      </c>
      <c r="B206" s="65">
        <v>134334</v>
      </c>
      <c r="C206" s="65">
        <v>2231</v>
      </c>
    </row>
    <row r="207" spans="1:3" x14ac:dyDescent="0.3">
      <c r="A207" s="66">
        <v>44049</v>
      </c>
      <c r="B207" s="65">
        <v>135087</v>
      </c>
      <c r="C207" s="65">
        <v>2241</v>
      </c>
    </row>
    <row r="208" spans="1:3" x14ac:dyDescent="0.3">
      <c r="A208" s="66">
        <v>44050</v>
      </c>
      <c r="B208" s="65">
        <v>135916</v>
      </c>
      <c r="C208" s="65">
        <v>2255</v>
      </c>
    </row>
    <row r="209" spans="1:3" x14ac:dyDescent="0.3">
      <c r="A209" s="66">
        <v>44051</v>
      </c>
      <c r="B209" s="65">
        <v>136220</v>
      </c>
      <c r="C209" s="65">
        <v>2257</v>
      </c>
    </row>
    <row r="210" spans="1:3" x14ac:dyDescent="0.3">
      <c r="A210" s="66">
        <v>44052</v>
      </c>
      <c r="B210" s="65">
        <v>136542</v>
      </c>
      <c r="C210" s="65">
        <v>2263</v>
      </c>
    </row>
    <row r="211" spans="1:3" x14ac:dyDescent="0.3">
      <c r="A211" s="66">
        <v>44053</v>
      </c>
      <c r="B211" s="65">
        <v>137600</v>
      </c>
      <c r="C211" s="65">
        <v>2280</v>
      </c>
    </row>
    <row r="212" spans="1:3" x14ac:dyDescent="0.3">
      <c r="A212" s="66">
        <v>44054</v>
      </c>
      <c r="B212" s="65">
        <v>138718</v>
      </c>
      <c r="C212" s="65">
        <v>2311</v>
      </c>
    </row>
    <row r="213" spans="1:3" x14ac:dyDescent="0.3">
      <c r="A213" s="66">
        <v>44055</v>
      </c>
      <c r="B213" s="65">
        <v>139574</v>
      </c>
      <c r="C213" s="65">
        <v>2340</v>
      </c>
    </row>
    <row r="214" spans="1:3" x14ac:dyDescent="0.3">
      <c r="A214" s="66">
        <v>44056</v>
      </c>
      <c r="B214" s="65">
        <v>140511</v>
      </c>
      <c r="C214" s="65">
        <v>2377</v>
      </c>
    </row>
    <row r="215" spans="1:3" x14ac:dyDescent="0.3">
      <c r="A215" s="66">
        <v>44057</v>
      </c>
      <c r="B215" s="65">
        <v>141545</v>
      </c>
      <c r="C215" s="65">
        <v>2409</v>
      </c>
    </row>
    <row r="216" spans="1:3" x14ac:dyDescent="0.3">
      <c r="A216" s="66">
        <v>44058</v>
      </c>
      <c r="B216" s="65">
        <v>141927</v>
      </c>
      <c r="C216" s="65">
        <v>2424</v>
      </c>
    </row>
    <row r="217" spans="1:3" x14ac:dyDescent="0.3">
      <c r="A217" s="66">
        <v>44059</v>
      </c>
      <c r="B217" s="65">
        <v>142320</v>
      </c>
      <c r="C217" s="65">
        <v>2437</v>
      </c>
    </row>
    <row r="218" spans="1:3" x14ac:dyDescent="0.3">
      <c r="A218" s="66">
        <v>44060</v>
      </c>
      <c r="B218" s="65">
        <v>143463</v>
      </c>
      <c r="C218" s="65">
        <v>2464</v>
      </c>
    </row>
    <row r="219" spans="1:3" x14ac:dyDescent="0.3">
      <c r="A219" s="66">
        <v>44061</v>
      </c>
      <c r="B219" s="65">
        <v>144555</v>
      </c>
      <c r="C219" s="65">
        <v>2501</v>
      </c>
    </row>
    <row r="220" spans="1:3" x14ac:dyDescent="0.3">
      <c r="A220" s="66">
        <v>44062</v>
      </c>
      <c r="B220" s="65">
        <v>145723</v>
      </c>
      <c r="C220" s="65">
        <v>2544</v>
      </c>
    </row>
    <row r="221" spans="1:3" x14ac:dyDescent="0.3">
      <c r="A221" s="66">
        <v>44063</v>
      </c>
      <c r="B221" s="65">
        <v>146819</v>
      </c>
      <c r="C221" s="65">
        <v>2582</v>
      </c>
    </row>
    <row r="222" spans="1:3" x14ac:dyDescent="0.3">
      <c r="A222" s="66">
        <v>44064</v>
      </c>
      <c r="B222" s="65">
        <v>148022</v>
      </c>
      <c r="C222" s="65">
        <v>2625</v>
      </c>
    </row>
    <row r="223" spans="1:3" x14ac:dyDescent="0.3">
      <c r="A223" s="66">
        <v>44065</v>
      </c>
      <c r="B223" s="65">
        <v>148782</v>
      </c>
      <c r="C223" s="65">
        <v>2659</v>
      </c>
    </row>
    <row r="224" spans="1:3" x14ac:dyDescent="0.3">
      <c r="A224" s="66">
        <v>44066</v>
      </c>
      <c r="B224" s="65">
        <v>149325</v>
      </c>
      <c r="C224" s="65">
        <v>2673</v>
      </c>
    </row>
    <row r="225" spans="1:3" x14ac:dyDescent="0.3">
      <c r="A225" s="66">
        <v>44067</v>
      </c>
      <c r="B225" s="65">
        <v>150695</v>
      </c>
      <c r="C225" s="65">
        <v>2694</v>
      </c>
    </row>
    <row r="226" spans="1:3" x14ac:dyDescent="0.3">
      <c r="A226" s="66">
        <v>44068</v>
      </c>
      <c r="B226" s="65">
        <v>152134</v>
      </c>
      <c r="C226" s="65">
        <v>2730</v>
      </c>
    </row>
    <row r="227" spans="1:3" x14ac:dyDescent="0.3">
      <c r="A227" s="66">
        <v>44069</v>
      </c>
      <c r="B227" s="65">
        <v>153433</v>
      </c>
      <c r="C227" s="65">
        <v>2763</v>
      </c>
    </row>
    <row r="228" spans="1:3" x14ac:dyDescent="0.3">
      <c r="A228" s="66">
        <v>44070</v>
      </c>
      <c r="B228" s="65">
        <v>154771</v>
      </c>
      <c r="C228" s="65">
        <v>2805</v>
      </c>
    </row>
    <row r="229" spans="1:3" x14ac:dyDescent="0.3">
      <c r="A229" s="66">
        <v>44071</v>
      </c>
      <c r="B229" s="65">
        <v>156099</v>
      </c>
      <c r="C229" s="65">
        <v>2842</v>
      </c>
    </row>
    <row r="230" spans="1:3" x14ac:dyDescent="0.3">
      <c r="A230" s="66">
        <v>44072</v>
      </c>
      <c r="B230" s="65">
        <v>156868</v>
      </c>
      <c r="C230" s="65">
        <v>2873</v>
      </c>
    </row>
    <row r="231" spans="1:3" x14ac:dyDescent="0.3">
      <c r="A231" s="66">
        <v>44073</v>
      </c>
      <c r="B231" s="65">
        <v>157456</v>
      </c>
      <c r="C231" s="65">
        <v>2891</v>
      </c>
    </row>
    <row r="232" spans="1:3" x14ac:dyDescent="0.3">
      <c r="A232" s="66">
        <v>44074</v>
      </c>
      <c r="B232" s="65">
        <v>158871</v>
      </c>
      <c r="C232" s="65">
        <v>2932</v>
      </c>
    </row>
    <row r="233" spans="1:3" x14ac:dyDescent="0.3">
      <c r="A233" s="66">
        <v>44075</v>
      </c>
      <c r="B233" s="65">
        <v>160479</v>
      </c>
      <c r="C233" s="65">
        <v>2987</v>
      </c>
    </row>
    <row r="234" spans="1:3" x14ac:dyDescent="0.3">
      <c r="A234" s="66">
        <v>44076</v>
      </c>
      <c r="B234" s="65">
        <v>162132</v>
      </c>
      <c r="C234" s="65">
        <v>3040</v>
      </c>
    </row>
    <row r="235" spans="1:3" x14ac:dyDescent="0.3">
      <c r="A235" s="66">
        <v>44077</v>
      </c>
      <c r="B235" s="65">
        <v>163865</v>
      </c>
      <c r="C235" s="65">
        <v>3087</v>
      </c>
    </row>
    <row r="236" spans="1:3" x14ac:dyDescent="0.3">
      <c r="A236" s="66">
        <v>44078</v>
      </c>
      <c r="B236" s="65">
        <v>165573</v>
      </c>
      <c r="C236" s="65">
        <v>3130</v>
      </c>
    </row>
    <row r="237" spans="1:3" x14ac:dyDescent="0.3">
      <c r="A237" s="66">
        <v>44079</v>
      </c>
      <c r="B237" s="65">
        <v>166785</v>
      </c>
      <c r="C237" s="65">
        <v>3173</v>
      </c>
    </row>
    <row r="238" spans="1:3" x14ac:dyDescent="0.3">
      <c r="A238" s="66">
        <v>44080</v>
      </c>
      <c r="B238" s="65">
        <v>167491</v>
      </c>
      <c r="C238" s="65">
        <v>3198</v>
      </c>
    </row>
    <row r="239" spans="1:3" x14ac:dyDescent="0.3">
      <c r="A239" s="66">
        <v>44081</v>
      </c>
      <c r="B239" s="65">
        <v>169072</v>
      </c>
      <c r="C239" s="65">
        <v>3240</v>
      </c>
    </row>
    <row r="240" spans="1:3" x14ac:dyDescent="0.3">
      <c r="A240" s="66">
        <v>44082</v>
      </c>
      <c r="B240" s="65">
        <v>171632</v>
      </c>
      <c r="C240" s="65">
        <v>3319</v>
      </c>
    </row>
    <row r="241" spans="1:3" x14ac:dyDescent="0.3">
      <c r="A241" s="66">
        <v>44083</v>
      </c>
      <c r="B241" s="65">
        <v>174121</v>
      </c>
      <c r="C241" s="65">
        <v>3395</v>
      </c>
    </row>
    <row r="242" spans="1:3" x14ac:dyDescent="0.3">
      <c r="A242" s="66">
        <v>44084</v>
      </c>
      <c r="B242" s="65">
        <v>176879</v>
      </c>
      <c r="C242" s="65">
        <v>3503</v>
      </c>
    </row>
    <row r="243" spans="1:3" x14ac:dyDescent="0.3">
      <c r="A243" s="66">
        <v>44085</v>
      </c>
      <c r="B243" s="65">
        <v>180070</v>
      </c>
      <c r="C243" s="65">
        <v>3608</v>
      </c>
    </row>
    <row r="244" spans="1:3" x14ac:dyDescent="0.3">
      <c r="A244" s="66">
        <v>44086</v>
      </c>
      <c r="B244" s="65">
        <v>181863</v>
      </c>
      <c r="C244" s="65">
        <v>3707</v>
      </c>
    </row>
    <row r="245" spans="1:3" x14ac:dyDescent="0.3">
      <c r="A245" s="66">
        <v>44087</v>
      </c>
      <c r="B245" s="65">
        <v>182973</v>
      </c>
      <c r="C245" s="65">
        <v>3754</v>
      </c>
    </row>
    <row r="246" spans="1:3" x14ac:dyDescent="0.3">
      <c r="A246" s="66">
        <v>44088</v>
      </c>
      <c r="B246" s="65">
        <v>185220</v>
      </c>
      <c r="C246" s="65">
        <v>3836</v>
      </c>
    </row>
    <row r="247" spans="1:3" x14ac:dyDescent="0.3">
      <c r="A247" s="66">
        <v>44089</v>
      </c>
      <c r="B247" s="65">
        <v>188343</v>
      </c>
      <c r="C247" s="65">
        <v>3959</v>
      </c>
    </row>
    <row r="248" spans="1:3" x14ac:dyDescent="0.3">
      <c r="A248" s="66">
        <v>44090</v>
      </c>
      <c r="B248" s="65">
        <v>191413</v>
      </c>
      <c r="C248" s="65">
        <v>4063</v>
      </c>
    </row>
    <row r="249" spans="1:3" x14ac:dyDescent="0.3">
      <c r="A249" s="66">
        <v>44091</v>
      </c>
      <c r="B249" s="65">
        <v>194970</v>
      </c>
      <c r="C249" s="65">
        <v>4200</v>
      </c>
    </row>
    <row r="250" spans="1:3" x14ac:dyDescent="0.3">
      <c r="A250" s="66">
        <v>44092</v>
      </c>
      <c r="B250" s="65">
        <v>198040</v>
      </c>
      <c r="C250" s="65">
        <v>4313</v>
      </c>
    </row>
    <row r="251" spans="1:3" x14ac:dyDescent="0.3">
      <c r="A251" s="66">
        <v>44093</v>
      </c>
      <c r="B251" s="65">
        <v>200328</v>
      </c>
      <c r="C251" s="65">
        <v>4424</v>
      </c>
    </row>
    <row r="252" spans="1:3" x14ac:dyDescent="0.3">
      <c r="A252" s="66">
        <v>44094</v>
      </c>
      <c r="B252" s="65">
        <v>201312</v>
      </c>
      <c r="C252" s="65">
        <v>4474</v>
      </c>
    </row>
    <row r="253" spans="1:3" x14ac:dyDescent="0.3">
      <c r="A253" s="66">
        <v>44095</v>
      </c>
      <c r="B253" s="65">
        <v>203647</v>
      </c>
      <c r="C253" s="65">
        <v>4562</v>
      </c>
    </row>
    <row r="254" spans="1:3" x14ac:dyDescent="0.3">
      <c r="A254" s="66">
        <v>44096</v>
      </c>
      <c r="B254" s="65">
        <v>206263</v>
      </c>
      <c r="C254" s="65">
        <v>4698</v>
      </c>
    </row>
    <row r="255" spans="1:3" x14ac:dyDescent="0.3">
      <c r="A255" s="66">
        <v>44097</v>
      </c>
      <c r="B255" s="65">
        <v>209111</v>
      </c>
      <c r="C255" s="65">
        <v>4820</v>
      </c>
    </row>
    <row r="256" spans="1:3" x14ac:dyDescent="0.3">
      <c r="A256" s="66">
        <v>44098</v>
      </c>
      <c r="B256" s="65">
        <v>212756</v>
      </c>
      <c r="C256" s="65">
        <v>5012</v>
      </c>
    </row>
    <row r="257" spans="1:3" x14ac:dyDescent="0.3">
      <c r="A257" s="66">
        <v>44099</v>
      </c>
      <c r="B257" s="65">
        <v>215531</v>
      </c>
      <c r="C257" s="65">
        <v>5196</v>
      </c>
    </row>
    <row r="258" spans="1:3" x14ac:dyDescent="0.3">
      <c r="A258" s="66">
        <v>44100</v>
      </c>
      <c r="B258" s="65">
        <v>217448</v>
      </c>
      <c r="C258" s="65">
        <v>5355</v>
      </c>
    </row>
    <row r="259" spans="1:3" x14ac:dyDescent="0.3">
      <c r="A259" s="66">
        <v>44101</v>
      </c>
      <c r="B259" s="65">
        <v>218357</v>
      </c>
      <c r="C259" s="65">
        <v>5393</v>
      </c>
    </row>
    <row r="260" spans="1:3" x14ac:dyDescent="0.3">
      <c r="A260" s="66">
        <v>44102</v>
      </c>
      <c r="B260" s="65">
        <v>220739</v>
      </c>
      <c r="C260" s="65">
        <v>5492</v>
      </c>
    </row>
    <row r="261" spans="1:3" x14ac:dyDescent="0.3">
      <c r="A261" s="66">
        <v>44103</v>
      </c>
      <c r="B261" s="65">
        <v>224130</v>
      </c>
      <c r="C261" s="65">
        <v>5695</v>
      </c>
    </row>
    <row r="262" spans="1:3" x14ac:dyDescent="0.3">
      <c r="A262" s="66">
        <v>44104</v>
      </c>
      <c r="B262" s="65">
        <v>227029</v>
      </c>
      <c r="C262" s="65">
        <v>5870</v>
      </c>
    </row>
    <row r="263" spans="1:3" x14ac:dyDescent="0.3">
      <c r="A263" s="66">
        <v>44105</v>
      </c>
      <c r="B263" s="65">
        <v>230310</v>
      </c>
      <c r="C263" s="65">
        <v>6108</v>
      </c>
    </row>
    <row r="264" spans="1:3" x14ac:dyDescent="0.3">
      <c r="A264" s="66">
        <v>44106</v>
      </c>
      <c r="B264" s="65">
        <v>233203</v>
      </c>
      <c r="C264" s="65">
        <v>6335</v>
      </c>
    </row>
    <row r="265" spans="1:3" x14ac:dyDescent="0.3">
      <c r="A265" s="66">
        <v>44107</v>
      </c>
      <c r="B265" s="65">
        <v>235143</v>
      </c>
      <c r="C265" s="65">
        <v>6503</v>
      </c>
    </row>
    <row r="266" spans="1:3" x14ac:dyDescent="0.3">
      <c r="A266" s="66">
        <v>44108</v>
      </c>
      <c r="B266" s="65">
        <v>236177</v>
      </c>
      <c r="C266" s="65">
        <v>6578</v>
      </c>
    </row>
    <row r="267" spans="1:3" x14ac:dyDescent="0.3">
      <c r="A267" s="66">
        <v>44109</v>
      </c>
      <c r="B267" s="65">
        <v>238686</v>
      </c>
      <c r="C267" s="65">
        <v>6767</v>
      </c>
    </row>
    <row r="268" spans="1:3" x14ac:dyDescent="0.3">
      <c r="A268" s="66">
        <v>44110</v>
      </c>
      <c r="B268" s="65">
        <v>242684</v>
      </c>
      <c r="C268" s="65">
        <v>7123</v>
      </c>
    </row>
    <row r="269" spans="1:3" x14ac:dyDescent="0.3">
      <c r="A269" s="66">
        <v>44111</v>
      </c>
      <c r="B269" s="65">
        <v>246337</v>
      </c>
      <c r="C269" s="65">
        <v>7510</v>
      </c>
    </row>
    <row r="270" spans="1:3" x14ac:dyDescent="0.3">
      <c r="A270" s="66">
        <v>44112</v>
      </c>
      <c r="B270" s="65">
        <v>250021</v>
      </c>
      <c r="C270" s="65">
        <v>7873</v>
      </c>
    </row>
    <row r="271" spans="1:3" x14ac:dyDescent="0.3">
      <c r="A271" s="66">
        <v>44113</v>
      </c>
      <c r="B271" s="65">
        <v>254383</v>
      </c>
      <c r="C271" s="65">
        <v>8253</v>
      </c>
    </row>
    <row r="272" spans="1:3" x14ac:dyDescent="0.3">
      <c r="A272" s="66">
        <v>44114</v>
      </c>
      <c r="B272" s="65">
        <v>257339</v>
      </c>
      <c r="C272" s="65">
        <v>8664</v>
      </c>
    </row>
    <row r="273" spans="1:3" x14ac:dyDescent="0.3">
      <c r="A273" s="66">
        <v>44115</v>
      </c>
      <c r="B273" s="65">
        <v>258743</v>
      </c>
      <c r="C273" s="65">
        <v>8832</v>
      </c>
    </row>
    <row r="274" spans="1:3" x14ac:dyDescent="0.3">
      <c r="A274" s="66">
        <v>44116</v>
      </c>
      <c r="B274" s="65">
        <v>262051</v>
      </c>
      <c r="C274" s="65">
        <v>9229</v>
      </c>
    </row>
    <row r="275" spans="1:3" x14ac:dyDescent="0.3">
      <c r="A275" s="66">
        <v>44117</v>
      </c>
      <c r="B275" s="65">
        <v>266953</v>
      </c>
      <c r="C275" s="65">
        <v>9937</v>
      </c>
    </row>
    <row r="276" spans="1:3" x14ac:dyDescent="0.3">
      <c r="A276" s="66">
        <v>44118</v>
      </c>
      <c r="B276" s="65">
        <v>272240</v>
      </c>
      <c r="C276" s="65">
        <v>10682</v>
      </c>
    </row>
    <row r="277" spans="1:3" x14ac:dyDescent="0.3">
      <c r="A277" s="66">
        <v>44119</v>
      </c>
      <c r="B277" s="65">
        <v>277436</v>
      </c>
      <c r="C277" s="65">
        <v>11515</v>
      </c>
    </row>
    <row r="278" spans="1:3" x14ac:dyDescent="0.3">
      <c r="A278" s="66">
        <v>44120</v>
      </c>
      <c r="B278" s="65">
        <v>283041</v>
      </c>
      <c r="C278" s="65">
        <v>12412</v>
      </c>
    </row>
    <row r="279" spans="1:3" x14ac:dyDescent="0.3">
      <c r="A279" s="66">
        <v>44121</v>
      </c>
      <c r="B279" s="65">
        <v>286806</v>
      </c>
      <c r="C279" s="65">
        <v>13138</v>
      </c>
    </row>
    <row r="280" spans="1:3" x14ac:dyDescent="0.3">
      <c r="A280" s="66">
        <v>44122</v>
      </c>
      <c r="B280" s="65">
        <v>289443</v>
      </c>
      <c r="C280" s="65">
        <v>13675</v>
      </c>
    </row>
    <row r="281" spans="1:3" x14ac:dyDescent="0.3">
      <c r="A281" s="66">
        <v>44123</v>
      </c>
      <c r="B281" s="65">
        <v>293769</v>
      </c>
      <c r="C281" s="65">
        <v>14469</v>
      </c>
    </row>
    <row r="282" spans="1:3" x14ac:dyDescent="0.3">
      <c r="A282" s="66">
        <v>44124</v>
      </c>
      <c r="B282" s="65">
        <v>299660</v>
      </c>
      <c r="C282" s="65">
        <v>15972</v>
      </c>
    </row>
    <row r="283" spans="1:3" x14ac:dyDescent="0.3">
      <c r="A283" s="66">
        <v>44125</v>
      </c>
      <c r="B283" s="65">
        <v>305875</v>
      </c>
      <c r="C283" s="65">
        <v>17635</v>
      </c>
    </row>
    <row r="284" spans="1:3" x14ac:dyDescent="0.3">
      <c r="A284" s="66">
        <v>44126</v>
      </c>
      <c r="B284" s="65">
        <v>312620</v>
      </c>
      <c r="C284" s="65">
        <v>19291</v>
      </c>
    </row>
    <row r="285" spans="1:3" x14ac:dyDescent="0.3">
      <c r="A285" s="66">
        <v>44127</v>
      </c>
      <c r="B285" s="65">
        <v>319645</v>
      </c>
      <c r="C285" s="65">
        <v>21252</v>
      </c>
    </row>
    <row r="286" spans="1:3" x14ac:dyDescent="0.3">
      <c r="A286" s="66">
        <v>44128</v>
      </c>
      <c r="B286" s="65">
        <v>325421</v>
      </c>
      <c r="C286" s="65">
        <v>22927</v>
      </c>
    </row>
    <row r="287" spans="1:3" x14ac:dyDescent="0.3">
      <c r="A287" s="66">
        <v>44129</v>
      </c>
      <c r="B287" s="65">
        <v>329103</v>
      </c>
      <c r="C287" s="65">
        <v>24040</v>
      </c>
    </row>
    <row r="288" spans="1:3" x14ac:dyDescent="0.3">
      <c r="A288" s="66">
        <v>44130</v>
      </c>
      <c r="B288" s="65">
        <v>334859</v>
      </c>
      <c r="C288" s="65">
        <v>25539</v>
      </c>
    </row>
    <row r="289" spans="1:3" x14ac:dyDescent="0.3">
      <c r="A289" s="66">
        <v>44131</v>
      </c>
      <c r="B289" s="65">
        <v>342330</v>
      </c>
      <c r="C289" s="65">
        <v>28144</v>
      </c>
    </row>
    <row r="290" spans="1:3" x14ac:dyDescent="0.3">
      <c r="A290" s="66">
        <v>44132</v>
      </c>
      <c r="B290" s="65">
        <v>349532</v>
      </c>
      <c r="C290" s="65">
        <v>30632</v>
      </c>
    </row>
    <row r="291" spans="1:3" x14ac:dyDescent="0.3">
      <c r="A291" s="66">
        <v>44133</v>
      </c>
      <c r="B291" s="65">
        <v>355900</v>
      </c>
      <c r="C291" s="65">
        <v>32430</v>
      </c>
    </row>
    <row r="292" spans="1:3" x14ac:dyDescent="0.3">
      <c r="A292" s="66">
        <v>44134</v>
      </c>
      <c r="B292" s="65">
        <v>362610</v>
      </c>
      <c r="C292" s="65">
        <v>34227</v>
      </c>
    </row>
    <row r="293" spans="1:3" x14ac:dyDescent="0.3">
      <c r="A293" s="66">
        <v>44135</v>
      </c>
      <c r="B293" s="65">
        <v>367417</v>
      </c>
      <c r="C293" s="65">
        <v>35568</v>
      </c>
    </row>
    <row r="294" spans="1:3" x14ac:dyDescent="0.3">
      <c r="A294" s="66">
        <v>44136</v>
      </c>
      <c r="B294" s="65">
        <v>369661</v>
      </c>
      <c r="C294" s="65">
        <v>36125</v>
      </c>
    </row>
    <row r="295" spans="1:3" x14ac:dyDescent="0.3">
      <c r="A295" s="66">
        <v>44137</v>
      </c>
      <c r="B295" s="65">
        <v>374248</v>
      </c>
      <c r="C295" s="65">
        <v>37301</v>
      </c>
    </row>
    <row r="296" spans="1:3" x14ac:dyDescent="0.3">
      <c r="A296" s="66">
        <v>44138</v>
      </c>
      <c r="B296" s="65">
        <v>380559</v>
      </c>
      <c r="C296" s="65">
        <v>39328</v>
      </c>
    </row>
    <row r="297" spans="1:3" x14ac:dyDescent="0.3">
      <c r="A297" s="66">
        <v>44139</v>
      </c>
      <c r="B297" s="65">
        <v>386550</v>
      </c>
      <c r="C297" s="65">
        <v>41011</v>
      </c>
    </row>
    <row r="298" spans="1:3" x14ac:dyDescent="0.3">
      <c r="A298" s="66">
        <v>44140</v>
      </c>
      <c r="B298" s="65">
        <v>392445</v>
      </c>
      <c r="C298" s="65">
        <v>42575</v>
      </c>
    </row>
    <row r="299" spans="1:3" x14ac:dyDescent="0.3">
      <c r="A299" s="66">
        <v>44141</v>
      </c>
      <c r="B299" s="65">
        <v>398785</v>
      </c>
      <c r="C299" s="65">
        <v>44187</v>
      </c>
    </row>
    <row r="300" spans="1:3" x14ac:dyDescent="0.3">
      <c r="A300" s="66">
        <v>44142</v>
      </c>
      <c r="B300" s="65">
        <v>402703</v>
      </c>
      <c r="C300" s="65">
        <v>45072</v>
      </c>
    </row>
    <row r="301" spans="1:3" x14ac:dyDescent="0.3">
      <c r="A301" s="66">
        <v>44143</v>
      </c>
      <c r="B301" s="65">
        <v>404766</v>
      </c>
      <c r="C301" s="65">
        <v>45536</v>
      </c>
    </row>
    <row r="302" spans="1:3" x14ac:dyDescent="0.3">
      <c r="A302" s="66">
        <v>44144</v>
      </c>
      <c r="B302" s="65">
        <v>409223</v>
      </c>
      <c r="C302" s="65">
        <v>46620</v>
      </c>
    </row>
    <row r="303" spans="1:3" x14ac:dyDescent="0.3">
      <c r="A303" s="66">
        <v>44145</v>
      </c>
      <c r="B303" s="65">
        <v>416738</v>
      </c>
      <c r="C303" s="65">
        <v>48837</v>
      </c>
    </row>
    <row r="304" spans="1:3" x14ac:dyDescent="0.3">
      <c r="A304" s="66">
        <v>44146</v>
      </c>
      <c r="B304" s="65">
        <v>423505</v>
      </c>
      <c r="C304" s="65">
        <v>50762</v>
      </c>
    </row>
    <row r="305" spans="1:3" x14ac:dyDescent="0.3">
      <c r="A305" s="66">
        <v>44147</v>
      </c>
      <c r="B305" s="65">
        <v>429267</v>
      </c>
      <c r="C305" s="65">
        <v>52270</v>
      </c>
    </row>
    <row r="306" spans="1:3" x14ac:dyDescent="0.3">
      <c r="A306" s="66">
        <v>44148</v>
      </c>
      <c r="B306" s="65">
        <v>435924</v>
      </c>
      <c r="C306" s="65">
        <v>54001</v>
      </c>
    </row>
    <row r="307" spans="1:3" x14ac:dyDescent="0.3">
      <c r="A307" s="66">
        <v>44149</v>
      </c>
      <c r="B307" s="65">
        <v>439487</v>
      </c>
      <c r="C307" s="65">
        <v>54921</v>
      </c>
    </row>
    <row r="308" spans="1:3" x14ac:dyDescent="0.3">
      <c r="A308" s="66">
        <v>44150</v>
      </c>
      <c r="B308" s="65">
        <v>441279</v>
      </c>
      <c r="C308" s="65">
        <v>55422</v>
      </c>
    </row>
    <row r="309" spans="1:3" x14ac:dyDescent="0.3">
      <c r="A309" s="66">
        <v>44151</v>
      </c>
      <c r="B309" s="65">
        <v>446605</v>
      </c>
      <c r="C309" s="65">
        <v>56810</v>
      </c>
    </row>
    <row r="310" spans="1:3" x14ac:dyDescent="0.3">
      <c r="A310" s="66">
        <v>44152</v>
      </c>
      <c r="B310" s="65">
        <v>453418</v>
      </c>
      <c r="C310" s="65">
        <v>58823</v>
      </c>
    </row>
    <row r="311" spans="1:3" x14ac:dyDescent="0.3">
      <c r="A311" s="66">
        <v>44153</v>
      </c>
      <c r="B311" s="65">
        <v>460224</v>
      </c>
      <c r="C311" s="65">
        <v>60887</v>
      </c>
    </row>
    <row r="312" spans="1:3" x14ac:dyDescent="0.3">
      <c r="A312" s="66">
        <v>44154</v>
      </c>
      <c r="B312" s="65">
        <v>465897</v>
      </c>
      <c r="C312" s="65">
        <v>62433</v>
      </c>
    </row>
    <row r="313" spans="1:3" x14ac:dyDescent="0.3">
      <c r="A313" s="66">
        <v>44155</v>
      </c>
      <c r="B313" s="65"/>
      <c r="C313" s="65"/>
    </row>
    <row r="314" spans="1:3" x14ac:dyDescent="0.3">
      <c r="A314" s="66">
        <v>44156</v>
      </c>
      <c r="B314" s="65"/>
      <c r="C314" s="65"/>
    </row>
    <row r="315" spans="1:3" x14ac:dyDescent="0.3">
      <c r="A315" s="66">
        <v>44157</v>
      </c>
      <c r="B315" s="65"/>
      <c r="C315" s="65"/>
    </row>
    <row r="316" spans="1:3" x14ac:dyDescent="0.3">
      <c r="A316" s="66">
        <v>44158</v>
      </c>
      <c r="B316" s="65"/>
      <c r="C316" s="65"/>
    </row>
    <row r="317" spans="1:3" x14ac:dyDescent="0.3">
      <c r="A317" s="66">
        <v>44159</v>
      </c>
      <c r="B317" s="65"/>
      <c r="C317" s="65"/>
    </row>
    <row r="318" spans="1:3" x14ac:dyDescent="0.3">
      <c r="A318" s="66">
        <v>44160</v>
      </c>
      <c r="B318" s="65"/>
      <c r="C318" s="65"/>
    </row>
    <row r="319" spans="1:3" x14ac:dyDescent="0.3">
      <c r="A319" s="66">
        <v>44161</v>
      </c>
      <c r="B319" s="65"/>
      <c r="C319" s="65"/>
    </row>
    <row r="320" spans="1:3" x14ac:dyDescent="0.3">
      <c r="A320" s="66">
        <v>44162</v>
      </c>
      <c r="B320" s="65"/>
      <c r="C320" s="65"/>
    </row>
    <row r="321" spans="1:3" x14ac:dyDescent="0.3">
      <c r="A321" s="66">
        <v>44163</v>
      </c>
      <c r="B321" s="65"/>
      <c r="C321" s="65"/>
    </row>
    <row r="322" spans="1:3" x14ac:dyDescent="0.3">
      <c r="A322" s="66">
        <v>44164</v>
      </c>
      <c r="B322" s="65"/>
      <c r="C322" s="65"/>
    </row>
    <row r="323" spans="1:3" x14ac:dyDescent="0.3">
      <c r="A323" s="66">
        <v>44165</v>
      </c>
      <c r="B323" s="65"/>
      <c r="C323" s="65"/>
    </row>
    <row r="324" spans="1:3" x14ac:dyDescent="0.3">
      <c r="A324" s="66">
        <v>44166</v>
      </c>
      <c r="B324" s="65"/>
      <c r="C324" s="65"/>
    </row>
    <row r="325" spans="1:3" x14ac:dyDescent="0.3">
      <c r="A325" s="66">
        <v>44167</v>
      </c>
      <c r="B325" s="65"/>
      <c r="C325" s="65"/>
    </row>
    <row r="326" spans="1:3" x14ac:dyDescent="0.3">
      <c r="A326" s="66">
        <v>44168</v>
      </c>
      <c r="B326" s="65"/>
      <c r="C326" s="65"/>
    </row>
    <row r="327" spans="1:3" x14ac:dyDescent="0.3">
      <c r="A327" s="66">
        <v>44169</v>
      </c>
      <c r="B327" s="65"/>
      <c r="C327" s="65"/>
    </row>
    <row r="328" spans="1:3" x14ac:dyDescent="0.3">
      <c r="A328" s="66">
        <v>44170</v>
      </c>
      <c r="B328" s="65"/>
      <c r="C328" s="65"/>
    </row>
    <row r="329" spans="1:3" x14ac:dyDescent="0.3">
      <c r="A329" s="66">
        <v>44171</v>
      </c>
      <c r="B329" s="65"/>
      <c r="C329" s="65"/>
    </row>
    <row r="330" spans="1:3" x14ac:dyDescent="0.3">
      <c r="A330" s="66">
        <v>44172</v>
      </c>
      <c r="B330" s="65"/>
      <c r="C330" s="65"/>
    </row>
    <row r="331" spans="1:3" x14ac:dyDescent="0.3">
      <c r="A331" s="66">
        <v>44173</v>
      </c>
      <c r="B331" s="65"/>
      <c r="C331" s="65"/>
    </row>
    <row r="332" spans="1:3" x14ac:dyDescent="0.3">
      <c r="A332" s="66">
        <v>44174</v>
      </c>
      <c r="B332" s="65"/>
      <c r="C332" s="65"/>
    </row>
    <row r="333" spans="1:3" x14ac:dyDescent="0.3">
      <c r="A333" s="66">
        <v>44175</v>
      </c>
      <c r="B333" s="65"/>
      <c r="C333" s="65"/>
    </row>
    <row r="334" spans="1:3" x14ac:dyDescent="0.3">
      <c r="A334" s="66">
        <v>44176</v>
      </c>
      <c r="B334" s="65"/>
      <c r="C334" s="65"/>
    </row>
    <row r="335" spans="1:3" x14ac:dyDescent="0.3">
      <c r="A335" s="66">
        <v>44177</v>
      </c>
      <c r="B335" s="65"/>
      <c r="C335" s="65"/>
    </row>
    <row r="336" spans="1:3" x14ac:dyDescent="0.3">
      <c r="A336" s="66">
        <v>44178</v>
      </c>
      <c r="B336" s="65"/>
      <c r="C336" s="65"/>
    </row>
    <row r="337" spans="1:3" x14ac:dyDescent="0.3">
      <c r="A337" s="66">
        <v>44179</v>
      </c>
      <c r="B337" s="65"/>
      <c r="C337" s="65"/>
    </row>
    <row r="338" spans="1:3" x14ac:dyDescent="0.3">
      <c r="A338" s="66">
        <v>44180</v>
      </c>
      <c r="B338" s="65"/>
      <c r="C338" s="65"/>
    </row>
    <row r="339" spans="1:3" x14ac:dyDescent="0.3">
      <c r="A339" s="66">
        <v>44181</v>
      </c>
      <c r="B339" s="65"/>
      <c r="C339" s="65"/>
    </row>
    <row r="340" spans="1:3" x14ac:dyDescent="0.3">
      <c r="A340" s="66">
        <v>44182</v>
      </c>
      <c r="B340" s="65"/>
      <c r="C340" s="65"/>
    </row>
    <row r="341" spans="1:3" x14ac:dyDescent="0.3">
      <c r="A341" s="66">
        <v>44183</v>
      </c>
      <c r="B341" s="65"/>
      <c r="C341" s="65"/>
    </row>
    <row r="342" spans="1:3" x14ac:dyDescent="0.3">
      <c r="A342" s="66">
        <v>44184</v>
      </c>
      <c r="B342" s="65"/>
      <c r="C342" s="65"/>
    </row>
    <row r="343" spans="1:3" x14ac:dyDescent="0.3">
      <c r="A343" s="66">
        <v>44185</v>
      </c>
      <c r="B343" s="65"/>
      <c r="C343" s="65"/>
    </row>
    <row r="344" spans="1:3" x14ac:dyDescent="0.3">
      <c r="A344" s="66">
        <v>44186</v>
      </c>
      <c r="B344" s="65"/>
      <c r="C344" s="65"/>
    </row>
    <row r="345" spans="1:3" x14ac:dyDescent="0.3">
      <c r="A345" s="66">
        <v>44187</v>
      </c>
      <c r="B345" s="65"/>
      <c r="C345" s="65"/>
    </row>
    <row r="346" spans="1:3" x14ac:dyDescent="0.3">
      <c r="A346" s="66">
        <v>44188</v>
      </c>
      <c r="B346" s="65"/>
      <c r="C346" s="65"/>
    </row>
    <row r="347" spans="1:3" x14ac:dyDescent="0.3">
      <c r="A347" s="66">
        <v>44189</v>
      </c>
      <c r="B347" s="65"/>
      <c r="C347" s="65"/>
    </row>
    <row r="348" spans="1:3" x14ac:dyDescent="0.3">
      <c r="A348" s="66">
        <v>44190</v>
      </c>
      <c r="B348" s="65"/>
      <c r="C348" s="65"/>
    </row>
    <row r="349" spans="1:3" x14ac:dyDescent="0.3">
      <c r="A349" s="66">
        <v>44191</v>
      </c>
      <c r="B349" s="65"/>
      <c r="C349" s="65"/>
    </row>
    <row r="350" spans="1:3" x14ac:dyDescent="0.3">
      <c r="A350" s="66">
        <v>44192</v>
      </c>
      <c r="B350" s="65"/>
      <c r="C350" s="65"/>
    </row>
    <row r="351" spans="1:3" x14ac:dyDescent="0.3">
      <c r="A351" s="66">
        <v>44193</v>
      </c>
      <c r="B351" s="65"/>
      <c r="C351" s="65"/>
    </row>
    <row r="352" spans="1:3" x14ac:dyDescent="0.3">
      <c r="A352" s="66">
        <v>44194</v>
      </c>
      <c r="B352" s="65"/>
      <c r="C352" s="65"/>
    </row>
    <row r="353" spans="1:3" x14ac:dyDescent="0.3">
      <c r="A353" s="66">
        <v>44195</v>
      </c>
      <c r="B353" s="65"/>
      <c r="C353" s="65"/>
    </row>
    <row r="354" spans="1:3" x14ac:dyDescent="0.3">
      <c r="A354" s="66">
        <v>44196</v>
      </c>
      <c r="B354" s="65"/>
      <c r="C354" s="65"/>
    </row>
  </sheetData>
  <sortState ref="A39:C354">
    <sortCondition sortBy="fontColor" ref="B25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podatki</vt:lpstr>
      <vt:lpstr>grafični prikaz testiranja</vt:lpstr>
      <vt:lpstr>kumulativni grafi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Resman Rus</dc:creator>
  <cp:lastModifiedBy>Miša Korva</cp:lastModifiedBy>
  <cp:lastPrinted>2020-10-26T07:56:17Z</cp:lastPrinted>
  <dcterms:created xsi:type="dcterms:W3CDTF">2020-02-04T08:43:34Z</dcterms:created>
  <dcterms:modified xsi:type="dcterms:W3CDTF">2020-11-20T06:58:56Z</dcterms:modified>
</cp:coreProperties>
</file>