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ukas\Desktop\Fizyka Techniczna\3. semestr\Laboratorium Fizyczne\lab3 ćwiczenie 13\"/>
    </mc:Choice>
  </mc:AlternateContent>
  <xr:revisionPtr revIDLastSave="0" documentId="13_ncr:1_{7603B680-1960-4C76-9548-DAEEB929756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1" i="1" l="1" a="1"/>
  <c r="S21" i="1" s="1"/>
  <c r="U18" i="1"/>
  <c r="S18" i="1"/>
  <c r="Q18" i="1"/>
  <c r="O18" i="1"/>
  <c r="M21" i="1"/>
  <c r="M18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<sst xmlns="http://schemas.openxmlformats.org/spreadsheetml/2006/main" count="26" uniqueCount="26">
  <si>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nr kulki</t>
  </si>
  <si>
    <t>Srednica kulki d[mm]</t>
  </si>
  <si>
    <t>Masa kulki m[g]</t>
  </si>
  <si>
    <t>Czas spadku kulki t[s]</t>
  </si>
  <si>
    <t>Współczynnik lepkości eta [Pa*s]</t>
  </si>
  <si>
    <t>Droga spadania kulki l[mm]</t>
  </si>
  <si>
    <t>Srednica cylindra D[mm]</t>
  </si>
  <si>
    <t>Temperatura[st.C]</t>
  </si>
  <si>
    <t>nr pomiaru</t>
  </si>
  <si>
    <t>Głebokość[mm]</t>
  </si>
  <si>
    <t>l na początku</t>
  </si>
  <si>
    <t>na koncu</t>
  </si>
  <si>
    <t>Niepewność l[mm]</t>
  </si>
  <si>
    <t>Niepewność temperatury[st.C]</t>
  </si>
  <si>
    <t>gęstość [kg/m3]</t>
  </si>
  <si>
    <t>g[m/s2]</t>
  </si>
  <si>
    <t>pi</t>
  </si>
  <si>
    <t>Średni wsp lepkosci</t>
  </si>
  <si>
    <t>u(t)[Pa*s]</t>
  </si>
  <si>
    <t>u(d)[Pa*s]</t>
  </si>
  <si>
    <t>u(l)[Pa*s]</t>
  </si>
  <si>
    <t>u(m)[Pa*s]</t>
  </si>
  <si>
    <t>Niepewność d[mm]</t>
  </si>
  <si>
    <t>Niepewność m[g]</t>
  </si>
  <si>
    <t>czas</t>
  </si>
  <si>
    <t>suma niepewnosci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</si>
</sst>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164" fontId="0" fillId="14" borderId="6" xfId="0" applyNumberFormat="1" applyFill="1" applyBorder="1" applyAlignment="1">
      <alignment horizontal="center" vertical="center" wrapText="1"/>
    </xf>
    <xf numFmtId="164" fontId="0" fillId="14" borderId="7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99FFCC"/>
      <color rgb="FF00FFCC"/>
      <color rgb="FFCCFFFF"/>
      <color rgb="FFCCFFCC"/>
      <color rgb="FF66FFCC"/>
      <color rgb="FF66FFFF"/>
      <color rgb="FF00CCFF"/>
      <color rgb="FFFF00FF"/>
      <color rgb="FFCC00CC"/>
      <color rgb="FFFCC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1"/>
  <sheetViews>
    <sheetView tabSelected="1" topLeftCell="F7" zoomScale="145" zoomScaleNormal="115" workbookViewId="0">
      <selection activeCell="S21" sqref="S21:T22"/>
    </sheetView>
  </sheetViews>
  <sheetFormatPr defaultColWidth="8.85546875" defaultRowHeight="15" x14ac:dyDescent="0.25"/>
  <cols>
    <col min="1" max="15" width="8.85546875" style="1"/>
    <col min="16" max="16" width="8.85546875" style="1" customWidth="1"/>
    <col min="17" max="16384" width="8.85546875" style="1"/>
  </cols>
  <sheetData>
    <row r="2" spans="2:22" ht="14.45" customHeight="1" x14ac:dyDescent="0.25">
      <c r="B2" s="22" t="s">
        <v>5</v>
      </c>
      <c r="C2" s="22"/>
      <c r="D2" s="25"/>
      <c r="E2" s="2">
        <v>800</v>
      </c>
      <c r="F2" s="22" t="s">
        <v>12</v>
      </c>
      <c r="G2" s="26"/>
      <c r="H2" s="26"/>
      <c r="I2" s="20">
        <v>5</v>
      </c>
      <c r="K2" s="22" t="s">
        <v>23</v>
      </c>
      <c r="L2" s="22"/>
      <c r="M2" s="22"/>
      <c r="N2" s="2">
        <v>1E-3</v>
      </c>
    </row>
    <row r="3" spans="2:22" x14ac:dyDescent="0.25">
      <c r="B3" s="22" t="s">
        <v>6</v>
      </c>
      <c r="C3" s="22"/>
      <c r="D3" s="22"/>
      <c r="E3" s="2">
        <v>39</v>
      </c>
      <c r="G3" s="22" t="s">
        <v>22</v>
      </c>
      <c r="H3" s="22"/>
      <c r="I3" s="22"/>
      <c r="J3" s="2">
        <v>0.01</v>
      </c>
    </row>
    <row r="4" spans="2:22" x14ac:dyDescent="0.25">
      <c r="B4" s="26" t="s">
        <v>7</v>
      </c>
      <c r="C4" s="26"/>
      <c r="D4" s="26"/>
      <c r="E4" s="2">
        <v>21</v>
      </c>
      <c r="F4" s="18">
        <v>22</v>
      </c>
      <c r="G4" s="22" t="s">
        <v>13</v>
      </c>
      <c r="H4" s="22"/>
      <c r="I4" s="22"/>
      <c r="J4" s="2">
        <v>1</v>
      </c>
    </row>
    <row r="5" spans="2:22" x14ac:dyDescent="0.25">
      <c r="B5" s="27" t="s">
        <v>8</v>
      </c>
      <c r="C5" s="27" t="s">
        <v>0</v>
      </c>
      <c r="D5" s="27" t="s">
        <v>1</v>
      </c>
      <c r="E5" s="27"/>
      <c r="F5" s="27" t="s">
        <v>2</v>
      </c>
      <c r="G5" s="30"/>
      <c r="H5" s="30" t="s">
        <v>3</v>
      </c>
      <c r="I5" s="30"/>
      <c r="J5" s="30" t="s">
        <v>4</v>
      </c>
      <c r="K5" s="27"/>
    </row>
    <row r="6" spans="2:22" ht="15.75" thickBot="1" x14ac:dyDescent="0.3"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2:22" ht="15.75" thickBot="1" x14ac:dyDescent="0.3">
      <c r="B7" s="16">
        <v>1</v>
      </c>
      <c r="C7" s="17">
        <v>1</v>
      </c>
      <c r="D7" s="31">
        <v>1.92</v>
      </c>
      <c r="E7" s="31"/>
      <c r="F7" s="31">
        <v>3.2000000000000001E-2</v>
      </c>
      <c r="G7" s="31"/>
      <c r="H7" s="31">
        <v>31.06</v>
      </c>
      <c r="I7" s="31"/>
      <c r="J7" s="32">
        <f t="shared" ref="J7:J25" si="0">$K$40*H7*(F7*0.001-$K$39*$K$41*(D7*0.001)^3/6)/(3*$K$41*D7*0.001*$E$2*0.001*(1+2.4*D7/$E$3))</f>
        <v>0.48229703464165535</v>
      </c>
      <c r="K7" s="33"/>
    </row>
    <row r="8" spans="2:22" ht="15.75" thickBot="1" x14ac:dyDescent="0.3">
      <c r="B8" s="7">
        <v>2</v>
      </c>
      <c r="C8" s="5">
        <v>2</v>
      </c>
      <c r="D8" s="34">
        <v>4.46</v>
      </c>
      <c r="E8" s="34"/>
      <c r="F8" s="34">
        <v>0.372</v>
      </c>
      <c r="G8" s="34"/>
      <c r="H8" s="34">
        <v>7.22</v>
      </c>
      <c r="I8" s="34"/>
      <c r="J8" s="32">
        <f t="shared" si="0"/>
        <v>0.48572879724389345</v>
      </c>
      <c r="K8" s="33"/>
    </row>
    <row r="9" spans="2:22" ht="15.75" thickBot="1" x14ac:dyDescent="0.3">
      <c r="B9" s="7">
        <v>3</v>
      </c>
      <c r="C9" s="4">
        <v>3</v>
      </c>
      <c r="D9" s="35">
        <v>4.4400000000000004</v>
      </c>
      <c r="E9" s="35"/>
      <c r="F9" s="35">
        <v>0.375</v>
      </c>
      <c r="G9" s="35"/>
      <c r="H9" s="35">
        <v>7.19</v>
      </c>
      <c r="I9" s="35"/>
      <c r="J9" s="32">
        <f t="shared" si="0"/>
        <v>0.49221221925819625</v>
      </c>
      <c r="K9" s="33"/>
    </row>
    <row r="10" spans="2:22" ht="15.75" thickBot="1" x14ac:dyDescent="0.3">
      <c r="B10" s="7">
        <v>4</v>
      </c>
      <c r="C10" s="5">
        <v>4</v>
      </c>
      <c r="D10" s="34">
        <v>3.46</v>
      </c>
      <c r="E10" s="34"/>
      <c r="F10" s="34">
        <v>0.27500000000000002</v>
      </c>
      <c r="G10" s="34"/>
      <c r="H10" s="34">
        <v>8.3800000000000008</v>
      </c>
      <c r="I10" s="34"/>
      <c r="J10" s="32">
        <f t="shared" si="0"/>
        <v>0.60294923631073072</v>
      </c>
      <c r="K10" s="33"/>
    </row>
    <row r="11" spans="2:22" ht="15.75" thickBot="1" x14ac:dyDescent="0.3">
      <c r="B11" s="7">
        <v>5</v>
      </c>
      <c r="C11" s="4">
        <v>5</v>
      </c>
      <c r="D11" s="35">
        <v>2.4300000000000002</v>
      </c>
      <c r="E11" s="35"/>
      <c r="F11" s="35">
        <v>6.7000000000000004E-2</v>
      </c>
      <c r="G11" s="35"/>
      <c r="H11" s="35">
        <v>19.97</v>
      </c>
      <c r="I11" s="35"/>
      <c r="J11" s="32">
        <f t="shared" si="0"/>
        <v>0.50166886510446229</v>
      </c>
      <c r="K11" s="33"/>
    </row>
    <row r="12" spans="2:22" ht="15.75" thickBot="1" x14ac:dyDescent="0.3">
      <c r="B12" s="7">
        <v>6</v>
      </c>
      <c r="C12" s="5">
        <v>6</v>
      </c>
      <c r="D12" s="34">
        <v>2.96</v>
      </c>
      <c r="E12" s="34"/>
      <c r="F12" s="34">
        <v>0.113</v>
      </c>
      <c r="G12" s="34"/>
      <c r="H12" s="34">
        <v>13.93</v>
      </c>
      <c r="I12" s="34"/>
      <c r="J12" s="32">
        <f t="shared" si="0"/>
        <v>0.46564360833058605</v>
      </c>
      <c r="K12" s="33"/>
    </row>
    <row r="13" spans="2:22" ht="15.75" thickBot="1" x14ac:dyDescent="0.3">
      <c r="B13" s="7">
        <v>7</v>
      </c>
      <c r="C13" s="4">
        <v>7</v>
      </c>
      <c r="D13" s="35">
        <v>2.94</v>
      </c>
      <c r="E13" s="35"/>
      <c r="F13" s="35">
        <v>0.115</v>
      </c>
      <c r="G13" s="35"/>
      <c r="H13" s="35">
        <v>13.88</v>
      </c>
      <c r="I13" s="35"/>
      <c r="J13" s="32">
        <f t="shared" si="0"/>
        <v>0.47901998189638312</v>
      </c>
      <c r="K13" s="33"/>
    </row>
    <row r="14" spans="2:22" ht="15.75" thickBot="1" x14ac:dyDescent="0.3">
      <c r="B14" s="7">
        <v>8</v>
      </c>
      <c r="C14" s="5">
        <v>8</v>
      </c>
      <c r="D14" s="34">
        <v>2.4300000000000002</v>
      </c>
      <c r="E14" s="34"/>
      <c r="F14" s="34">
        <v>6.5000000000000002E-2</v>
      </c>
      <c r="G14" s="34"/>
      <c r="H14" s="34">
        <v>19.899999999999999</v>
      </c>
      <c r="I14" s="34"/>
      <c r="J14" s="32">
        <f t="shared" si="0"/>
        <v>0.4825541688806172</v>
      </c>
      <c r="K14" s="33"/>
    </row>
    <row r="15" spans="2:22" ht="15.75" thickBot="1" x14ac:dyDescent="0.3">
      <c r="B15" s="8">
        <v>9</v>
      </c>
      <c r="C15" s="6">
        <v>9</v>
      </c>
      <c r="D15" s="36">
        <v>4.46</v>
      </c>
      <c r="E15" s="36"/>
      <c r="F15" s="36">
        <v>0.374</v>
      </c>
      <c r="G15" s="36"/>
      <c r="H15" s="36">
        <v>7.03</v>
      </c>
      <c r="I15" s="36"/>
      <c r="J15" s="32">
        <f t="shared" si="0"/>
        <v>0.47595964355255815</v>
      </c>
      <c r="K15" s="33"/>
    </row>
    <row r="16" spans="2:22" ht="15.75" customHeight="1" thickBot="1" x14ac:dyDescent="0.3">
      <c r="B16" s="9">
        <v>10</v>
      </c>
      <c r="C16" s="11">
        <v>10</v>
      </c>
      <c r="D16" s="37">
        <v>3.94</v>
      </c>
      <c r="E16" s="37"/>
      <c r="F16" s="37">
        <v>0.26800000000000002</v>
      </c>
      <c r="G16" s="37"/>
      <c r="H16" s="37">
        <v>8.4</v>
      </c>
      <c r="I16" s="37"/>
      <c r="J16" s="32">
        <f t="shared" si="0"/>
        <v>0.47649157633213884</v>
      </c>
      <c r="K16" s="33"/>
      <c r="M16" s="21" t="s">
        <v>17</v>
      </c>
      <c r="N16" s="21"/>
      <c r="O16" s="21" t="s">
        <v>18</v>
      </c>
      <c r="P16" s="21"/>
      <c r="Q16" s="21" t="s">
        <v>19</v>
      </c>
      <c r="R16" s="21"/>
      <c r="S16" s="21" t="s">
        <v>20</v>
      </c>
      <c r="T16" s="21"/>
      <c r="U16" s="21" t="s">
        <v>21</v>
      </c>
      <c r="V16" s="21"/>
    </row>
    <row r="17" spans="2:22" ht="15.75" thickBot="1" x14ac:dyDescent="0.3">
      <c r="B17" s="10">
        <v>11</v>
      </c>
      <c r="C17" s="12">
        <v>10</v>
      </c>
      <c r="D17" s="42">
        <v>3.94</v>
      </c>
      <c r="E17" s="42"/>
      <c r="F17" s="42">
        <v>0.26800000000000002</v>
      </c>
      <c r="G17" s="42"/>
      <c r="H17" s="38">
        <v>8.32</v>
      </c>
      <c r="I17" s="38"/>
      <c r="J17" s="32">
        <f t="shared" si="0"/>
        <v>0.47195356131945188</v>
      </c>
      <c r="K17" s="33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2:22" ht="15.75" thickBot="1" x14ac:dyDescent="0.3">
      <c r="B18" s="10">
        <v>12</v>
      </c>
      <c r="C18" s="3">
        <v>10</v>
      </c>
      <c r="D18" s="42">
        <v>3.94</v>
      </c>
      <c r="E18" s="42"/>
      <c r="F18" s="42">
        <v>0.26800000000000002</v>
      </c>
      <c r="G18" s="42"/>
      <c r="H18" s="37">
        <v>8.25</v>
      </c>
      <c r="I18" s="37"/>
      <c r="J18" s="32">
        <f t="shared" si="0"/>
        <v>0.46798279818335076</v>
      </c>
      <c r="K18" s="33"/>
      <c r="M18" s="23">
        <f>AVERAGE(J7:K16)</f>
        <v>0.49445251315512212</v>
      </c>
      <c r="N18" s="21"/>
      <c r="O18" s="24">
        <f>$K$40*($F$16*0.001-$K$39*K41*($D$16*0.001)^3)/(3*$K$41*$D$16*0.001*$E$2*0.001*(1+2.4*$D$16/$E$3))</f>
        <v>6.9036653749698458E-3</v>
      </c>
      <c r="P18" s="24"/>
      <c r="Q18" s="24">
        <f>-K40*M21*(2.4*K41*K39*(D16*0.001)^4+2*K41*E3*0.001*K39*(D16*0.001)^3+28.8*F16*0.001*D16*0.001+6*E3*0.001*F16*0.001)/(18*K41*E2*0.001*(D16*0.001)^2*(1+2.4*D16/E3))*J3*0.001</f>
        <v>-9.9681086210010373E-5</v>
      </c>
      <c r="R18" s="24"/>
      <c r="S18" s="24">
        <f>E3*0.001*K40*M21*(K41*(D16*0.001)^3*K39-6*F16*0.001)/(18*K41*D16*0.001*(E3*0.001+2.4*D16*0.001))*I2*0.001</f>
        <v>-1.8825955280132179E-3</v>
      </c>
      <c r="T18" s="24"/>
      <c r="U18" s="24">
        <f>K40*M21/(3*K41*E2*0.001*D16*0.001*(1+2.4*D16/E3))*N2*0.001</f>
        <v>2.0646370003012697E-3</v>
      </c>
      <c r="V18" s="24"/>
    </row>
    <row r="19" spans="2:22" ht="15.75" thickBot="1" x14ac:dyDescent="0.3">
      <c r="B19" s="10">
        <v>13</v>
      </c>
      <c r="C19" s="12">
        <v>10</v>
      </c>
      <c r="D19" s="42">
        <v>3.94</v>
      </c>
      <c r="E19" s="42"/>
      <c r="F19" s="42">
        <v>0.26800000000000002</v>
      </c>
      <c r="G19" s="42"/>
      <c r="H19" s="38">
        <v>8.2799999999999994</v>
      </c>
      <c r="I19" s="38"/>
      <c r="J19" s="32">
        <f t="shared" si="0"/>
        <v>0.46968455381310825</v>
      </c>
      <c r="K19" s="33"/>
      <c r="M19" s="21" t="s">
        <v>24</v>
      </c>
      <c r="N19" s="21"/>
    </row>
    <row r="20" spans="2:22" ht="15.75" thickBot="1" x14ac:dyDescent="0.3">
      <c r="B20" s="10">
        <v>14</v>
      </c>
      <c r="C20" s="3">
        <v>10</v>
      </c>
      <c r="D20" s="42">
        <v>3.94</v>
      </c>
      <c r="E20" s="42"/>
      <c r="F20" s="42">
        <v>0.26800000000000002</v>
      </c>
      <c r="G20" s="42"/>
      <c r="H20" s="37">
        <v>8.31</v>
      </c>
      <c r="I20" s="37"/>
      <c r="J20" s="32">
        <f t="shared" si="0"/>
        <v>0.47138630944286602</v>
      </c>
      <c r="K20" s="33"/>
      <c r="M20" s="21"/>
      <c r="N20" s="21"/>
    </row>
    <row r="21" spans="2:22" ht="15.75" thickBot="1" x14ac:dyDescent="0.3">
      <c r="B21" s="10">
        <v>15</v>
      </c>
      <c r="C21" s="12">
        <v>10</v>
      </c>
      <c r="D21" s="42">
        <v>3.94</v>
      </c>
      <c r="E21" s="42"/>
      <c r="F21" s="42">
        <v>0.26800000000000002</v>
      </c>
      <c r="G21" s="42"/>
      <c r="H21" s="38">
        <v>8.2200000000000006</v>
      </c>
      <c r="I21" s="38"/>
      <c r="J21" s="32">
        <f t="shared" si="0"/>
        <v>0.46628104255359309</v>
      </c>
      <c r="K21" s="33"/>
      <c r="M21" s="21">
        <f>AVERAGE(H16:I25)</f>
        <v>8.2970000000000006</v>
      </c>
      <c r="N21" s="21"/>
      <c r="Q21" s="21" t="s">
        <v>25</v>
      </c>
      <c r="R21" s="21"/>
      <c r="S21" s="24" cm="1">
        <f t="array" ref="S21">SQRT(SUM(O18:V18^2))</f>
        <v>7.4483168429930486E-3</v>
      </c>
      <c r="T21" s="24"/>
    </row>
    <row r="22" spans="2:22" ht="15.75" thickBot="1" x14ac:dyDescent="0.3">
      <c r="B22" s="10">
        <v>16</v>
      </c>
      <c r="C22" s="3">
        <v>10</v>
      </c>
      <c r="D22" s="42">
        <v>3.94</v>
      </c>
      <c r="E22" s="42"/>
      <c r="F22" s="42">
        <v>0.26800000000000002</v>
      </c>
      <c r="G22" s="42"/>
      <c r="H22" s="37">
        <v>8.25</v>
      </c>
      <c r="I22" s="37"/>
      <c r="J22" s="32">
        <f t="shared" si="0"/>
        <v>0.46798279818335076</v>
      </c>
      <c r="K22" s="33"/>
      <c r="M22" s="19"/>
      <c r="N22" s="19"/>
      <c r="Q22" s="21"/>
      <c r="R22" s="21"/>
      <c r="S22" s="24"/>
      <c r="T22" s="24"/>
    </row>
    <row r="23" spans="2:22" ht="15.75" thickBot="1" x14ac:dyDescent="0.3">
      <c r="B23" s="10">
        <v>17</v>
      </c>
      <c r="C23" s="12">
        <v>10</v>
      </c>
      <c r="D23" s="42">
        <v>3.94</v>
      </c>
      <c r="E23" s="42"/>
      <c r="F23" s="42">
        <v>0.26800000000000002</v>
      </c>
      <c r="G23" s="42"/>
      <c r="H23" s="38">
        <v>8.19</v>
      </c>
      <c r="I23" s="38"/>
      <c r="J23" s="32">
        <f t="shared" si="0"/>
        <v>0.46457928692383538</v>
      </c>
      <c r="K23" s="33"/>
      <c r="M23" s="19"/>
      <c r="N23" s="19"/>
    </row>
    <row r="24" spans="2:22" ht="15.75" thickBot="1" x14ac:dyDescent="0.3">
      <c r="B24" s="10">
        <v>18</v>
      </c>
      <c r="C24" s="3">
        <v>10</v>
      </c>
      <c r="D24" s="42">
        <v>3.94</v>
      </c>
      <c r="E24" s="42"/>
      <c r="F24" s="42">
        <v>0.26800000000000002</v>
      </c>
      <c r="G24" s="42"/>
      <c r="H24" s="37">
        <v>8.25</v>
      </c>
      <c r="I24" s="37"/>
      <c r="J24" s="32">
        <f t="shared" si="0"/>
        <v>0.46798279818335076</v>
      </c>
      <c r="K24" s="33"/>
      <c r="M24" s="19"/>
      <c r="N24" s="19"/>
    </row>
    <row r="25" spans="2:22" x14ac:dyDescent="0.25">
      <c r="B25" s="10">
        <v>19</v>
      </c>
      <c r="C25" s="12">
        <v>10</v>
      </c>
      <c r="D25" s="42">
        <v>3.94</v>
      </c>
      <c r="E25" s="42"/>
      <c r="F25" s="42">
        <v>0.26800000000000002</v>
      </c>
      <c r="G25" s="42"/>
      <c r="H25" s="38">
        <v>8.5</v>
      </c>
      <c r="I25" s="38"/>
      <c r="J25" s="32">
        <f t="shared" si="0"/>
        <v>0.48216409509799774</v>
      </c>
      <c r="K25" s="33"/>
      <c r="O25" s="19"/>
      <c r="P25" s="19"/>
    </row>
    <row r="26" spans="2:22" ht="14.45" customHeight="1" x14ac:dyDescent="0.25">
      <c r="J26" s="39" t="s">
        <v>9</v>
      </c>
      <c r="K26" s="39"/>
      <c r="L26" s="29" t="s">
        <v>10</v>
      </c>
      <c r="M26" s="29"/>
      <c r="N26" s="1" t="s">
        <v>11</v>
      </c>
      <c r="P26" s="19"/>
    </row>
    <row r="27" spans="2:22" x14ac:dyDescent="0.25">
      <c r="B27" s="14">
        <v>20</v>
      </c>
      <c r="C27" s="13">
        <v>10</v>
      </c>
      <c r="D27" s="40">
        <v>3.94</v>
      </c>
      <c r="E27" s="40"/>
      <c r="F27" s="40">
        <v>0.26800000000000002</v>
      </c>
      <c r="G27" s="40"/>
      <c r="H27" s="40">
        <v>7.16</v>
      </c>
      <c r="I27" s="40"/>
      <c r="J27" s="40">
        <v>0</v>
      </c>
      <c r="K27" s="40"/>
      <c r="L27" s="29">
        <v>139</v>
      </c>
      <c r="M27" s="29"/>
      <c r="N27" s="1">
        <v>138</v>
      </c>
      <c r="P27" s="19"/>
    </row>
    <row r="28" spans="2:22" x14ac:dyDescent="0.25">
      <c r="B28" s="14">
        <v>21</v>
      </c>
      <c r="C28" s="15">
        <v>10</v>
      </c>
      <c r="D28" s="41">
        <v>3.94</v>
      </c>
      <c r="E28" s="41"/>
      <c r="F28" s="41">
        <v>0.26800000000000002</v>
      </c>
      <c r="G28" s="41"/>
      <c r="H28" s="41">
        <v>7.75</v>
      </c>
      <c r="I28" s="41"/>
      <c r="J28" s="41">
        <v>50</v>
      </c>
      <c r="K28" s="41"/>
      <c r="O28" s="19"/>
      <c r="P28" s="19"/>
    </row>
    <row r="29" spans="2:22" x14ac:dyDescent="0.25">
      <c r="B29" s="14">
        <v>22</v>
      </c>
      <c r="C29" s="13">
        <v>10</v>
      </c>
      <c r="D29" s="40">
        <v>3.94</v>
      </c>
      <c r="E29" s="40"/>
      <c r="F29" s="40">
        <v>0.26800000000000002</v>
      </c>
      <c r="G29" s="40"/>
      <c r="H29" s="40">
        <v>8.34</v>
      </c>
      <c r="I29" s="40"/>
      <c r="J29" s="40">
        <v>100</v>
      </c>
      <c r="K29" s="40"/>
      <c r="O29" s="19"/>
      <c r="P29" s="19"/>
    </row>
    <row r="30" spans="2:22" x14ac:dyDescent="0.25">
      <c r="B30" s="14">
        <v>23</v>
      </c>
      <c r="C30" s="15">
        <v>10</v>
      </c>
      <c r="D30" s="41">
        <v>3.94</v>
      </c>
      <c r="E30" s="41"/>
      <c r="F30" s="41">
        <v>0.26800000000000002</v>
      </c>
      <c r="G30" s="41"/>
      <c r="H30" s="41">
        <v>8.93</v>
      </c>
      <c r="I30" s="41"/>
      <c r="J30" s="41">
        <v>150</v>
      </c>
      <c r="K30" s="41"/>
      <c r="O30" s="19"/>
      <c r="P30" s="19"/>
    </row>
    <row r="31" spans="2:22" x14ac:dyDescent="0.25">
      <c r="B31" s="14">
        <v>24</v>
      </c>
      <c r="C31" s="13">
        <v>10</v>
      </c>
      <c r="D31" s="40">
        <v>3.94</v>
      </c>
      <c r="E31" s="40"/>
      <c r="F31" s="40">
        <v>0.26800000000000002</v>
      </c>
      <c r="G31" s="40"/>
      <c r="H31" s="40">
        <v>9.52</v>
      </c>
      <c r="I31" s="40"/>
      <c r="J31" s="40">
        <v>200</v>
      </c>
      <c r="K31" s="40"/>
      <c r="O31" s="19"/>
      <c r="P31" s="19"/>
    </row>
    <row r="32" spans="2:22" x14ac:dyDescent="0.25">
      <c r="B32" s="14">
        <v>25</v>
      </c>
      <c r="C32" s="15">
        <v>10</v>
      </c>
      <c r="D32" s="41">
        <v>3.94</v>
      </c>
      <c r="E32" s="41"/>
      <c r="F32" s="41">
        <v>0.26800000000000002</v>
      </c>
      <c r="G32" s="41"/>
      <c r="H32" s="41">
        <v>10.11</v>
      </c>
      <c r="I32" s="41"/>
      <c r="J32" s="41">
        <v>250</v>
      </c>
      <c r="K32" s="41"/>
      <c r="O32" s="19"/>
      <c r="P32" s="19"/>
    </row>
    <row r="33" spans="2:16" x14ac:dyDescent="0.25">
      <c r="B33" s="14">
        <v>26</v>
      </c>
      <c r="C33" s="13">
        <v>10</v>
      </c>
      <c r="D33" s="40">
        <v>3.94</v>
      </c>
      <c r="E33" s="40"/>
      <c r="F33" s="40">
        <v>0.26800000000000002</v>
      </c>
      <c r="G33" s="40"/>
      <c r="H33" s="40">
        <v>10.7</v>
      </c>
      <c r="I33" s="40"/>
      <c r="J33" s="40">
        <v>300</v>
      </c>
      <c r="K33" s="40"/>
      <c r="O33" s="19"/>
      <c r="P33" s="19"/>
    </row>
    <row r="34" spans="2:16" x14ac:dyDescent="0.25">
      <c r="B34" s="14">
        <v>27</v>
      </c>
      <c r="C34" s="15">
        <v>10</v>
      </c>
      <c r="D34" s="41">
        <v>3.94</v>
      </c>
      <c r="E34" s="41"/>
      <c r="F34" s="41">
        <v>0.26800000000000002</v>
      </c>
      <c r="G34" s="41"/>
      <c r="H34" s="41">
        <v>11.29</v>
      </c>
      <c r="I34" s="41"/>
      <c r="J34" s="41">
        <v>350</v>
      </c>
      <c r="K34" s="41"/>
      <c r="O34" s="19"/>
      <c r="P34" s="19"/>
    </row>
    <row r="35" spans="2:16" x14ac:dyDescent="0.25">
      <c r="B35" s="14">
        <v>28</v>
      </c>
      <c r="C35" s="13">
        <v>10</v>
      </c>
      <c r="D35" s="40">
        <v>3.94</v>
      </c>
      <c r="E35" s="40"/>
      <c r="F35" s="40">
        <v>0.26800000000000002</v>
      </c>
      <c r="G35" s="40"/>
      <c r="H35" s="40">
        <v>11.88</v>
      </c>
      <c r="I35" s="40"/>
      <c r="J35" s="40">
        <v>400</v>
      </c>
      <c r="K35" s="40"/>
      <c r="O35" s="19"/>
      <c r="P35" s="19"/>
    </row>
    <row r="36" spans="2:16" x14ac:dyDescent="0.25">
      <c r="B36" s="14">
        <v>29</v>
      </c>
      <c r="C36" s="15">
        <v>10</v>
      </c>
      <c r="D36" s="41">
        <v>3.94</v>
      </c>
      <c r="E36" s="41"/>
      <c r="F36" s="41">
        <v>0.26800000000000002</v>
      </c>
      <c r="G36" s="41"/>
      <c r="H36" s="41">
        <v>12.47</v>
      </c>
      <c r="I36" s="41"/>
      <c r="J36" s="41">
        <v>450</v>
      </c>
      <c r="K36" s="41"/>
    </row>
    <row r="39" spans="2:16" x14ac:dyDescent="0.25">
      <c r="I39" s="29" t="s">
        <v>14</v>
      </c>
      <c r="J39" s="29"/>
      <c r="K39" s="1">
        <v>1251</v>
      </c>
    </row>
    <row r="40" spans="2:16" x14ac:dyDescent="0.25">
      <c r="I40" s="29" t="s">
        <v>15</v>
      </c>
      <c r="J40" s="29"/>
      <c r="K40" s="1">
        <v>9.18</v>
      </c>
    </row>
    <row r="41" spans="2:16" x14ac:dyDescent="0.25">
      <c r="I41" s="29" t="s">
        <v>16</v>
      </c>
      <c r="J41" s="29"/>
      <c r="K41" s="1">
        <v>3.14</v>
      </c>
    </row>
  </sheetData>
  <mergeCells count="149">
    <mergeCell ref="Q21:R22"/>
    <mergeCell ref="S21:T22"/>
    <mergeCell ref="D36:E36"/>
    <mergeCell ref="F36:G36"/>
    <mergeCell ref="H32:I32"/>
    <mergeCell ref="H33:I33"/>
    <mergeCell ref="H34:I34"/>
    <mergeCell ref="H35:I35"/>
    <mergeCell ref="H36:I36"/>
    <mergeCell ref="D33:E33"/>
    <mergeCell ref="D34:E34"/>
    <mergeCell ref="D35:E35"/>
    <mergeCell ref="F28:G28"/>
    <mergeCell ref="F29:G29"/>
    <mergeCell ref="F30:G30"/>
    <mergeCell ref="F31:G31"/>
    <mergeCell ref="F32:G32"/>
    <mergeCell ref="F33:G33"/>
    <mergeCell ref="F34:G34"/>
    <mergeCell ref="F35:G35"/>
    <mergeCell ref="D28:E28"/>
    <mergeCell ref="D29:E29"/>
    <mergeCell ref="D30:E30"/>
    <mergeCell ref="D31:E31"/>
    <mergeCell ref="D32:E32"/>
    <mergeCell ref="D27:E27"/>
    <mergeCell ref="F27:G27"/>
    <mergeCell ref="D24:E24"/>
    <mergeCell ref="D25:E25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D16:E16"/>
    <mergeCell ref="F16:G16"/>
    <mergeCell ref="D17:E17"/>
    <mergeCell ref="D18:E18"/>
    <mergeCell ref="D19:E19"/>
    <mergeCell ref="D20:E20"/>
    <mergeCell ref="D21:E21"/>
    <mergeCell ref="D22:E22"/>
    <mergeCell ref="D23:E23"/>
    <mergeCell ref="H21:I21"/>
    <mergeCell ref="J19:K19"/>
    <mergeCell ref="L27:M27"/>
    <mergeCell ref="H28:I28"/>
    <mergeCell ref="H29:I29"/>
    <mergeCell ref="H30:I30"/>
    <mergeCell ref="H31:I31"/>
    <mergeCell ref="J36:K36"/>
    <mergeCell ref="H27:I27"/>
    <mergeCell ref="J31:K31"/>
    <mergeCell ref="J32:K32"/>
    <mergeCell ref="J33:K33"/>
    <mergeCell ref="J34:K34"/>
    <mergeCell ref="J35:K35"/>
    <mergeCell ref="J26:K26"/>
    <mergeCell ref="J27:K27"/>
    <mergeCell ref="J28:K28"/>
    <mergeCell ref="J29:K29"/>
    <mergeCell ref="J30:K30"/>
    <mergeCell ref="I39:J39"/>
    <mergeCell ref="I40:J40"/>
    <mergeCell ref="I41:J41"/>
    <mergeCell ref="H22:I22"/>
    <mergeCell ref="H23:I23"/>
    <mergeCell ref="H24:I24"/>
    <mergeCell ref="H25:I25"/>
    <mergeCell ref="J22:K22"/>
    <mergeCell ref="J23:K23"/>
    <mergeCell ref="J24:K24"/>
    <mergeCell ref="J25:K25"/>
    <mergeCell ref="L26:M26"/>
    <mergeCell ref="F5:G6"/>
    <mergeCell ref="H5:I6"/>
    <mergeCell ref="J5:K6"/>
    <mergeCell ref="D7:E7"/>
    <mergeCell ref="F7:G7"/>
    <mergeCell ref="H7:I7"/>
    <mergeCell ref="J7:K7"/>
    <mergeCell ref="H8:I8"/>
    <mergeCell ref="H9:I9"/>
    <mergeCell ref="H10:I10"/>
    <mergeCell ref="H11:I11"/>
    <mergeCell ref="H12:I12"/>
    <mergeCell ref="F13:G13"/>
    <mergeCell ref="F14:G14"/>
    <mergeCell ref="F15:G15"/>
    <mergeCell ref="J8:K8"/>
    <mergeCell ref="J9:K9"/>
    <mergeCell ref="J10:K10"/>
    <mergeCell ref="J11:K11"/>
    <mergeCell ref="J12:K12"/>
    <mergeCell ref="J15:K15"/>
    <mergeCell ref="J16:K16"/>
    <mergeCell ref="J17:K17"/>
    <mergeCell ref="U16:V17"/>
    <mergeCell ref="O18:P18"/>
    <mergeCell ref="Q18:R18"/>
    <mergeCell ref="S18:T18"/>
    <mergeCell ref="U18:V18"/>
    <mergeCell ref="B2:D2"/>
    <mergeCell ref="B3:D3"/>
    <mergeCell ref="B4:D4"/>
    <mergeCell ref="B5:B6"/>
    <mergeCell ref="C5:C6"/>
    <mergeCell ref="D5:E6"/>
    <mergeCell ref="G4:I4"/>
    <mergeCell ref="F2:H2"/>
    <mergeCell ref="J18:K18"/>
    <mergeCell ref="J13:K13"/>
    <mergeCell ref="J14:K14"/>
    <mergeCell ref="D8:E8"/>
    <mergeCell ref="D9:E9"/>
    <mergeCell ref="D10:E10"/>
    <mergeCell ref="D11:E11"/>
    <mergeCell ref="D12:E12"/>
    <mergeCell ref="D13:E13"/>
    <mergeCell ref="D14:E14"/>
    <mergeCell ref="D15:E15"/>
    <mergeCell ref="M19:N20"/>
    <mergeCell ref="M21:N21"/>
    <mergeCell ref="G3:I3"/>
    <mergeCell ref="K2:M2"/>
    <mergeCell ref="M16:N17"/>
    <mergeCell ref="M18:N18"/>
    <mergeCell ref="O16:P17"/>
    <mergeCell ref="Q16:R17"/>
    <mergeCell ref="S16:T17"/>
    <mergeCell ref="H18:I18"/>
    <mergeCell ref="H13:I13"/>
    <mergeCell ref="H14:I14"/>
    <mergeCell ref="H15:I15"/>
    <mergeCell ref="H16:I16"/>
    <mergeCell ref="H17:I17"/>
    <mergeCell ref="F8:G8"/>
    <mergeCell ref="F9:G9"/>
    <mergeCell ref="F10:G10"/>
    <mergeCell ref="F11:G11"/>
    <mergeCell ref="F12:G12"/>
    <mergeCell ref="J20:K20"/>
    <mergeCell ref="J21:K21"/>
    <mergeCell ref="H19:I19"/>
    <mergeCell ref="H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Puchała</dc:creator>
  <cp:lastModifiedBy>Łukasz Puchała</cp:lastModifiedBy>
  <dcterms:created xsi:type="dcterms:W3CDTF">2015-06-05T18:19:34Z</dcterms:created>
  <dcterms:modified xsi:type="dcterms:W3CDTF">2023-10-29T21:56:35Z</dcterms:modified>
</cp:coreProperties>
</file>