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I42" i="1"/>
  <c r="H42" i="1"/>
  <c r="G42" i="1"/>
  <c r="F42" i="1"/>
  <c r="E43" i="1"/>
  <c r="E42" i="1"/>
  <c r="E40" i="1"/>
  <c r="D32" i="1"/>
  <c r="D8" i="1"/>
  <c r="D43" i="1" l="1"/>
  <c r="E41" i="1"/>
  <c r="D41" i="1"/>
  <c r="E16" i="1"/>
  <c r="E17" i="1" s="1"/>
  <c r="D30" i="1"/>
  <c r="D29" i="1"/>
  <c r="D31" i="1" s="1"/>
  <c r="D21" i="1"/>
  <c r="D7" i="1"/>
  <c r="E6" i="1"/>
  <c r="F6" i="1" s="1"/>
  <c r="G6" i="1" s="1"/>
  <c r="H6" i="1" s="1"/>
  <c r="I6" i="1" s="1"/>
  <c r="I7" i="1" s="1"/>
  <c r="D17" i="1"/>
  <c r="F40" i="1" l="1"/>
  <c r="F16" i="1"/>
  <c r="F7" i="1"/>
  <c r="E7" i="1"/>
  <c r="H7" i="1"/>
  <c r="G7" i="1"/>
  <c r="G40" i="1" l="1"/>
  <c r="F43" i="1"/>
  <c r="F41" i="1"/>
  <c r="F17" i="1"/>
  <c r="G16" i="1"/>
  <c r="H40" i="1" l="1"/>
  <c r="G41" i="1"/>
  <c r="G43" i="1"/>
  <c r="H16" i="1"/>
  <c r="G17" i="1"/>
  <c r="I40" i="1" l="1"/>
  <c r="H41" i="1"/>
  <c r="H43" i="1"/>
  <c r="I16" i="1"/>
  <c r="H17" i="1"/>
  <c r="I41" i="1" l="1"/>
  <c r="I43" i="1"/>
  <c r="J16" i="1"/>
  <c r="J17" i="1" s="1"/>
  <c r="I17" i="1"/>
  <c r="D18" i="1" l="1"/>
</calcChain>
</file>

<file path=xl/sharedStrings.xml><?xml version="1.0" encoding="utf-8"?>
<sst xmlns="http://schemas.openxmlformats.org/spreadsheetml/2006/main" count="40" uniqueCount="28">
  <si>
    <r>
      <t>Задача 1.</t>
    </r>
    <r>
      <rPr>
        <sz val="11"/>
        <color rgb="FF2C2D30"/>
        <rFont val="Arial"/>
        <family val="2"/>
        <charset val="204"/>
      </rPr>
      <t> Есть инвестиционный проект с денежными потоками по кварталам:</t>
    </r>
  </si>
  <si>
    <t>Необходимо принять решение, инвестируем в проект или нет, если ставка дисконтирования 15% годовых.</t>
  </si>
  <si>
    <r>
      <t>Задача 2.</t>
    </r>
    <r>
      <rPr>
        <sz val="11"/>
        <color rgb="FF2C2D30"/>
        <rFont val="Arial"/>
        <family val="2"/>
        <charset val="204"/>
      </rPr>
      <t> Для инвестиционного проекта с денежными потоками:</t>
    </r>
  </si>
  <si>
    <t>найти NPV, если первые два года ставка дисконтирования равна 20%, следующие два года она равна 15%, и затем становится 10%.</t>
  </si>
  <si>
    <r>
      <t>Задача 3.</t>
    </r>
    <r>
      <rPr>
        <sz val="11"/>
        <color rgb="FF2C2D30"/>
        <rFont val="Arial"/>
        <family val="2"/>
        <charset val="204"/>
      </rPr>
      <t> Для проекта из задачи 2 найти внутреннюю норму доходности.</t>
    </r>
  </si>
  <si>
    <r>
      <t>Задача 4.</t>
    </r>
    <r>
      <rPr>
        <sz val="11"/>
        <color rgb="FF2C2D30"/>
        <rFont val="Arial"/>
        <family val="2"/>
        <charset val="204"/>
      </rPr>
      <t> Есть два инвестиционных проекта со следующими денежными потоками:</t>
    </r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</si>
  <si>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</si>
  <si>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r>
      <t>Задача 5.</t>
    </r>
    <r>
      <rPr>
        <sz val="11"/>
        <color rgb="FF2C2D30"/>
        <rFont val="Arial"/>
        <family val="2"/>
        <charset val="204"/>
      </rPr>
      <t> Есть два инвестиционных проекта со следующими денежными потоками:</t>
    </r>
  </si>
  <si>
    <t>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</si>
  <si>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Квартал</t>
  </si>
  <si>
    <t>денежный поток</t>
  </si>
  <si>
    <t>Год</t>
  </si>
  <si>
    <t>Проект Б</t>
  </si>
  <si>
    <t>Проект А</t>
  </si>
  <si>
    <t>NPV</t>
  </si>
  <si>
    <t>Диск. Множитель</t>
  </si>
  <si>
    <t>Диск.. Ден. Потоки</t>
  </si>
  <si>
    <t>Ставка дисконтирования</t>
  </si>
  <si>
    <t>Внутр. Норма доходности</t>
  </si>
  <si>
    <t>Стоимость денег</t>
  </si>
  <si>
    <t>NPV A</t>
  </si>
  <si>
    <t>NPV Б</t>
  </si>
  <si>
    <t>Диск.. Ден. Потоки A</t>
  </si>
  <si>
    <t>Диск.. Ден. Потоки Б</t>
  </si>
  <si>
    <t>Инвестируем в проект.</t>
  </si>
  <si>
    <t>PI A</t>
  </si>
  <si>
    <t>Кумулятивно</t>
  </si>
  <si>
    <t>PI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</si>
</sst>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  <charset val="204"/>
    </font>
    <font>
      <b/>
      <sz val="11"/>
      <color rgb="FF2C2D3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 style="double">
        <color rgb="FF92D050"/>
      </left>
      <right/>
      <top style="double">
        <color rgb="FF92D050"/>
      </top>
      <bottom style="double">
        <color rgb="FF92D050"/>
      </bottom>
      <diagonal/>
    </border>
    <border>
      <left/>
      <right/>
      <top style="double">
        <color rgb="FF92D050"/>
      </top>
      <bottom style="double">
        <color rgb="FF92D050"/>
      </bottom>
      <diagonal/>
    </border>
    <border>
      <left/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40" fontId="3" fillId="0" borderId="4" xfId="0" applyNumberFormat="1" applyFont="1" applyBorder="1"/>
    <xf numFmtId="10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3" xfId="0" applyBorder="1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sqref="A1:S1"/>
    </sheetView>
  </sheetViews>
  <sheetFormatPr defaultRowHeight="15" x14ac:dyDescent="0.25"/>
  <cols>
    <col min="1" max="1" width="9.140625" customWidth="1"/>
  </cols>
  <sheetData>
    <row r="1" spans="1:1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2" t="s">
        <v>9</v>
      </c>
      <c r="B2" s="12"/>
      <c r="C2" s="12"/>
      <c r="D2">
        <v>0</v>
      </c>
      <c r="E2">
        <v>1</v>
      </c>
      <c r="F2">
        <v>2</v>
      </c>
      <c r="G2">
        <v>3</v>
      </c>
      <c r="H2">
        <v>4</v>
      </c>
      <c r="I2">
        <v>5</v>
      </c>
    </row>
    <row r="3" spans="1:19" x14ac:dyDescent="0.25">
      <c r="A3" s="12" t="s">
        <v>10</v>
      </c>
      <c r="B3" s="12"/>
      <c r="C3" s="12"/>
      <c r="D3">
        <v>-1200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1:19" x14ac:dyDescent="0.25">
      <c r="A4" s="12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A5" s="12" t="s">
        <v>17</v>
      </c>
      <c r="B5" s="12"/>
      <c r="C5" s="12"/>
      <c r="D5" s="2">
        <v>0.15</v>
      </c>
      <c r="E5" s="2"/>
      <c r="F5" s="2"/>
      <c r="G5" s="2"/>
      <c r="H5" s="2"/>
      <c r="I5" s="2"/>
    </row>
    <row r="6" spans="1:19" hidden="1" x14ac:dyDescent="0.25">
      <c r="A6" s="12" t="s">
        <v>15</v>
      </c>
      <c r="B6" s="12"/>
      <c r="C6" s="12"/>
      <c r="D6" s="4">
        <v>1</v>
      </c>
      <c r="E6">
        <f>D6/(E5+1)</f>
        <v>1</v>
      </c>
      <c r="F6">
        <f t="shared" ref="F6:I6" si="0">E6/(F5+1)</f>
        <v>1</v>
      </c>
      <c r="G6">
        <f t="shared" si="0"/>
        <v>1</v>
      </c>
      <c r="H6">
        <f t="shared" si="0"/>
        <v>1</v>
      </c>
      <c r="I6">
        <f t="shared" si="0"/>
        <v>1</v>
      </c>
    </row>
    <row r="7" spans="1:19" hidden="1" x14ac:dyDescent="0.25">
      <c r="A7" s="12" t="s">
        <v>16</v>
      </c>
      <c r="B7" s="12"/>
      <c r="C7" s="12"/>
      <c r="D7" s="5">
        <f>D6*D3</f>
        <v>-1200</v>
      </c>
      <c r="E7" s="5">
        <f t="shared" ref="E7:I7" si="1">E6*E3</f>
        <v>100</v>
      </c>
      <c r="F7" s="5">
        <f t="shared" si="1"/>
        <v>200</v>
      </c>
      <c r="G7" s="5">
        <f t="shared" si="1"/>
        <v>300</v>
      </c>
      <c r="H7" s="5">
        <f t="shared" si="1"/>
        <v>400</v>
      </c>
      <c r="I7" s="5">
        <f t="shared" si="1"/>
        <v>500</v>
      </c>
    </row>
    <row r="8" spans="1:19" ht="15.75" thickBot="1" x14ac:dyDescent="0.3">
      <c r="A8" s="12" t="s">
        <v>14</v>
      </c>
      <c r="B8" s="12"/>
      <c r="C8" s="12"/>
      <c r="D8" s="3">
        <f>NPV(D5/4,E3:I3)+D3</f>
        <v>111.98857701149109</v>
      </c>
    </row>
    <row r="9" spans="1:19" ht="16.5" thickTop="1" thickBot="1" x14ac:dyDescent="0.3">
      <c r="A9" s="16" t="s">
        <v>24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19" ht="15.75" thickTop="1" x14ac:dyDescent="0.25">
      <c r="A10" s="1"/>
      <c r="D10" s="6"/>
    </row>
    <row r="11" spans="1:19" x14ac:dyDescent="0.25">
      <c r="A11" s="19" t="s">
        <v>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25">
      <c r="A12" s="12" t="s">
        <v>11</v>
      </c>
      <c r="B12" s="12"/>
      <c r="C12" s="12"/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</row>
    <row r="13" spans="1:19" x14ac:dyDescent="0.25">
      <c r="A13" s="12" t="s">
        <v>10</v>
      </c>
      <c r="B13" s="12"/>
      <c r="C13" s="12"/>
      <c r="D13">
        <v>-1500</v>
      </c>
      <c r="E13">
        <v>100</v>
      </c>
      <c r="F13">
        <v>200</v>
      </c>
      <c r="G13">
        <v>300</v>
      </c>
      <c r="H13">
        <v>400</v>
      </c>
      <c r="I13">
        <v>500</v>
      </c>
      <c r="J13">
        <v>600</v>
      </c>
    </row>
    <row r="14" spans="1:19" x14ac:dyDescent="0.25">
      <c r="A14" s="12" t="s">
        <v>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12" t="s">
        <v>17</v>
      </c>
      <c r="B15" s="12"/>
      <c r="C15" s="12"/>
      <c r="D15" s="2">
        <v>0.2</v>
      </c>
      <c r="E15" s="2">
        <v>0.2</v>
      </c>
      <c r="F15" s="2">
        <v>0.2</v>
      </c>
      <c r="G15" s="2">
        <v>0.15</v>
      </c>
      <c r="H15" s="2">
        <v>0.15</v>
      </c>
      <c r="I15" s="2">
        <v>0.1</v>
      </c>
      <c r="J15" s="2">
        <v>0.1</v>
      </c>
    </row>
    <row r="16" spans="1:19" x14ac:dyDescent="0.25">
      <c r="A16" s="12" t="s">
        <v>15</v>
      </c>
      <c r="B16" s="12"/>
      <c r="C16" s="12"/>
      <c r="D16">
        <v>1</v>
      </c>
      <c r="E16">
        <f t="shared" ref="E16:J16" si="2">D16/(E15+1)</f>
        <v>0.83333333333333337</v>
      </c>
      <c r="F16">
        <f t="shared" si="2"/>
        <v>0.69444444444444453</v>
      </c>
      <c r="G16">
        <f t="shared" si="2"/>
        <v>0.60386473429951704</v>
      </c>
      <c r="H16">
        <f t="shared" si="2"/>
        <v>0.52509976895610178</v>
      </c>
      <c r="I16">
        <f t="shared" si="2"/>
        <v>0.47736342632372886</v>
      </c>
      <c r="J16">
        <f t="shared" si="2"/>
        <v>0.43396675120338984</v>
      </c>
    </row>
    <row r="17" spans="1:19" ht="15.75" thickBot="1" x14ac:dyDescent="0.3">
      <c r="A17" s="12" t="s">
        <v>16</v>
      </c>
      <c r="B17" s="12"/>
      <c r="C17" s="12"/>
      <c r="D17">
        <f>D16*D13</f>
        <v>-1500</v>
      </c>
      <c r="E17">
        <f t="shared" ref="E17:J17" si="3">E16*E13</f>
        <v>83.333333333333343</v>
      </c>
      <c r="F17">
        <f t="shared" si="3"/>
        <v>138.88888888888891</v>
      </c>
      <c r="G17">
        <f t="shared" si="3"/>
        <v>181.15942028985512</v>
      </c>
      <c r="H17">
        <f t="shared" si="3"/>
        <v>210.03990758244072</v>
      </c>
      <c r="I17">
        <f t="shared" si="3"/>
        <v>238.68171316186442</v>
      </c>
      <c r="J17">
        <f t="shared" si="3"/>
        <v>260.3800507220339</v>
      </c>
    </row>
    <row r="18" spans="1:19" ht="16.5" thickTop="1" thickBot="1" x14ac:dyDescent="0.3">
      <c r="A18" s="18" t="s">
        <v>14</v>
      </c>
      <c r="B18" s="16"/>
      <c r="C18" s="16"/>
      <c r="D18" s="7">
        <f>SUM(D17:J17)</f>
        <v>-387.51668602158378</v>
      </c>
    </row>
    <row r="19" spans="1:19" ht="15.75" thickTop="1" x14ac:dyDescent="0.25">
      <c r="A19" s="1"/>
    </row>
    <row r="20" spans="1:19" ht="15.75" thickBot="1" x14ac:dyDescent="0.3">
      <c r="A20" s="19" t="s">
        <v>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6.5" thickTop="1" thickBot="1" x14ac:dyDescent="0.3">
      <c r="A21" s="14" t="s">
        <v>18</v>
      </c>
      <c r="B21" s="15"/>
      <c r="C21" s="15"/>
      <c r="D21" s="8">
        <f>IRR(D13:J13,0.1)</f>
        <v>8.2523831241376966E-2</v>
      </c>
    </row>
    <row r="22" spans="1:19" ht="15.75" thickTop="1" x14ac:dyDescent="0.25">
      <c r="A22" s="1"/>
    </row>
    <row r="23" spans="1:19" x14ac:dyDescent="0.25">
      <c r="A23" s="19" t="s">
        <v>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x14ac:dyDescent="0.25">
      <c r="A24" s="12" t="s">
        <v>11</v>
      </c>
      <c r="B24" s="12"/>
      <c r="C24" s="12"/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</row>
    <row r="25" spans="1:19" x14ac:dyDescent="0.25">
      <c r="A25" s="12" t="s">
        <v>13</v>
      </c>
      <c r="B25" s="12"/>
      <c r="C25" s="12"/>
      <c r="D25">
        <v>-1000</v>
      </c>
      <c r="E25">
        <v>100</v>
      </c>
      <c r="F25">
        <v>250</v>
      </c>
      <c r="G25">
        <v>450</v>
      </c>
      <c r="H25">
        <v>500</v>
      </c>
      <c r="I25">
        <v>550</v>
      </c>
    </row>
    <row r="26" spans="1:19" x14ac:dyDescent="0.25">
      <c r="A26" s="12" t="s">
        <v>12</v>
      </c>
      <c r="B26" s="12"/>
      <c r="C26" s="12"/>
      <c r="D26">
        <v>-1000</v>
      </c>
      <c r="E26">
        <v>200</v>
      </c>
      <c r="F26">
        <v>300</v>
      </c>
      <c r="G26">
        <v>400</v>
      </c>
      <c r="H26">
        <v>450</v>
      </c>
      <c r="I26">
        <v>500</v>
      </c>
    </row>
    <row r="27" spans="1:19" x14ac:dyDescent="0.25">
      <c r="A27" s="12" t="s">
        <v>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12" t="s">
        <v>19</v>
      </c>
      <c r="B28" s="12"/>
      <c r="C28" s="12"/>
      <c r="D28" s="2">
        <v>0.1</v>
      </c>
    </row>
    <row r="29" spans="1:19" x14ac:dyDescent="0.25">
      <c r="A29" s="12" t="s">
        <v>20</v>
      </c>
      <c r="B29" s="12"/>
      <c r="C29" s="12"/>
      <c r="D29" s="4">
        <f>D25+NPV(D28,E25:I25)</f>
        <v>318.62577692780496</v>
      </c>
    </row>
    <row r="30" spans="1:19" x14ac:dyDescent="0.25">
      <c r="A30" s="12" t="s">
        <v>21</v>
      </c>
      <c r="B30" s="12"/>
      <c r="C30" s="12"/>
      <c r="D30" s="4">
        <f>D26+NPV(D28,E26:I26)</f>
        <v>348.09470292019273</v>
      </c>
    </row>
    <row r="31" spans="1:19" ht="15.75" thickBot="1" x14ac:dyDescent="0.3">
      <c r="A31" s="12" t="s">
        <v>25</v>
      </c>
      <c r="B31" s="12"/>
      <c r="C31" s="12"/>
      <c r="D31" s="4">
        <f>(D29-D25)/-D25</f>
        <v>1.3186257769278049</v>
      </c>
    </row>
    <row r="32" spans="1:19" ht="16.5" thickTop="1" thickBot="1" x14ac:dyDescent="0.3">
      <c r="A32" s="14" t="s">
        <v>27</v>
      </c>
      <c r="B32" s="15"/>
      <c r="C32" s="15"/>
      <c r="D32" s="9">
        <f>(D30-D26)/-D26</f>
        <v>1.3480947029201926</v>
      </c>
    </row>
    <row r="33" spans="1:19" ht="15.75" thickTop="1" x14ac:dyDescent="0.25">
      <c r="A33" s="1"/>
    </row>
    <row r="34" spans="1:19" x14ac:dyDescent="0.25">
      <c r="A34" s="19" t="s">
        <v>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x14ac:dyDescent="0.25">
      <c r="A35" s="12" t="s">
        <v>11</v>
      </c>
      <c r="B35" s="12"/>
      <c r="C35" s="12"/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</row>
    <row r="36" spans="1:19" x14ac:dyDescent="0.25">
      <c r="A36" s="12" t="s">
        <v>13</v>
      </c>
      <c r="B36" s="12"/>
      <c r="C36" s="12"/>
      <c r="D36">
        <v>-1000</v>
      </c>
      <c r="E36">
        <v>100</v>
      </c>
      <c r="F36">
        <v>250</v>
      </c>
      <c r="G36">
        <v>450</v>
      </c>
      <c r="H36">
        <v>500</v>
      </c>
      <c r="I36">
        <v>550</v>
      </c>
    </row>
    <row r="37" spans="1:19" x14ac:dyDescent="0.25">
      <c r="A37" s="12" t="s">
        <v>12</v>
      </c>
      <c r="B37" s="12"/>
      <c r="C37" s="12"/>
      <c r="D37">
        <v>-1000</v>
      </c>
      <c r="E37">
        <v>200</v>
      </c>
      <c r="F37">
        <v>300</v>
      </c>
      <c r="G37">
        <v>400</v>
      </c>
      <c r="H37">
        <v>450</v>
      </c>
      <c r="I37">
        <v>500</v>
      </c>
    </row>
    <row r="38" spans="1:19" x14ac:dyDescent="0.25">
      <c r="A38" s="12" t="s">
        <v>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5">
      <c r="A39" s="12" t="s">
        <v>19</v>
      </c>
      <c r="B39" s="12"/>
      <c r="C39" s="12"/>
      <c r="D39" s="2">
        <v>0.1</v>
      </c>
    </row>
    <row r="40" spans="1:19" x14ac:dyDescent="0.25">
      <c r="A40" s="12" t="s">
        <v>15</v>
      </c>
      <c r="B40" s="12"/>
      <c r="C40" s="12"/>
      <c r="D40">
        <v>1</v>
      </c>
      <c r="E40">
        <f>D40/(1+$D$39)</f>
        <v>0.90909090909090906</v>
      </c>
      <c r="F40">
        <f t="shared" ref="F40:I40" si="4">E40/(1+$D$39)</f>
        <v>0.82644628099173545</v>
      </c>
      <c r="G40">
        <f t="shared" si="4"/>
        <v>0.75131480090157765</v>
      </c>
      <c r="H40">
        <f t="shared" si="4"/>
        <v>0.68301345536507052</v>
      </c>
      <c r="I40">
        <f t="shared" si="4"/>
        <v>0.62092132305915493</v>
      </c>
    </row>
    <row r="41" spans="1:19" x14ac:dyDescent="0.25">
      <c r="A41" s="12" t="s">
        <v>22</v>
      </c>
      <c r="B41" s="12"/>
      <c r="C41" s="12"/>
      <c r="D41">
        <f>D40*D36</f>
        <v>-1000</v>
      </c>
      <c r="E41" s="4">
        <f t="shared" ref="E41:I41" si="5">E40*E36</f>
        <v>90.909090909090907</v>
      </c>
      <c r="F41" s="4">
        <f t="shared" si="5"/>
        <v>206.61157024793386</v>
      </c>
      <c r="G41" s="4">
        <f t="shared" si="5"/>
        <v>338.09166040570994</v>
      </c>
      <c r="H41" s="4">
        <f t="shared" si="5"/>
        <v>341.50672768253526</v>
      </c>
      <c r="I41" s="4">
        <f t="shared" si="5"/>
        <v>341.5067276825352</v>
      </c>
    </row>
    <row r="42" spans="1:19" ht="15.75" thickBot="1" x14ac:dyDescent="0.3">
      <c r="A42" s="12" t="s">
        <v>26</v>
      </c>
      <c r="B42" s="12"/>
      <c r="C42" s="12"/>
      <c r="E42">
        <f>SUM(D41:E41)</f>
        <v>-909.09090909090912</v>
      </c>
      <c r="F42">
        <f>SUM(D41:F41)</f>
        <v>-702.47933884297527</v>
      </c>
      <c r="G42">
        <f>SUM(D41:G41)</f>
        <v>-364.38767843726532</v>
      </c>
      <c r="H42">
        <f>SUM(D41:H41)</f>
        <v>-22.880950754730065</v>
      </c>
      <c r="I42">
        <f>SUM(D41:I41)</f>
        <v>318.62577692780513</v>
      </c>
    </row>
    <row r="43" spans="1:19" ht="16.5" thickTop="1" thickBot="1" x14ac:dyDescent="0.3">
      <c r="A43" s="13" t="s">
        <v>23</v>
      </c>
      <c r="B43" s="13"/>
      <c r="C43" s="14"/>
      <c r="D43" s="11">
        <f>D40*D37</f>
        <v>-1000</v>
      </c>
      <c r="E43" s="11">
        <f>E40*E37</f>
        <v>181.81818181818181</v>
      </c>
      <c r="F43" s="11">
        <f t="shared" ref="E43:I43" si="6">F40*F37</f>
        <v>247.93388429752065</v>
      </c>
      <c r="G43" s="11">
        <f t="shared" si="6"/>
        <v>300.52592036063106</v>
      </c>
      <c r="H43" s="10">
        <f t="shared" si="6"/>
        <v>307.35605491428174</v>
      </c>
      <c r="I43">
        <f t="shared" si="6"/>
        <v>310.46066152957746</v>
      </c>
    </row>
    <row r="44" spans="1:19" ht="15.75" thickTop="1" x14ac:dyDescent="0.25">
      <c r="A44" s="12" t="s">
        <v>26</v>
      </c>
      <c r="B44" s="12"/>
      <c r="C44" s="12"/>
      <c r="E44">
        <f>SUM(D43:E43)</f>
        <v>-818.18181818181824</v>
      </c>
      <c r="F44">
        <f>SUM(D43:F43)</f>
        <v>-570.24793388429759</v>
      </c>
      <c r="G44">
        <f>SUM(D43:G43)</f>
        <v>-269.72201352366653</v>
      </c>
      <c r="H44">
        <f>SUM(D43:H43)</f>
        <v>37.634041390615209</v>
      </c>
    </row>
  </sheetData>
  <mergeCells count="40">
    <mergeCell ref="A44:C44"/>
    <mergeCell ref="A1:S1"/>
    <mergeCell ref="A2:C2"/>
    <mergeCell ref="A3:C3"/>
    <mergeCell ref="A4:S4"/>
    <mergeCell ref="A11:S11"/>
    <mergeCell ref="A6:C6"/>
    <mergeCell ref="A7:C7"/>
    <mergeCell ref="A5:C5"/>
    <mergeCell ref="A20:S20"/>
    <mergeCell ref="A34:S34"/>
    <mergeCell ref="A23:S23"/>
    <mergeCell ref="A15:C15"/>
    <mergeCell ref="A24:C24"/>
    <mergeCell ref="A25:C25"/>
    <mergeCell ref="A26:C26"/>
    <mergeCell ref="A12:C12"/>
    <mergeCell ref="A32:C32"/>
    <mergeCell ref="A31:C31"/>
    <mergeCell ref="A8:C8"/>
    <mergeCell ref="A9:S9"/>
    <mergeCell ref="A16:C16"/>
    <mergeCell ref="A17:C17"/>
    <mergeCell ref="A18:C18"/>
    <mergeCell ref="A13:C13"/>
    <mergeCell ref="A14:S14"/>
    <mergeCell ref="A41:C41"/>
    <mergeCell ref="A43:C43"/>
    <mergeCell ref="A21:C21"/>
    <mergeCell ref="A28:C28"/>
    <mergeCell ref="A29:C29"/>
    <mergeCell ref="A30:C30"/>
    <mergeCell ref="A39:C39"/>
    <mergeCell ref="A40:C40"/>
    <mergeCell ref="A27:S27"/>
    <mergeCell ref="A35:C35"/>
    <mergeCell ref="A36:C36"/>
    <mergeCell ref="A37:C37"/>
    <mergeCell ref="A38:S38"/>
    <mergeCell ref="A42:C4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2023-11-12T18:54:35Z</dcterms:modified>
</cp:coreProperties>
</file>