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.N.V\GeekBrain\FinMat\"/>
    </mc:Choice>
  </mc:AlternateContent>
  <bookViews>
    <workbookView xWindow="0" yWindow="0" windowWidth="16950" windowHeight="56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E25" i="1"/>
  <c r="E27" i="1"/>
  <c r="B19" i="1"/>
  <c r="B21" i="1"/>
  <c r="B22" i="1" s="1"/>
  <c r="B36" i="1"/>
  <c r="B5" i="1"/>
  <c r="B12" i="1"/>
  <c r="B13" i="1" s="1"/>
</calcChain>
</file>

<file path=xl/sharedStrings.xml><?xml version="1.0" encoding="utf-8"?>
<sst xmlns="http://schemas.openxmlformats.org/spreadsheetml/2006/main" count="39" uniqueCount="30">
  <si>
    <r>
      <t>Задача 1.</t>
    </r>
    <r>
      <rPr>
        <sz val="10"/>
        <color rgb="FF2C2D30"/>
        <rFont val="Arial"/>
        <family val="2"/>
        <charset val="204"/>
      </rPr>
      <t> Инвестор купил акцию 6 лет назад по цене $10. Сейчас он продал ее за $50. Определить, какую доходность принесла ему эта инвестиция в процентах годовых.</t>
    </r>
  </si>
  <si>
    <r>
      <t>Задача 2.</t>
    </r>
    <r>
      <rPr>
        <sz val="10"/>
        <color rgb="FF2C2D30"/>
        <rFont val="Arial"/>
        <family val="2"/>
        <charset val="204"/>
      </rPr>
      <t> Инвестору исполнилось только что 30 лет. Он хочет выйти на пенсию в 60 лет и жить на доход с капитала. Допустим, его целевой уровень капитала к пенсии составляет $350 000. Если он ожидает ставку доходности на рынке порядка 8% годовых, то какую сумму ему надо инвестировать каждый год для достижения цели?</t>
    </r>
  </si>
  <si>
    <r>
      <t>Задача 4.</t>
    </r>
    <r>
      <rPr>
        <sz val="10"/>
        <color rgb="FF2C2D30"/>
        <rFont val="Arial"/>
        <family val="2"/>
        <charset val="204"/>
      </rPr>
      <t> Известно, что безрисковая ставка на рынке составляет 1%, инфляция ожидается 6% годовых и для данного проекта премия за риск равна 4%. Пусть ставка дисконтирования определяется как сумма этих трех составляющих, тогда чему равна приведенная стоимость потоков по проекту, если в первый год ожидается $2000, во второй $5000 и в третьем году проект будет продан за $10000?</t>
    </r>
  </si>
  <si>
    <r>
      <t>Задача 5.</t>
    </r>
    <r>
      <rPr>
        <sz val="10"/>
        <color rgb="FF2C2D30"/>
        <rFont val="Arial"/>
        <family val="2"/>
        <charset val="204"/>
      </rPr>
      <t> Что выгодней: положить деньги на депозит под 11% годовых с ежемесячной капитализацией или на депозит под 11,5% с ежегодной капитализацией процентов?</t>
    </r>
  </si>
  <si>
    <t>возраст сейчас</t>
  </si>
  <si>
    <t>возраст выхода на пенсию</t>
  </si>
  <si>
    <t>FV</t>
  </si>
  <si>
    <t>i</t>
  </si>
  <si>
    <t>n</t>
  </si>
  <si>
    <t>FV = PV * (1 + i) ^ n</t>
  </si>
  <si>
    <t>PV</t>
  </si>
  <si>
    <r>
      <t>Задача 3.</t>
    </r>
    <r>
      <rPr>
        <sz val="10"/>
        <color rgb="FF2C2D30"/>
        <rFont val="Arial"/>
        <family val="2"/>
        <charset val="204"/>
      </rPr>
      <t> Человек взял ипотечный кредит на сумму 8 млн руб., на 20 лет под 10% годовых. Погашение кредита будет происходить ежемесячными аннуитетными платежами. 
Определить, сколько составит общая переплата (сумма процентов) по кредиту.</t>
    </r>
  </si>
  <si>
    <t>(FV / PV) ^ (1 / n) - 1 = i</t>
  </si>
  <si>
    <t>i1</t>
  </si>
  <si>
    <t>i2</t>
  </si>
  <si>
    <t>k</t>
  </si>
  <si>
    <t>k1</t>
  </si>
  <si>
    <t>k2</t>
  </si>
  <si>
    <t>FV2 = PV * (1 + i2/k2) ^ (k2 * n)</t>
  </si>
  <si>
    <t>FV1 = PV * (1 + i1/k1) ^ (k1 * n)</t>
  </si>
  <si>
    <t>FV1/FV2=</t>
  </si>
  <si>
    <t>Выгоднее положить под 11% с ежемесячной капитализацией</t>
  </si>
  <si>
    <t>A</t>
  </si>
  <si>
    <t>FV-PV</t>
  </si>
  <si>
    <t>Премия за риск</t>
  </si>
  <si>
    <t>Инфляция</t>
  </si>
  <si>
    <t>Безрисковая ставка</t>
  </si>
  <si>
    <t>2-й год</t>
  </si>
  <si>
    <t>1-й год</t>
  </si>
  <si>
    <t>3-й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</si>
</sst>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#,##0.00\ &quot;₽&quot;;[Red]\-#,##0.00\ &quot;₽&quot;"/>
    <numFmt numFmtId="168" formatCode="#,##0\ _₽"/>
    <numFmt numFmtId="169" formatCode="0.0%"/>
    <numFmt numFmtId="170" formatCode="0.0000"/>
    <numFmt numFmtId="175" formatCode="#,##0.00\ _₽"/>
    <numFmt numFmtId="176" formatCode="0.0000000000"/>
  </numFmts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C2D30"/>
      <name val="Arial"/>
      <family val="2"/>
      <charset val="204"/>
    </font>
    <font>
      <sz val="10"/>
      <color rgb="FF2C2D3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9" tint="-0.249977111117893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theme="9" tint="-0.249977111117893"/>
      </left>
      <right style="double">
        <color theme="9" tint="-0.249977111117893"/>
      </right>
      <top style="double">
        <color theme="9" tint="-0.249977111117893"/>
      </top>
      <bottom style="double">
        <color theme="9" tint="-0.249977111117893"/>
      </bottom>
      <diagonal/>
    </border>
    <border>
      <left style="double">
        <color theme="9" tint="-0.249977111117893"/>
      </left>
      <right style="double">
        <color theme="9" tint="-0.249977111117893"/>
      </right>
      <top style="double">
        <color theme="9" tint="-0.249977111117893"/>
      </top>
      <bottom/>
      <diagonal/>
    </border>
    <border>
      <left style="double">
        <color theme="9" tint="-0.249977111117893"/>
      </left>
      <right style="double">
        <color theme="9" tint="-0.249977111117893"/>
      </right>
      <top/>
      <bottom style="double">
        <color theme="9" tint="-0.249977111117893"/>
      </bottom>
      <diagonal/>
    </border>
    <border>
      <left style="double">
        <color theme="9" tint="-0.249977111117893"/>
      </left>
      <right/>
      <top style="double">
        <color theme="9" tint="-0.249977111117893"/>
      </top>
      <bottom style="double">
        <color theme="9" tint="-0.249977111117893"/>
      </bottom>
      <diagonal/>
    </border>
    <border>
      <left/>
      <right/>
      <top style="double">
        <color theme="9" tint="-0.249977111117893"/>
      </top>
      <bottom style="double">
        <color theme="9" tint="-0.249977111117893"/>
      </bottom>
      <diagonal/>
    </border>
    <border>
      <left/>
      <right style="double">
        <color theme="9" tint="-0.249977111117893"/>
      </right>
      <top style="double">
        <color theme="9" tint="-0.249977111117893"/>
      </top>
      <bottom style="double">
        <color theme="9" tint="-0.249977111117893"/>
      </bottom>
      <diagonal/>
    </border>
    <border>
      <left style="double">
        <color theme="9" tint="-0.249977111117893"/>
      </left>
      <right style="double">
        <color theme="9" tint="-0.249977111117893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right" vertical="center"/>
    </xf>
    <xf numFmtId="170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right" vertical="center"/>
    </xf>
    <xf numFmtId="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68" fontId="0" fillId="0" borderId="0" xfId="0" applyNumberFormat="1" applyAlignment="1">
      <alignment horizontal="right"/>
    </xf>
    <xf numFmtId="169" fontId="3" fillId="0" borderId="0" xfId="0" applyNumberFormat="1" applyFont="1" applyAlignment="1">
      <alignment horizontal="right" vertical="center"/>
    </xf>
    <xf numFmtId="9" fontId="3" fillId="0" borderId="0" xfId="0" applyNumberFormat="1" applyFont="1" applyAlignment="1">
      <alignment horizontal="right" vertical="center"/>
    </xf>
    <xf numFmtId="8" fontId="3" fillId="0" borderId="0" xfId="0" applyNumberFormat="1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horizontal="right"/>
    </xf>
    <xf numFmtId="176" fontId="3" fillId="0" borderId="4" xfId="0" applyNumberFormat="1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176" fontId="3" fillId="0" borderId="6" xfId="0" applyNumberFormat="1" applyFont="1" applyBorder="1" applyAlignment="1">
      <alignment horizontal="left" vertical="center"/>
    </xf>
    <xf numFmtId="40" fontId="3" fillId="0" borderId="0" xfId="0" applyNumberFormat="1" applyFont="1" applyAlignment="1">
      <alignment horizontal="right" vertical="center"/>
    </xf>
    <xf numFmtId="40" fontId="4" fillId="0" borderId="1" xfId="0" applyNumberFormat="1" applyFont="1" applyBorder="1" applyAlignment="1">
      <alignment horizontal="right" vertical="center"/>
    </xf>
    <xf numFmtId="175" fontId="3" fillId="0" borderId="0" xfId="0" applyNumberFormat="1" applyFont="1" applyAlignment="1">
      <alignment horizontal="right" vertical="center"/>
    </xf>
    <xf numFmtId="0" fontId="0" fillId="0" borderId="0" xfId="0" applyAlignment="1"/>
    <xf numFmtId="175" fontId="0" fillId="0" borderId="0" xfId="0" applyNumberFormat="1" applyAlignment="1"/>
    <xf numFmtId="0" fontId="2" fillId="0" borderId="0" xfId="0" applyFont="1" applyAlignment="1">
      <alignment horizontal="left" vertical="center"/>
    </xf>
    <xf numFmtId="8" fontId="3" fillId="0" borderId="2" xfId="0" applyNumberFormat="1" applyFont="1" applyBorder="1" applyAlignment="1">
      <alignment horizontal="left" vertical="center"/>
    </xf>
    <xf numFmtId="8" fontId="3" fillId="0" borderId="7" xfId="0" applyNumberFormat="1" applyFont="1" applyBorder="1" applyAlignment="1">
      <alignment horizontal="left" vertical="center"/>
    </xf>
    <xf numFmtId="8" fontId="3" fillId="0" borderId="3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sqref="A1:O1"/>
    </sheetView>
  </sheetViews>
  <sheetFormatPr defaultRowHeight="12.75" x14ac:dyDescent="0.25"/>
  <cols>
    <col min="1" max="1" width="28" style="2" customWidth="1"/>
    <col min="2" max="2" width="16.28515625" style="12" bestFit="1" customWidth="1"/>
    <col min="3" max="3" width="10.28515625" style="2" bestFit="1" customWidth="1"/>
    <col min="4" max="4" width="9" style="2" customWidth="1"/>
    <col min="5" max="5" width="10" style="2" customWidth="1"/>
    <col min="6" max="14" width="9" style="2" customWidth="1"/>
    <col min="15" max="16384" width="9.140625" style="2"/>
  </cols>
  <sheetData>
    <row r="1" spans="1:1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x14ac:dyDescent="0.25">
      <c r="A2" s="28" t="s">
        <v>8</v>
      </c>
      <c r="B2" s="12">
        <v>6</v>
      </c>
      <c r="D2" s="26" t="s">
        <v>9</v>
      </c>
    </row>
    <row r="3" spans="1:15" ht="15" x14ac:dyDescent="0.25">
      <c r="A3" s="28" t="s">
        <v>10</v>
      </c>
      <c r="B3" s="12">
        <v>10</v>
      </c>
      <c r="D3" s="26" t="s">
        <v>12</v>
      </c>
    </row>
    <row r="4" spans="1:15" ht="13.5" thickBot="1" x14ac:dyDescent="0.3">
      <c r="A4" s="28" t="s">
        <v>6</v>
      </c>
      <c r="B4" s="12">
        <v>50</v>
      </c>
    </row>
    <row r="5" spans="1:15" ht="14.25" thickTop="1" thickBot="1" x14ac:dyDescent="0.3">
      <c r="A5" s="9" t="s">
        <v>7</v>
      </c>
      <c r="B5" s="18">
        <f>(B4/B3)^(1/B2)-1</f>
        <v>0.3076604860118306</v>
      </c>
    </row>
    <row r="6" spans="1:15" ht="13.5" thickTop="1" x14ac:dyDescent="0.25"/>
    <row r="7" spans="1:15" ht="28.5" customHeight="1" x14ac:dyDescent="0.25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" x14ac:dyDescent="0.25">
      <c r="A8" s="28" t="s">
        <v>4</v>
      </c>
      <c r="B8" s="12">
        <v>30</v>
      </c>
      <c r="D8" s="26" t="s">
        <v>9</v>
      </c>
    </row>
    <row r="9" spans="1:15" x14ac:dyDescent="0.25">
      <c r="A9" s="28" t="s">
        <v>5</v>
      </c>
      <c r="B9" s="12">
        <v>60</v>
      </c>
    </row>
    <row r="10" spans="1:15" ht="15" x14ac:dyDescent="0.25">
      <c r="A10" s="28" t="s">
        <v>6</v>
      </c>
      <c r="B10" s="13">
        <v>350000</v>
      </c>
    </row>
    <row r="11" spans="1:15" x14ac:dyDescent="0.25">
      <c r="A11" s="2" t="s">
        <v>7</v>
      </c>
      <c r="B11" s="14">
        <v>0.08</v>
      </c>
    </row>
    <row r="12" spans="1:15" ht="13.5" thickBot="1" x14ac:dyDescent="0.3">
      <c r="A12" s="2" t="s">
        <v>8</v>
      </c>
      <c r="B12" s="12">
        <f>B9-B8</f>
        <v>30</v>
      </c>
    </row>
    <row r="13" spans="1:15" ht="16.5" thickTop="1" thickBot="1" x14ac:dyDescent="0.3">
      <c r="A13" s="9" t="s">
        <v>10</v>
      </c>
      <c r="B13" s="19">
        <f>B10/(1+B12)^B11</f>
        <v>265924.96383072389</v>
      </c>
    </row>
    <row r="14" spans="1:15" ht="15.75" thickTop="1" x14ac:dyDescent="0.25">
      <c r="B14" s="13"/>
    </row>
    <row r="15" spans="1:15" ht="27.75" customHeight="1" x14ac:dyDescent="0.25">
      <c r="A15" s="3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" x14ac:dyDescent="0.25">
      <c r="A16" s="28" t="s">
        <v>10</v>
      </c>
      <c r="B16" s="13">
        <v>8000000</v>
      </c>
    </row>
    <row r="17" spans="1:15" x14ac:dyDescent="0.25">
      <c r="A17" s="28" t="s">
        <v>8</v>
      </c>
      <c r="B17" s="12">
        <v>20</v>
      </c>
    </row>
    <row r="18" spans="1:15" x14ac:dyDescent="0.25">
      <c r="A18" s="28" t="s">
        <v>7</v>
      </c>
      <c r="B18" s="15">
        <v>0.1</v>
      </c>
    </row>
    <row r="19" spans="1:15" x14ac:dyDescent="0.25">
      <c r="A19" s="2" t="s">
        <v>22</v>
      </c>
      <c r="B19" s="16">
        <f>PMT(B18/B20,B17*B20,-B16)</f>
        <v>77201.731605920635</v>
      </c>
    </row>
    <row r="20" spans="1:15" x14ac:dyDescent="0.25">
      <c r="A20" s="2" t="s">
        <v>15</v>
      </c>
      <c r="B20" s="12">
        <v>12</v>
      </c>
    </row>
    <row r="21" spans="1:15" ht="13.5" thickBot="1" x14ac:dyDescent="0.3">
      <c r="A21" s="2" t="s">
        <v>6</v>
      </c>
      <c r="B21" s="23">
        <f>PMT(B18/B20,B17*B20,-B16)*B17*B20</f>
        <v>18528415.585420951</v>
      </c>
    </row>
    <row r="22" spans="1:15" ht="14.25" thickTop="1" thickBot="1" x14ac:dyDescent="0.3">
      <c r="A22" s="9" t="s">
        <v>23</v>
      </c>
      <c r="B22" s="24">
        <f>B21-B16</f>
        <v>10528415.585420951</v>
      </c>
    </row>
    <row r="23" spans="1:15" ht="13.5" thickTop="1" x14ac:dyDescent="0.25"/>
    <row r="24" spans="1:15" ht="39" customHeight="1" thickBot="1" x14ac:dyDescent="0.3">
      <c r="A24" s="3" t="s">
        <v>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3.5" thickTop="1" x14ac:dyDescent="0.25">
      <c r="A25" s="28" t="s">
        <v>28</v>
      </c>
      <c r="B25" s="25">
        <v>2000</v>
      </c>
      <c r="C25" s="25"/>
      <c r="E25" s="29">
        <f>PV((SUM(B28:B30)),1,,-B25)</f>
        <v>1801.801801801802</v>
      </c>
    </row>
    <row r="26" spans="1:15" x14ac:dyDescent="0.25">
      <c r="A26" s="28" t="s">
        <v>27</v>
      </c>
      <c r="B26" s="25">
        <v>5000</v>
      </c>
      <c r="C26" s="25"/>
      <c r="E26" s="30">
        <f>PV((SUM(B28:B30)),2,,-B26)</f>
        <v>4058.112166220275</v>
      </c>
    </row>
    <row r="27" spans="1:15" ht="13.5" thickBot="1" x14ac:dyDescent="0.3">
      <c r="A27" s="28" t="s">
        <v>29</v>
      </c>
      <c r="B27" s="25">
        <v>10000</v>
      </c>
      <c r="C27" s="11"/>
      <c r="E27" s="31">
        <f>PV((SUM(B28:B30)),3,,-B27)</f>
        <v>7311.9138130095052</v>
      </c>
    </row>
    <row r="28" spans="1:15" ht="13.5" thickTop="1" x14ac:dyDescent="0.25">
      <c r="A28" s="28" t="s">
        <v>26</v>
      </c>
      <c r="B28" s="15">
        <v>0.01</v>
      </c>
    </row>
    <row r="29" spans="1:15" x14ac:dyDescent="0.25">
      <c r="A29" s="28" t="s">
        <v>25</v>
      </c>
      <c r="B29" s="15">
        <v>0.06</v>
      </c>
    </row>
    <row r="30" spans="1:15" x14ac:dyDescent="0.25">
      <c r="A30" s="28" t="s">
        <v>24</v>
      </c>
      <c r="B30" s="15">
        <v>0.04</v>
      </c>
    </row>
    <row r="31" spans="1:15" x14ac:dyDescent="0.25">
      <c r="A31" s="1"/>
    </row>
    <row r="32" spans="1:15" x14ac:dyDescent="0.25">
      <c r="A32" s="4" t="s">
        <v>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2" t="s">
        <v>13</v>
      </c>
      <c r="B33" s="17">
        <v>0.11</v>
      </c>
      <c r="E33" s="2" t="s">
        <v>14</v>
      </c>
      <c r="F33" s="5">
        <v>0.115</v>
      </c>
    </row>
    <row r="34" spans="1:15" x14ac:dyDescent="0.25">
      <c r="A34" s="2" t="s">
        <v>16</v>
      </c>
      <c r="B34" s="12">
        <v>12</v>
      </c>
      <c r="E34" s="2" t="s">
        <v>17</v>
      </c>
      <c r="F34" s="2">
        <v>1</v>
      </c>
    </row>
    <row r="35" spans="1:15" ht="15" x14ac:dyDescent="0.25">
      <c r="A35" s="26" t="s">
        <v>19</v>
      </c>
      <c r="E35" s="26" t="s">
        <v>18</v>
      </c>
    </row>
    <row r="36" spans="1:15" ht="13.5" thickBot="1" x14ac:dyDescent="0.3">
      <c r="A36" s="9" t="s">
        <v>20</v>
      </c>
      <c r="B36" s="10">
        <f>((1+$B$33/$B$34)^($B$34))/((1+$F$33/$F$34)^($F$34))</f>
        <v>1.0006446961392061</v>
      </c>
      <c r="C36" s="8"/>
      <c r="D36" s="8"/>
      <c r="F36" s="8"/>
      <c r="G36" s="6"/>
    </row>
    <row r="37" spans="1:15" ht="14.25" thickTop="1" thickBot="1" x14ac:dyDescent="0.3">
      <c r="A37" s="20" t="s">
        <v>21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2"/>
    </row>
    <row r="38" spans="1:15" ht="13.5" thickTop="1" x14ac:dyDescent="0.25">
      <c r="A38" s="7"/>
      <c r="B38" s="7"/>
      <c r="C38" s="7"/>
      <c r="D38" s="7"/>
      <c r="E38" s="7"/>
      <c r="G38" s="6"/>
    </row>
    <row r="41" spans="1:15" ht="15" x14ac:dyDescent="0.25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</sheetData>
  <sortState ref="A25:O27">
    <sortCondition ref="A25"/>
  </sortState>
  <mergeCells count="6">
    <mergeCell ref="A7:O7"/>
    <mergeCell ref="A15:O15"/>
    <mergeCell ref="A24:O24"/>
    <mergeCell ref="A37:O37"/>
    <mergeCell ref="A1:O1"/>
    <mergeCell ref="A32:O3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2023-11-03T17:14:24Z</dcterms:created>
  <dcterms:modified xsi:type="dcterms:W3CDTF">2023-11-03T20:22:52Z</dcterms:modified>
</cp:coreProperties>
</file>