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19" i="1" l="1"/>
  <c r="H16" i="1"/>
  <c r="D18" i="1"/>
  <c r="C18" i="1"/>
  <c r="B18" i="1"/>
  <c r="H11" i="1" l="1"/>
  <c r="H7" i="1"/>
  <c r="B15" i="1"/>
  <c r="D15" i="1"/>
  <c r="H15" i="1" l="1"/>
  <c r="G16" i="1" s="1"/>
  <c r="G15" i="1"/>
</calcChain>
</file>

<file path=xl/sharedStrings.xml><?xml version="1.0" encoding="utf-8"?>
<sst xmlns="http://schemas.openxmlformats.org/spreadsheetml/2006/main" count="49" uniqueCount="38">
  <si>
    <t>S/N</t>
  </si>
  <si>
    <t>Staff Name</t>
  </si>
  <si>
    <t>Salaries</t>
  </si>
  <si>
    <t>Rank</t>
  </si>
  <si>
    <t>Manager</t>
  </si>
  <si>
    <t>Counter Man</t>
  </si>
  <si>
    <t>Head Worker</t>
  </si>
  <si>
    <t>Worker</t>
  </si>
  <si>
    <t>Swiper</t>
  </si>
  <si>
    <t>S Gard</t>
  </si>
  <si>
    <t>Ali</t>
  </si>
  <si>
    <t>Asif</t>
  </si>
  <si>
    <t>Akbar</t>
  </si>
  <si>
    <t>Bilal</t>
  </si>
  <si>
    <t>Kamran</t>
  </si>
  <si>
    <t>Faisal</t>
  </si>
  <si>
    <t>Imran</t>
  </si>
  <si>
    <t>Yaseen</t>
  </si>
  <si>
    <t>Kashif</t>
  </si>
  <si>
    <t>Total Staff</t>
  </si>
  <si>
    <t>Total Staff Salaries</t>
  </si>
  <si>
    <t>Name</t>
  </si>
  <si>
    <t>Monthly Budget</t>
  </si>
  <si>
    <t>Invesment</t>
  </si>
  <si>
    <t>Staff Salary</t>
  </si>
  <si>
    <t>Maintenase</t>
  </si>
  <si>
    <t>Expenses</t>
  </si>
  <si>
    <t>Monthly Sale</t>
  </si>
  <si>
    <t>Profit</t>
  </si>
  <si>
    <t>Partner</t>
  </si>
  <si>
    <t>M Numan</t>
  </si>
  <si>
    <t>M Usama</t>
  </si>
  <si>
    <t>Percentage</t>
  </si>
  <si>
    <t>Sales Record</t>
  </si>
  <si>
    <t>Month</t>
  </si>
  <si>
    <t>Sale</t>
  </si>
  <si>
    <t>Diamond Garments Mart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</si>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</sst>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1" fillId="0" borderId="0" xfId="0" applyFont="1" applyBorder="1"/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160" zoomScaleNormal="160" workbookViewId="0">
      <selection activeCell="J20" sqref="J20"/>
    </sheetView>
  </sheetViews>
  <sheetFormatPr defaultRowHeight="15" x14ac:dyDescent="0.25"/>
  <cols>
    <col min="1" max="1" width="8.625" bestFit="1" customWidth="1"/>
    <col min="3" max="3" width="14.75" bestFit="1" customWidth="1"/>
    <col min="6" max="6" width="11.25" customWidth="1"/>
    <col min="7" max="7" width="9.875" customWidth="1"/>
    <col min="8" max="8" width="9" style="4"/>
  </cols>
  <sheetData>
    <row r="1" spans="1:11" x14ac:dyDescent="0.25">
      <c r="A1" s="18" t="s">
        <v>36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x14ac:dyDescent="0.25">
      <c r="A3" s="20" t="s">
        <v>0</v>
      </c>
      <c r="B3" s="20" t="s">
        <v>1</v>
      </c>
      <c r="C3" s="20" t="s">
        <v>3</v>
      </c>
      <c r="D3" s="20" t="s">
        <v>2</v>
      </c>
      <c r="E3" s="5"/>
      <c r="F3" s="5"/>
      <c r="G3" s="21" t="s">
        <v>22</v>
      </c>
      <c r="H3" s="21"/>
      <c r="I3" s="8"/>
      <c r="J3" s="22" t="s">
        <v>33</v>
      </c>
      <c r="K3" s="22"/>
    </row>
    <row r="4" spans="1:11" x14ac:dyDescent="0.25">
      <c r="A4" s="2">
        <v>1</v>
      </c>
      <c r="B4" s="2" t="s">
        <v>37</v>
      </c>
      <c r="C4" s="2" t="s">
        <v>4</v>
      </c>
      <c r="D4" s="2">
        <v>50000</v>
      </c>
      <c r="E4" s="6"/>
      <c r="F4" s="6"/>
      <c r="G4" s="1" t="s">
        <v>23</v>
      </c>
      <c r="H4" s="2">
        <v>6000000</v>
      </c>
      <c r="J4" s="2" t="s">
        <v>34</v>
      </c>
      <c r="K4" s="2" t="s">
        <v>35</v>
      </c>
    </row>
    <row r="5" spans="1:11" x14ac:dyDescent="0.25">
      <c r="A5" s="2">
        <v>2</v>
      </c>
      <c r="B5" s="2" t="s">
        <v>10</v>
      </c>
      <c r="C5" s="2" t="s">
        <v>5</v>
      </c>
      <c r="D5" s="2">
        <v>40000</v>
      </c>
      <c r="E5" s="6"/>
      <c r="F5" s="6"/>
      <c r="G5" s="1" t="s">
        <v>24</v>
      </c>
      <c r="H5" s="2">
        <v>325000</v>
      </c>
      <c r="J5" s="17">
        <v>45231</v>
      </c>
      <c r="K5" s="2">
        <v>7500000</v>
      </c>
    </row>
    <row r="6" spans="1:11" x14ac:dyDescent="0.25">
      <c r="A6" s="2">
        <v>3</v>
      </c>
      <c r="B6" s="2" t="s">
        <v>11</v>
      </c>
      <c r="C6" s="2" t="s">
        <v>6</v>
      </c>
      <c r="D6" s="2">
        <v>40000</v>
      </c>
      <c r="E6" s="6"/>
      <c r="F6" s="6"/>
      <c r="G6" s="1" t="s">
        <v>25</v>
      </c>
      <c r="H6" s="2">
        <v>100000</v>
      </c>
      <c r="J6" s="17">
        <v>45261</v>
      </c>
      <c r="K6" s="2">
        <v>9000000</v>
      </c>
    </row>
    <row r="7" spans="1:11" x14ac:dyDescent="0.25">
      <c r="A7" s="2">
        <v>4</v>
      </c>
      <c r="B7" s="2" t="s">
        <v>12</v>
      </c>
      <c r="C7" s="2" t="s">
        <v>7</v>
      </c>
      <c r="D7" s="2">
        <v>30000</v>
      </c>
      <c r="E7" s="6"/>
      <c r="F7" s="6"/>
      <c r="G7" s="9" t="s">
        <v>26</v>
      </c>
      <c r="H7" s="3">
        <f>SUM(H4:H6)</f>
        <v>6425000</v>
      </c>
      <c r="J7" s="17">
        <v>45292</v>
      </c>
      <c r="K7" s="2">
        <v>8000000</v>
      </c>
    </row>
    <row r="8" spans="1:11" x14ac:dyDescent="0.25">
      <c r="A8" s="2">
        <v>5</v>
      </c>
      <c r="B8" s="2" t="s">
        <v>13</v>
      </c>
      <c r="C8" s="2" t="s">
        <v>7</v>
      </c>
      <c r="D8" s="2">
        <v>30000</v>
      </c>
      <c r="E8" s="6"/>
      <c r="F8" s="6"/>
      <c r="J8" s="17">
        <v>45323</v>
      </c>
      <c r="K8" s="2">
        <v>6000000</v>
      </c>
    </row>
    <row r="9" spans="1:11" x14ac:dyDescent="0.25">
      <c r="A9" s="2">
        <v>6</v>
      </c>
      <c r="B9" s="2" t="s">
        <v>14</v>
      </c>
      <c r="C9" s="2" t="s">
        <v>7</v>
      </c>
      <c r="D9" s="2">
        <v>30000</v>
      </c>
      <c r="E9" s="6"/>
      <c r="F9" s="6"/>
      <c r="G9" s="24" t="s">
        <v>27</v>
      </c>
      <c r="H9" s="23">
        <v>10000000</v>
      </c>
      <c r="J9" s="17">
        <v>45352</v>
      </c>
      <c r="K9" s="2">
        <v>12000000</v>
      </c>
    </row>
    <row r="10" spans="1:11" x14ac:dyDescent="0.25">
      <c r="A10" s="2">
        <v>7</v>
      </c>
      <c r="B10" s="2" t="s">
        <v>15</v>
      </c>
      <c r="C10" s="2" t="s">
        <v>7</v>
      </c>
      <c r="D10" s="2">
        <v>30000</v>
      </c>
      <c r="E10" s="6"/>
      <c r="F10" s="6"/>
      <c r="G10" s="1" t="s">
        <v>26</v>
      </c>
      <c r="H10" s="2">
        <v>6425000</v>
      </c>
      <c r="J10" s="17">
        <v>45383</v>
      </c>
      <c r="K10" s="2">
        <v>1000000</v>
      </c>
    </row>
    <row r="11" spans="1:11" x14ac:dyDescent="0.25">
      <c r="A11" s="2">
        <v>8</v>
      </c>
      <c r="B11" s="2" t="s">
        <v>16</v>
      </c>
      <c r="C11" s="2" t="s">
        <v>7</v>
      </c>
      <c r="D11" s="2">
        <v>30000</v>
      </c>
      <c r="E11" s="6"/>
      <c r="F11" s="6"/>
      <c r="G11" s="9" t="s">
        <v>28</v>
      </c>
      <c r="H11" s="3">
        <f>H9-H10</f>
        <v>3575000</v>
      </c>
      <c r="J11" s="17">
        <v>45413</v>
      </c>
      <c r="K11" s="2">
        <v>9500000</v>
      </c>
    </row>
    <row r="12" spans="1:11" x14ac:dyDescent="0.25">
      <c r="A12" s="2">
        <v>9</v>
      </c>
      <c r="B12" s="2" t="s">
        <v>18</v>
      </c>
      <c r="C12" s="2" t="s">
        <v>8</v>
      </c>
      <c r="D12" s="2">
        <v>20000</v>
      </c>
      <c r="E12" s="6"/>
      <c r="F12" s="6"/>
      <c r="J12" s="17">
        <v>45444</v>
      </c>
      <c r="K12" s="2">
        <v>9000000</v>
      </c>
    </row>
    <row r="13" spans="1:11" x14ac:dyDescent="0.25">
      <c r="A13" s="7">
        <v>10</v>
      </c>
      <c r="B13" s="7" t="s">
        <v>17</v>
      </c>
      <c r="C13" s="7" t="s">
        <v>9</v>
      </c>
      <c r="D13" s="10">
        <v>25000</v>
      </c>
      <c r="E13" s="6"/>
      <c r="F13" s="6"/>
      <c r="G13" s="26" t="s">
        <v>29</v>
      </c>
      <c r="H13" s="27"/>
      <c r="J13" s="17">
        <v>45474</v>
      </c>
      <c r="K13" s="2">
        <v>8500000</v>
      </c>
    </row>
    <row r="14" spans="1:11" x14ac:dyDescent="0.25">
      <c r="A14" s="1"/>
      <c r="B14" s="1"/>
      <c r="C14" s="1"/>
      <c r="D14" s="11"/>
      <c r="E14" s="14"/>
      <c r="F14" s="6"/>
      <c r="G14" s="3" t="s">
        <v>30</v>
      </c>
      <c r="H14" s="12" t="s">
        <v>31</v>
      </c>
      <c r="J14" s="17">
        <v>45505</v>
      </c>
      <c r="K14" s="2">
        <v>7000000</v>
      </c>
    </row>
    <row r="15" spans="1:11" x14ac:dyDescent="0.25">
      <c r="A15" s="25" t="s">
        <v>19</v>
      </c>
      <c r="B15" s="20">
        <f>COUNTA(B4:B13)</f>
        <v>10</v>
      </c>
      <c r="C15" s="20" t="s">
        <v>20</v>
      </c>
      <c r="D15" s="25">
        <f>SUM(D4:D13)</f>
        <v>325000</v>
      </c>
      <c r="E15" s="15"/>
      <c r="F15" s="20" t="s">
        <v>28</v>
      </c>
      <c r="G15" s="2">
        <f>H11/2</f>
        <v>1787500</v>
      </c>
      <c r="H15" s="2">
        <f>H11/2</f>
        <v>1787500</v>
      </c>
      <c r="J15" s="17">
        <v>45536</v>
      </c>
      <c r="K15" s="2">
        <v>6500000</v>
      </c>
    </row>
    <row r="16" spans="1:11" x14ac:dyDescent="0.25">
      <c r="F16" s="20" t="s">
        <v>32</v>
      </c>
      <c r="G16" s="2">
        <f>H15/H11*100</f>
        <v>50</v>
      </c>
      <c r="H16" s="2">
        <f>H15/H11*100</f>
        <v>50</v>
      </c>
      <c r="J16" s="17">
        <v>45566</v>
      </c>
      <c r="K16" s="2">
        <v>10000000</v>
      </c>
    </row>
    <row r="17" spans="1:11" x14ac:dyDescent="0.25">
      <c r="A17" s="23" t="s">
        <v>0</v>
      </c>
      <c r="B17" s="23" t="s">
        <v>21</v>
      </c>
      <c r="C17" s="23" t="s">
        <v>3</v>
      </c>
      <c r="D17" s="23" t="s">
        <v>2</v>
      </c>
      <c r="E17" s="13"/>
    </row>
    <row r="18" spans="1:11" x14ac:dyDescent="0.25">
      <c r="A18" s="1">
        <v>4</v>
      </c>
      <c r="B18" s="16" t="str">
        <f>IFERROR(VLOOKUP(A18,A4:D13,2,0),"***")</f>
        <v>Akbar</v>
      </c>
      <c r="C18" s="2" t="str">
        <f>IFERROR(VLOOKUP(A18,A4:D13,3,0),"**")</f>
        <v>Worker</v>
      </c>
      <c r="D18" s="2">
        <f>IFERROR(VLOOKUP(A18,A4:D13,4,0),"*")</f>
        <v>30000</v>
      </c>
      <c r="E18" s="13"/>
      <c r="J18" s="23" t="s">
        <v>34</v>
      </c>
      <c r="K18" s="23" t="s">
        <v>35</v>
      </c>
    </row>
    <row r="19" spans="1:11" x14ac:dyDescent="0.25">
      <c r="J19" s="17">
        <v>45536</v>
      </c>
      <c r="K19" s="2">
        <f>IFERROR(VLOOKUP(J19,J5:K16,2,0),"***")</f>
        <v>6500000</v>
      </c>
    </row>
  </sheetData>
  <mergeCells count="4">
    <mergeCell ref="G3:H3"/>
    <mergeCell ref="G13:H13"/>
    <mergeCell ref="J3:K3"/>
    <mergeCell ref="A1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2024-11-09T17:27:30Z</dcterms:modified>
</cp:coreProperties>
</file>