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 4" sheetId="1" r:id="rId4"/>
  </sheets>
  <definedNames/>
  <calcPr/>
</workbook>
</file>

<file path=xl/sharedStrings.xml><?xml version="1.0" encoding="utf-8"?>
<sst xmlns="http://schemas.openxmlformats.org/spreadsheetml/2006/main" count="32" uniqueCount="11">
  <si>
    <t>Drinkworks Appliance</t>
  </si>
  <si>
    <t>Price</t>
  </si>
  <si>
    <t>% WTP</t>
  </si>
  <si>
    <t>Number Of Individuals</t>
  </si>
  <si>
    <t>Revenue</t>
  </si>
  <si>
    <t>Total Cost</t>
  </si>
  <si>
    <t>Profit</t>
  </si>
  <si>
    <t>Selected</t>
  </si>
  <si>
    <t>Cocktail Pods</t>
  </si>
  <si>
    <t>Non-Alc Mixer Pods</t>
  </si>
  <si>
    <t>Beer / Cider Pods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</si>
</sst>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1" xfId="0" applyBorder="1" applyFont="1" applyNumberFormat="1"/>
    <xf borderId="1" fillId="0" fontId="1" numFmtId="164" xfId="0" applyBorder="1" applyFont="1" applyNumberFormat="1"/>
    <xf borderId="1" fillId="3" fontId="1" numFmtId="0" xfId="0" applyAlignment="1" applyBorder="1" applyFill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1" numFmtId="10" xfId="0" applyAlignment="1" applyBorder="1" applyFont="1" applyNumberFormat="1">
      <alignment readingOrder="0"/>
    </xf>
    <xf borderId="0" fillId="0" fontId="1" numFmtId="4" xfId="0" applyFont="1" applyNumberFormat="1"/>
    <xf borderId="1" fillId="4" fontId="1" numFmtId="0" xfId="0" applyAlignment="1" applyBorder="1" applyFill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10" xfId="0" applyAlignment="1" applyBorder="1" applyFont="1" applyNumberFormat="1">
      <alignment readingOrder="0"/>
    </xf>
    <xf borderId="1" fillId="4" fontId="1" numFmtId="1" xfId="0" applyBorder="1" applyFont="1" applyNumberFormat="1"/>
    <xf borderId="1" fillId="4" fontId="1" numFmtId="164" xfId="0" applyBorder="1" applyFont="1" applyNumberFormat="1"/>
    <xf borderId="1" fillId="4" fontId="1" numFmtId="0" xfId="0" applyBorder="1" applyFont="1"/>
    <xf borderId="1" fillId="0" fontId="1" numFmtId="1" xfId="0" applyBorder="1" applyFont="1" applyNumberFormat="1"/>
    <xf borderId="1" fillId="4" fontId="1" numFmtId="1" xfId="0" applyBorder="1" applyFont="1" applyNumberFormat="1"/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Appliance Price vs.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'Pergunta 4'!$H$2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'Pergunta 4'!$C$3:$C$8</c:f>
            </c:strRef>
          </c:cat>
          <c:val>
            <c:numRef>
              <c:f>'Pergunta 4'!$H$3:$H$8</c:f>
              <c:numCache/>
            </c:numRef>
          </c:val>
          <c:smooth val="0"/>
        </c:ser>
        <c:axId val="1471772267"/>
        <c:axId val="707660941"/>
      </c:lineChart>
      <c:catAx>
        <c:axId val="1471772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660941"/>
      </c:catAx>
      <c:valAx>
        <c:axId val="707660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772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Cocktail Pods Price vs.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'Pergunta 4'!$H$10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'Pergunta 4'!$C$11:$C$16</c:f>
            </c:strRef>
          </c:cat>
          <c:val>
            <c:numRef>
              <c:f>'Pergunta 4'!$H$11:$H$16</c:f>
              <c:numCache/>
            </c:numRef>
          </c:val>
          <c:smooth val="0"/>
        </c:ser>
        <c:axId val="1363603117"/>
        <c:axId val="1395449989"/>
      </c:lineChart>
      <c:catAx>
        <c:axId val="1363603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5449989"/>
      </c:catAx>
      <c:valAx>
        <c:axId val="1395449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603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Non-Alc Mixer Pods Price vs.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'Pergunta 4'!$H$18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'Pergunta 4'!$C$19:$C$23</c:f>
            </c:strRef>
          </c:cat>
          <c:val>
            <c:numRef>
              <c:f>'Pergunta 4'!$H$19:$H$23</c:f>
              <c:numCache/>
            </c:numRef>
          </c:val>
          <c:smooth val="0"/>
        </c:ser>
        <c:axId val="648129034"/>
        <c:axId val="119001166"/>
      </c:lineChart>
      <c:catAx>
        <c:axId val="648129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01166"/>
      </c:catAx>
      <c:valAx>
        <c:axId val="119001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1290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Beer Pods Price vs. Profit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'Pergunta 4'!$H$25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'Pergunta 4'!$C$26:$C$30</c:f>
            </c:strRef>
          </c:cat>
          <c:val>
            <c:numRef>
              <c:f>'Pergunta 4'!$H$26:$H$30</c:f>
              <c:numCache/>
            </c:numRef>
          </c:val>
          <c:smooth val="0"/>
        </c:ser>
        <c:axId val="102141840"/>
        <c:axId val="51700327"/>
      </c:lineChart>
      <c:catAx>
        <c:axId val="10214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700327"/>
      </c:catAx>
      <c:valAx>
        <c:axId val="51700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418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vs. Number of Individuals WTP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'Pergunta 4'!$C$2:$C$8</c:f>
            </c:strRef>
          </c:cat>
          <c:val>
            <c:numRef>
              <c:f>'Pergunta 4'!$E$2:$E$8</c:f>
              <c:numCache/>
            </c:numRef>
          </c:val>
          <c:smooth val="0"/>
        </c:ser>
        <c:axId val="1925264953"/>
        <c:axId val="1826415192"/>
      </c:lineChart>
      <c:catAx>
        <c:axId val="1925264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415192"/>
      </c:catAx>
      <c:valAx>
        <c:axId val="1826415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INndividuals WTP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264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400050</xdr:colOff>
      <xdr:row>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676275</xdr:colOff>
      <xdr:row>31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238125</xdr:colOff>
      <xdr:row>31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923925</xdr:colOff>
      <xdr:row>31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314325</xdr:colOff>
      <xdr:row>5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8.13"/>
    <col customWidth="1" min="5" max="5" width="17.63"/>
    <col customWidth="1" min="6" max="6" width="16.38"/>
    <col customWidth="1" min="7" max="7" width="15.63"/>
    <col customWidth="1" min="8" max="8" width="14.25"/>
    <col customWidth="1" min="9" max="9" width="14.5"/>
  </cols>
  <sheetData>
    <row r="1">
      <c r="D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/>
    </row>
    <row r="3">
      <c r="B3" s="4"/>
      <c r="C3" s="5">
        <v>149.0</v>
      </c>
      <c r="D3" s="6">
        <v>0.105</v>
      </c>
      <c r="E3" s="7">
        <f t="shared" ref="E3:E8" si="1">2300*D3</f>
        <v>241.5</v>
      </c>
      <c r="F3" s="8">
        <f t="shared" ref="F3:F8" si="2">C3*E3</f>
        <v>35983.5</v>
      </c>
      <c r="G3" s="4">
        <f t="shared" ref="G3:G8" si="3">250*E3</f>
        <v>60375</v>
      </c>
      <c r="H3" s="8">
        <f t="shared" ref="H3:H8" si="4">F3-G3</f>
        <v>-24391.5</v>
      </c>
    </row>
    <row r="4">
      <c r="B4" s="9"/>
      <c r="C4" s="10">
        <v>199.0</v>
      </c>
      <c r="D4" s="11">
        <v>0.069</v>
      </c>
      <c r="E4" s="7">
        <f t="shared" si="1"/>
        <v>158.7</v>
      </c>
      <c r="F4" s="8">
        <f t="shared" si="2"/>
        <v>31581.3</v>
      </c>
      <c r="G4" s="4">
        <f t="shared" si="3"/>
        <v>39675</v>
      </c>
      <c r="H4" s="8">
        <f t="shared" si="4"/>
        <v>-8093.7</v>
      </c>
      <c r="I4" s="12"/>
    </row>
    <row r="5">
      <c r="B5" s="4"/>
      <c r="C5" s="5">
        <v>249.0</v>
      </c>
      <c r="D5" s="6">
        <v>0.047</v>
      </c>
      <c r="E5" s="7">
        <f t="shared" si="1"/>
        <v>108.1</v>
      </c>
      <c r="F5" s="8">
        <f t="shared" si="2"/>
        <v>26916.9</v>
      </c>
      <c r="G5" s="4">
        <f t="shared" si="3"/>
        <v>27025</v>
      </c>
      <c r="H5" s="8">
        <f t="shared" si="4"/>
        <v>-108.1</v>
      </c>
      <c r="I5" s="12"/>
    </row>
    <row r="6">
      <c r="B6" s="13" t="s">
        <v>7</v>
      </c>
      <c r="C6" s="14">
        <v>299.0</v>
      </c>
      <c r="D6" s="15">
        <v>0.038</v>
      </c>
      <c r="E6" s="16">
        <f t="shared" si="1"/>
        <v>87.4</v>
      </c>
      <c r="F6" s="17">
        <f t="shared" si="2"/>
        <v>26132.6</v>
      </c>
      <c r="G6" s="18">
        <f t="shared" si="3"/>
        <v>21850</v>
      </c>
      <c r="H6" s="17">
        <f t="shared" si="4"/>
        <v>4282.6</v>
      </c>
      <c r="I6" s="12"/>
    </row>
    <row r="7">
      <c r="B7" s="4"/>
      <c r="C7" s="5">
        <v>399.0</v>
      </c>
      <c r="D7" s="6">
        <v>0.021</v>
      </c>
      <c r="E7" s="7">
        <f t="shared" si="1"/>
        <v>48.3</v>
      </c>
      <c r="F7" s="8">
        <f t="shared" si="2"/>
        <v>19271.7</v>
      </c>
      <c r="G7" s="4">
        <f t="shared" si="3"/>
        <v>12075</v>
      </c>
      <c r="H7" s="8">
        <f t="shared" si="4"/>
        <v>7196.7</v>
      </c>
      <c r="I7" s="12"/>
    </row>
    <row r="8">
      <c r="B8" s="4"/>
      <c r="C8" s="5">
        <v>499.0</v>
      </c>
      <c r="D8" s="6">
        <v>0.016</v>
      </c>
      <c r="E8" s="7">
        <f t="shared" si="1"/>
        <v>36.8</v>
      </c>
      <c r="F8" s="8">
        <f t="shared" si="2"/>
        <v>18363.2</v>
      </c>
      <c r="G8" s="4">
        <f t="shared" si="3"/>
        <v>9200</v>
      </c>
      <c r="H8" s="8">
        <f t="shared" si="4"/>
        <v>9163.2</v>
      </c>
      <c r="I8" s="12"/>
    </row>
    <row r="9">
      <c r="I9" s="12"/>
    </row>
    <row r="10">
      <c r="B10" s="2" t="s">
        <v>8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/>
    </row>
    <row r="11">
      <c r="B11" s="4"/>
      <c r="C11" s="5">
        <v>2.0</v>
      </c>
      <c r="D11" s="6">
        <v>0.728</v>
      </c>
      <c r="E11" s="7">
        <f t="shared" ref="E11:E16" si="5">2300*0.58*D11</f>
        <v>971.152</v>
      </c>
      <c r="F11" s="8">
        <f t="shared" ref="F11:F16" si="6">C11*E11</f>
        <v>1942.304</v>
      </c>
      <c r="G11" s="4">
        <f t="shared" ref="G11:G16" si="7">1.2*E11</f>
        <v>1165.3824</v>
      </c>
      <c r="H11" s="8">
        <f t="shared" ref="H11:H16" si="8">F11-G11</f>
        <v>776.9216</v>
      </c>
    </row>
    <row r="12">
      <c r="B12" s="4"/>
      <c r="C12" s="5">
        <v>3.0</v>
      </c>
      <c r="D12" s="6">
        <v>0.574</v>
      </c>
      <c r="E12" s="7">
        <f t="shared" si="5"/>
        <v>765.716</v>
      </c>
      <c r="F12" s="8">
        <f t="shared" si="6"/>
        <v>2297.148</v>
      </c>
      <c r="G12" s="4">
        <f t="shared" si="7"/>
        <v>918.8592</v>
      </c>
      <c r="H12" s="8">
        <f t="shared" si="8"/>
        <v>1378.2888</v>
      </c>
      <c r="I12" s="12"/>
    </row>
    <row r="13">
      <c r="B13" s="4"/>
      <c r="C13" s="5">
        <v>4.0</v>
      </c>
      <c r="D13" s="6">
        <v>0.515</v>
      </c>
      <c r="E13" s="7">
        <f t="shared" si="5"/>
        <v>687.01</v>
      </c>
      <c r="F13" s="8">
        <f t="shared" si="6"/>
        <v>2748.04</v>
      </c>
      <c r="G13" s="4">
        <f t="shared" si="7"/>
        <v>824.412</v>
      </c>
      <c r="H13" s="8">
        <f t="shared" si="8"/>
        <v>1923.628</v>
      </c>
      <c r="I13" s="12"/>
    </row>
    <row r="14">
      <c r="B14" s="4"/>
      <c r="C14" s="5">
        <v>4.5</v>
      </c>
      <c r="D14" s="6">
        <v>0.46</v>
      </c>
      <c r="E14" s="7">
        <f t="shared" si="5"/>
        <v>613.64</v>
      </c>
      <c r="F14" s="8">
        <f t="shared" si="6"/>
        <v>2761.38</v>
      </c>
      <c r="G14" s="4">
        <f t="shared" si="7"/>
        <v>736.368</v>
      </c>
      <c r="H14" s="8">
        <f t="shared" si="8"/>
        <v>2025.012</v>
      </c>
      <c r="I14" s="12"/>
    </row>
    <row r="15">
      <c r="B15" s="9"/>
      <c r="C15" s="10">
        <v>5.0</v>
      </c>
      <c r="D15" s="11">
        <v>0.455</v>
      </c>
      <c r="E15" s="7">
        <f t="shared" si="5"/>
        <v>606.97</v>
      </c>
      <c r="F15" s="8">
        <f t="shared" si="6"/>
        <v>3034.85</v>
      </c>
      <c r="G15" s="4">
        <f t="shared" si="7"/>
        <v>728.364</v>
      </c>
      <c r="H15" s="8">
        <f t="shared" si="8"/>
        <v>2306.486</v>
      </c>
      <c r="I15" s="12"/>
    </row>
    <row r="16">
      <c r="B16" s="13" t="s">
        <v>7</v>
      </c>
      <c r="C16" s="14">
        <v>6.0</v>
      </c>
      <c r="D16" s="15">
        <v>0.391</v>
      </c>
      <c r="E16" s="16">
        <f t="shared" si="5"/>
        <v>521.594</v>
      </c>
      <c r="F16" s="17">
        <f t="shared" si="6"/>
        <v>3129.564</v>
      </c>
      <c r="G16" s="18">
        <f t="shared" si="7"/>
        <v>625.9128</v>
      </c>
      <c r="H16" s="17">
        <f t="shared" si="8"/>
        <v>2503.6512</v>
      </c>
      <c r="I16" s="12"/>
    </row>
    <row r="17">
      <c r="I17" s="12"/>
    </row>
    <row r="18">
      <c r="B18" s="2" t="s">
        <v>9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3"/>
    </row>
    <row r="19">
      <c r="B19" s="4"/>
      <c r="C19" s="5">
        <v>1.0</v>
      </c>
      <c r="D19" s="6">
        <v>0.727</v>
      </c>
      <c r="E19" s="19">
        <f t="shared" ref="E19:E23" si="9">2300*0.58*D19</f>
        <v>969.818</v>
      </c>
      <c r="F19" s="8">
        <f t="shared" ref="F19:F23" si="10">C19*E19</f>
        <v>969.818</v>
      </c>
      <c r="G19" s="4">
        <f t="shared" ref="G19:G23" si="11">0.95*E19</f>
        <v>921.3271</v>
      </c>
      <c r="H19" s="8">
        <f t="shared" ref="H19:H23" si="12">F19-G19</f>
        <v>48.4909</v>
      </c>
    </row>
    <row r="20">
      <c r="B20" s="9"/>
      <c r="C20" s="10">
        <v>2.0</v>
      </c>
      <c r="D20" s="11">
        <v>0.318</v>
      </c>
      <c r="E20" s="19">
        <f t="shared" si="9"/>
        <v>424.212</v>
      </c>
      <c r="F20" s="8">
        <f t="shared" si="10"/>
        <v>848.424</v>
      </c>
      <c r="G20" s="4">
        <f t="shared" si="11"/>
        <v>403.0014</v>
      </c>
      <c r="H20" s="8">
        <f t="shared" si="12"/>
        <v>445.4226</v>
      </c>
      <c r="I20" s="12"/>
    </row>
    <row r="21">
      <c r="B21" s="13" t="s">
        <v>7</v>
      </c>
      <c r="C21" s="14">
        <v>2.5</v>
      </c>
      <c r="D21" s="15">
        <v>0.246</v>
      </c>
      <c r="E21" s="20">
        <f t="shared" si="9"/>
        <v>328.164</v>
      </c>
      <c r="F21" s="17">
        <f t="shared" si="10"/>
        <v>820.41</v>
      </c>
      <c r="G21" s="18">
        <f t="shared" si="11"/>
        <v>311.7558</v>
      </c>
      <c r="H21" s="17">
        <f t="shared" si="12"/>
        <v>508.6542</v>
      </c>
      <c r="I21" s="12"/>
    </row>
    <row r="22">
      <c r="B22" s="4"/>
      <c r="C22" s="5">
        <v>3.0</v>
      </c>
      <c r="D22" s="6">
        <v>0.152</v>
      </c>
      <c r="E22" s="19">
        <f t="shared" si="9"/>
        <v>202.768</v>
      </c>
      <c r="F22" s="8">
        <f t="shared" si="10"/>
        <v>608.304</v>
      </c>
      <c r="G22" s="4">
        <f t="shared" si="11"/>
        <v>192.6296</v>
      </c>
      <c r="H22" s="8">
        <f t="shared" si="12"/>
        <v>415.6744</v>
      </c>
      <c r="I22" s="12"/>
    </row>
    <row r="23">
      <c r="B23" s="4"/>
      <c r="C23" s="5">
        <v>4.0</v>
      </c>
      <c r="D23" s="6">
        <v>0.072</v>
      </c>
      <c r="E23" s="19">
        <f t="shared" si="9"/>
        <v>96.048</v>
      </c>
      <c r="F23" s="8">
        <f t="shared" si="10"/>
        <v>384.192</v>
      </c>
      <c r="G23" s="4">
        <f t="shared" si="11"/>
        <v>91.2456</v>
      </c>
      <c r="H23" s="8">
        <f t="shared" si="12"/>
        <v>292.9464</v>
      </c>
      <c r="I23" s="12"/>
    </row>
    <row r="24">
      <c r="C24" s="21"/>
      <c r="D24" s="22"/>
      <c r="F24" s="23"/>
      <c r="H24" s="23"/>
      <c r="I24" s="12"/>
    </row>
    <row r="25">
      <c r="B25" s="2" t="s">
        <v>10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3"/>
    </row>
    <row r="26">
      <c r="B26" s="4"/>
      <c r="C26" s="5">
        <v>1.0</v>
      </c>
      <c r="D26" s="6">
        <v>0.551</v>
      </c>
      <c r="E26" s="19">
        <f t="shared" ref="E26:E30" si="13">2300*0.58*D26</f>
        <v>735.034</v>
      </c>
      <c r="F26" s="8">
        <f t="shared" ref="F26:F30" si="14">C26*E26</f>
        <v>735.034</v>
      </c>
      <c r="G26" s="4">
        <f t="shared" ref="G26:G30" si="15">1.1*E26</f>
        <v>808.5374</v>
      </c>
      <c r="H26" s="8">
        <f t="shared" ref="H26:H30" si="16">F26-G26</f>
        <v>-73.5034</v>
      </c>
    </row>
    <row r="27">
      <c r="B27" s="9"/>
      <c r="C27" s="10">
        <v>2.0</v>
      </c>
      <c r="D27" s="11">
        <v>0.517</v>
      </c>
      <c r="E27" s="19">
        <f t="shared" si="13"/>
        <v>689.678</v>
      </c>
      <c r="F27" s="8">
        <f t="shared" si="14"/>
        <v>1379.356</v>
      </c>
      <c r="G27" s="4">
        <f t="shared" si="15"/>
        <v>758.6458</v>
      </c>
      <c r="H27" s="8">
        <f t="shared" si="16"/>
        <v>620.7102</v>
      </c>
      <c r="I27" s="12"/>
    </row>
    <row r="28">
      <c r="B28" s="4"/>
      <c r="C28" s="5">
        <v>2.5</v>
      </c>
      <c r="D28" s="6">
        <v>0.445</v>
      </c>
      <c r="E28" s="19">
        <f t="shared" si="13"/>
        <v>593.63</v>
      </c>
      <c r="F28" s="8">
        <f t="shared" si="14"/>
        <v>1484.075</v>
      </c>
      <c r="G28" s="4">
        <f t="shared" si="15"/>
        <v>652.993</v>
      </c>
      <c r="H28" s="8">
        <f t="shared" si="16"/>
        <v>831.082</v>
      </c>
      <c r="I28" s="12"/>
    </row>
    <row r="29">
      <c r="B29" s="4"/>
      <c r="C29" s="5">
        <v>3.0</v>
      </c>
      <c r="D29" s="6">
        <v>0.42</v>
      </c>
      <c r="E29" s="19">
        <f t="shared" si="13"/>
        <v>560.28</v>
      </c>
      <c r="F29" s="8">
        <f t="shared" si="14"/>
        <v>1680.84</v>
      </c>
      <c r="G29" s="4">
        <f t="shared" si="15"/>
        <v>616.308</v>
      </c>
      <c r="H29" s="8">
        <f t="shared" si="16"/>
        <v>1064.532</v>
      </c>
      <c r="I29" s="12"/>
    </row>
    <row r="30">
      <c r="B30" s="13" t="s">
        <v>7</v>
      </c>
      <c r="C30" s="14">
        <v>4.0</v>
      </c>
      <c r="D30" s="15">
        <v>0.353</v>
      </c>
      <c r="E30" s="20">
        <f t="shared" si="13"/>
        <v>470.902</v>
      </c>
      <c r="F30" s="17">
        <f t="shared" si="14"/>
        <v>1883.608</v>
      </c>
      <c r="G30" s="18">
        <f t="shared" si="15"/>
        <v>517.9922</v>
      </c>
      <c r="H30" s="17">
        <f t="shared" si="16"/>
        <v>1365.6158</v>
      </c>
      <c r="I30" s="12"/>
    </row>
    <row r="32">
      <c r="C32" s="21"/>
      <c r="D32" s="22"/>
      <c r="F32" s="23"/>
      <c r="H32" s="23"/>
    </row>
  </sheetData>
  <drawing r:id="rId1"/>
</worksheet>
</file>