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6" documentId="13_ncr:1_{AB018F15-C7A9-4EF2-88E9-CAD02B80AD60}" xr6:coauthVersionLast="47" xr6:coauthVersionMax="47" xr10:uidLastSave="{12C18042-6246-4334-BA23-285E78B29861}"/>
  <bookViews>
    <workbookView xWindow="-12000" yWindow="0" windowWidth="12000" windowHeight="12900" tabRatio="803" firstSheet="5" activeTab="9" xr2:uid="{00000000-000D-0000-FFFF-FFFF00000000}"/>
  </bookViews>
  <sheets>
    <sheet name="BS" sheetId="1" r:id="rId1"/>
    <sheet name="PL" sheetId="2" r:id="rId2"/>
    <sheet name="TB" sheetId="3" r:id="rId3"/>
    <sheet name="Adjustment" sheetId="17" r:id="rId4"/>
    <sheet name="Jan" sheetId="4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Apr!$A$7:$K$450</definedName>
    <definedName name="_xlnm._FilterDatabase" localSheetId="11" hidden="1">Aug!$A$7:$K$430</definedName>
    <definedName name="_xlnm._FilterDatabase" localSheetId="0" hidden="1">BS!$A$7:$AN$87</definedName>
    <definedName name="_xlnm._FilterDatabase" localSheetId="5" hidden="1">Feb!$A$1:$J$448</definedName>
    <definedName name="_xlnm._FilterDatabase" localSheetId="4" hidden="1">Jan!$A$1:$J$448</definedName>
    <definedName name="_xlnm._FilterDatabase" localSheetId="10" hidden="1">Jul!$A$7:$K$430</definedName>
    <definedName name="_xlnm._FilterDatabase" localSheetId="9" hidden="1">Jun!$A$1:$J$434</definedName>
    <definedName name="_xlnm._FilterDatabase" localSheetId="8" hidden="1">May!$A$7:$O$432</definedName>
    <definedName name="_xlnm._FilterDatabase" localSheetId="14" hidden="1">Nov!$A$7:$K$430</definedName>
    <definedName name="_xlnm._FilterDatabase" localSheetId="13" hidden="1">Oct!$A$7:$K$430</definedName>
    <definedName name="_xlnm._FilterDatabase" localSheetId="1" hidden="1">PL!$A$7:$AD$23</definedName>
    <definedName name="_xlnm._FilterDatabase" localSheetId="2" hidden="1">TB!$A$5:$AO$612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3" l="1"/>
  <c r="AF13" i="3"/>
  <c r="AG13" i="3"/>
  <c r="AH13" i="3"/>
  <c r="AI13" i="3"/>
  <c r="AJ13" i="3"/>
  <c r="AK13" i="3"/>
  <c r="AL13" i="3"/>
  <c r="AM13" i="3"/>
  <c r="AN13" i="3"/>
  <c r="AO13" i="3"/>
  <c r="AE14" i="3"/>
  <c r="AF14" i="3"/>
  <c r="AG14" i="3"/>
  <c r="AH14" i="3"/>
  <c r="AI14" i="3"/>
  <c r="AJ14" i="3"/>
  <c r="AK14" i="3"/>
  <c r="AL14" i="3"/>
  <c r="AM14" i="3"/>
  <c r="AN14" i="3"/>
  <c r="AO14" i="3"/>
  <c r="AD13" i="3"/>
  <c r="AD14" i="3"/>
  <c r="M15" i="7"/>
  <c r="M23" i="7"/>
  <c r="M31" i="7"/>
  <c r="M39" i="7"/>
  <c r="M47" i="7"/>
  <c r="M55" i="7"/>
  <c r="M63" i="7"/>
  <c r="M71" i="7"/>
  <c r="M79" i="7"/>
  <c r="M87" i="7"/>
  <c r="M95" i="7"/>
  <c r="M103" i="7"/>
  <c r="M111" i="7"/>
  <c r="M119" i="7"/>
  <c r="M127" i="7"/>
  <c r="M135" i="7"/>
  <c r="M143" i="7"/>
  <c r="M151" i="7"/>
  <c r="M159" i="7"/>
  <c r="M167" i="7"/>
  <c r="M175" i="7"/>
  <c r="M183" i="7"/>
  <c r="M191" i="7"/>
  <c r="M199" i="7"/>
  <c r="M207" i="7"/>
  <c r="M215" i="7"/>
  <c r="M223" i="7"/>
  <c r="M231" i="7"/>
  <c r="M239" i="7"/>
  <c r="M247" i="7"/>
  <c r="M255" i="7"/>
  <c r="M263" i="7"/>
  <c r="M271" i="7"/>
  <c r="M279" i="7"/>
  <c r="M287" i="7"/>
  <c r="M295" i="7"/>
  <c r="M303" i="7"/>
  <c r="M311" i="7"/>
  <c r="M319" i="7"/>
  <c r="M327" i="7"/>
  <c r="M335" i="7"/>
  <c r="M343" i="7"/>
  <c r="M351" i="7"/>
  <c r="M359" i="7"/>
  <c r="M367" i="7"/>
  <c r="M375" i="7"/>
  <c r="M383" i="7"/>
  <c r="M391" i="7"/>
  <c r="M399" i="7"/>
  <c r="M407" i="7"/>
  <c r="M415" i="7"/>
  <c r="M423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L430" i="7"/>
  <c r="M430" i="7" s="1"/>
  <c r="L429" i="7"/>
  <c r="M429" i="7" s="1"/>
  <c r="L428" i="7"/>
  <c r="M428" i="7" s="1"/>
  <c r="L427" i="7"/>
  <c r="M427" i="7" s="1"/>
  <c r="L426" i="7"/>
  <c r="M426" i="7" s="1"/>
  <c r="L425" i="7"/>
  <c r="M425" i="7" s="1"/>
  <c r="L424" i="7"/>
  <c r="M424" i="7" s="1"/>
  <c r="L423" i="7"/>
  <c r="L422" i="7"/>
  <c r="M422" i="7" s="1"/>
  <c r="L421" i="7"/>
  <c r="M421" i="7" s="1"/>
  <c r="L420" i="7"/>
  <c r="M420" i="7" s="1"/>
  <c r="L419" i="7"/>
  <c r="M419" i="7" s="1"/>
  <c r="L418" i="7"/>
  <c r="M418" i="7" s="1"/>
  <c r="L417" i="7"/>
  <c r="M417" i="7" s="1"/>
  <c r="L416" i="7"/>
  <c r="M416" i="7" s="1"/>
  <c r="L415" i="7"/>
  <c r="L414" i="7"/>
  <c r="M414" i="7" s="1"/>
  <c r="L413" i="7"/>
  <c r="M413" i="7" s="1"/>
  <c r="L412" i="7"/>
  <c r="M412" i="7" s="1"/>
  <c r="L411" i="7"/>
  <c r="M411" i="7" s="1"/>
  <c r="L410" i="7"/>
  <c r="M410" i="7" s="1"/>
  <c r="L409" i="7"/>
  <c r="M409" i="7" s="1"/>
  <c r="L408" i="7"/>
  <c r="M408" i="7" s="1"/>
  <c r="L407" i="7"/>
  <c r="L406" i="7"/>
  <c r="M406" i="7" s="1"/>
  <c r="L405" i="7"/>
  <c r="M405" i="7" s="1"/>
  <c r="L404" i="7"/>
  <c r="M404" i="7" s="1"/>
  <c r="L403" i="7"/>
  <c r="M403" i="7" s="1"/>
  <c r="L402" i="7"/>
  <c r="M402" i="7" s="1"/>
  <c r="L401" i="7"/>
  <c r="M401" i="7" s="1"/>
  <c r="L400" i="7"/>
  <c r="M400" i="7" s="1"/>
  <c r="L399" i="7"/>
  <c r="L398" i="7"/>
  <c r="M398" i="7" s="1"/>
  <c r="L397" i="7"/>
  <c r="M397" i="7" s="1"/>
  <c r="L396" i="7"/>
  <c r="M396" i="7" s="1"/>
  <c r="L395" i="7"/>
  <c r="M395" i="7" s="1"/>
  <c r="L394" i="7"/>
  <c r="M394" i="7" s="1"/>
  <c r="L393" i="7"/>
  <c r="M393" i="7" s="1"/>
  <c r="L392" i="7"/>
  <c r="M392" i="7" s="1"/>
  <c r="L391" i="7"/>
  <c r="L390" i="7"/>
  <c r="M390" i="7" s="1"/>
  <c r="L389" i="7"/>
  <c r="M389" i="7" s="1"/>
  <c r="L388" i="7"/>
  <c r="M388" i="7" s="1"/>
  <c r="L387" i="7"/>
  <c r="M387" i="7" s="1"/>
  <c r="L386" i="7"/>
  <c r="M386" i="7" s="1"/>
  <c r="L385" i="7"/>
  <c r="M385" i="7" s="1"/>
  <c r="L384" i="7"/>
  <c r="M384" i="7" s="1"/>
  <c r="L383" i="7"/>
  <c r="L382" i="7"/>
  <c r="M382" i="7" s="1"/>
  <c r="L381" i="7"/>
  <c r="M381" i="7" s="1"/>
  <c r="L380" i="7"/>
  <c r="M380" i="7" s="1"/>
  <c r="L379" i="7"/>
  <c r="M379" i="7" s="1"/>
  <c r="L378" i="7"/>
  <c r="M378" i="7" s="1"/>
  <c r="L377" i="7"/>
  <c r="M377" i="7" s="1"/>
  <c r="L376" i="7"/>
  <c r="M376" i="7" s="1"/>
  <c r="L375" i="7"/>
  <c r="L374" i="7"/>
  <c r="M374" i="7" s="1"/>
  <c r="L373" i="7"/>
  <c r="M373" i="7" s="1"/>
  <c r="L372" i="7"/>
  <c r="M372" i="7" s="1"/>
  <c r="L371" i="7"/>
  <c r="M371" i="7" s="1"/>
  <c r="L370" i="7"/>
  <c r="M370" i="7" s="1"/>
  <c r="L369" i="7"/>
  <c r="M369" i="7" s="1"/>
  <c r="L368" i="7"/>
  <c r="M368" i="7" s="1"/>
  <c r="L367" i="7"/>
  <c r="L366" i="7"/>
  <c r="M366" i="7" s="1"/>
  <c r="L365" i="7"/>
  <c r="M365" i="7" s="1"/>
  <c r="L364" i="7"/>
  <c r="M364" i="7" s="1"/>
  <c r="L363" i="7"/>
  <c r="M363" i="7" s="1"/>
  <c r="L362" i="7"/>
  <c r="M362" i="7" s="1"/>
  <c r="L361" i="7"/>
  <c r="M361" i="7" s="1"/>
  <c r="L360" i="7"/>
  <c r="M360" i="7" s="1"/>
  <c r="L359" i="7"/>
  <c r="L358" i="7"/>
  <c r="M358" i="7" s="1"/>
  <c r="L357" i="7"/>
  <c r="M357" i="7" s="1"/>
  <c r="L356" i="7"/>
  <c r="M356" i="7" s="1"/>
  <c r="L355" i="7"/>
  <c r="M355" i="7" s="1"/>
  <c r="L354" i="7"/>
  <c r="M354" i="7" s="1"/>
  <c r="L353" i="7"/>
  <c r="M353" i="7" s="1"/>
  <c r="L352" i="7"/>
  <c r="M352" i="7" s="1"/>
  <c r="L351" i="7"/>
  <c r="L350" i="7"/>
  <c r="M350" i="7" s="1"/>
  <c r="L349" i="7"/>
  <c r="M349" i="7" s="1"/>
  <c r="L348" i="7"/>
  <c r="M348" i="7" s="1"/>
  <c r="L347" i="7"/>
  <c r="M347" i="7" s="1"/>
  <c r="L346" i="7"/>
  <c r="M346" i="7" s="1"/>
  <c r="L345" i="7"/>
  <c r="M345" i="7" s="1"/>
  <c r="L344" i="7"/>
  <c r="M344" i="7" s="1"/>
  <c r="L343" i="7"/>
  <c r="L342" i="7"/>
  <c r="M342" i="7" s="1"/>
  <c r="L341" i="7"/>
  <c r="M341" i="7" s="1"/>
  <c r="L340" i="7"/>
  <c r="M340" i="7" s="1"/>
  <c r="L339" i="7"/>
  <c r="M339" i="7" s="1"/>
  <c r="L338" i="7"/>
  <c r="M338" i="7" s="1"/>
  <c r="L337" i="7"/>
  <c r="M337" i="7" s="1"/>
  <c r="L336" i="7"/>
  <c r="M336" i="7" s="1"/>
  <c r="L335" i="7"/>
  <c r="L334" i="7"/>
  <c r="M334" i="7" s="1"/>
  <c r="L333" i="7"/>
  <c r="M333" i="7" s="1"/>
  <c r="L332" i="7"/>
  <c r="M332" i="7" s="1"/>
  <c r="L331" i="7"/>
  <c r="M331" i="7" s="1"/>
  <c r="L330" i="7"/>
  <c r="M330" i="7" s="1"/>
  <c r="L329" i="7"/>
  <c r="M329" i="7" s="1"/>
  <c r="L328" i="7"/>
  <c r="M328" i="7" s="1"/>
  <c r="L327" i="7"/>
  <c r="L326" i="7"/>
  <c r="M326" i="7" s="1"/>
  <c r="L325" i="7"/>
  <c r="M325" i="7" s="1"/>
  <c r="L324" i="7"/>
  <c r="M324" i="7" s="1"/>
  <c r="L323" i="7"/>
  <c r="M323" i="7" s="1"/>
  <c r="L322" i="7"/>
  <c r="M322" i="7" s="1"/>
  <c r="L321" i="7"/>
  <c r="M321" i="7" s="1"/>
  <c r="L320" i="7"/>
  <c r="M320" i="7" s="1"/>
  <c r="L319" i="7"/>
  <c r="L318" i="7"/>
  <c r="M318" i="7" s="1"/>
  <c r="L317" i="7"/>
  <c r="M317" i="7" s="1"/>
  <c r="L316" i="7"/>
  <c r="M316" i="7" s="1"/>
  <c r="L315" i="7"/>
  <c r="M315" i="7" s="1"/>
  <c r="L314" i="7"/>
  <c r="M314" i="7" s="1"/>
  <c r="L313" i="7"/>
  <c r="M313" i="7" s="1"/>
  <c r="L312" i="7"/>
  <c r="M312" i="7" s="1"/>
  <c r="L311" i="7"/>
  <c r="L310" i="7"/>
  <c r="M310" i="7" s="1"/>
  <c r="L309" i="7"/>
  <c r="M309" i="7" s="1"/>
  <c r="L308" i="7"/>
  <c r="M308" i="7" s="1"/>
  <c r="L307" i="7"/>
  <c r="M307" i="7" s="1"/>
  <c r="L306" i="7"/>
  <c r="M306" i="7" s="1"/>
  <c r="L305" i="7"/>
  <c r="M305" i="7" s="1"/>
  <c r="L304" i="7"/>
  <c r="M304" i="7" s="1"/>
  <c r="L303" i="7"/>
  <c r="L302" i="7"/>
  <c r="M302" i="7" s="1"/>
  <c r="L301" i="7"/>
  <c r="M301" i="7" s="1"/>
  <c r="L300" i="7"/>
  <c r="M300" i="7" s="1"/>
  <c r="L299" i="7"/>
  <c r="M299" i="7" s="1"/>
  <c r="L298" i="7"/>
  <c r="M298" i="7" s="1"/>
  <c r="L297" i="7"/>
  <c r="M297" i="7" s="1"/>
  <c r="L296" i="7"/>
  <c r="M296" i="7" s="1"/>
  <c r="L295" i="7"/>
  <c r="L294" i="7"/>
  <c r="M294" i="7" s="1"/>
  <c r="L293" i="7"/>
  <c r="M293" i="7" s="1"/>
  <c r="L292" i="7"/>
  <c r="M292" i="7" s="1"/>
  <c r="L291" i="7"/>
  <c r="M291" i="7" s="1"/>
  <c r="L290" i="7"/>
  <c r="M290" i="7" s="1"/>
  <c r="L289" i="7"/>
  <c r="M289" i="7" s="1"/>
  <c r="L288" i="7"/>
  <c r="M288" i="7" s="1"/>
  <c r="L287" i="7"/>
  <c r="L286" i="7"/>
  <c r="M286" i="7" s="1"/>
  <c r="L285" i="7"/>
  <c r="M285" i="7" s="1"/>
  <c r="L284" i="7"/>
  <c r="M284" i="7" s="1"/>
  <c r="L283" i="7"/>
  <c r="M283" i="7" s="1"/>
  <c r="L282" i="7"/>
  <c r="M282" i="7" s="1"/>
  <c r="L281" i="7"/>
  <c r="M281" i="7" s="1"/>
  <c r="L280" i="7"/>
  <c r="M280" i="7" s="1"/>
  <c r="L279" i="7"/>
  <c r="L278" i="7"/>
  <c r="M278" i="7" s="1"/>
  <c r="L277" i="7"/>
  <c r="M277" i="7" s="1"/>
  <c r="L276" i="7"/>
  <c r="M276" i="7" s="1"/>
  <c r="L275" i="7"/>
  <c r="M275" i="7" s="1"/>
  <c r="L274" i="7"/>
  <c r="M274" i="7" s="1"/>
  <c r="L273" i="7"/>
  <c r="M273" i="7" s="1"/>
  <c r="L272" i="7"/>
  <c r="M272" i="7" s="1"/>
  <c r="L271" i="7"/>
  <c r="L270" i="7"/>
  <c r="M270" i="7" s="1"/>
  <c r="L269" i="7"/>
  <c r="M269" i="7" s="1"/>
  <c r="L268" i="7"/>
  <c r="M268" i="7" s="1"/>
  <c r="L267" i="7"/>
  <c r="M267" i="7" s="1"/>
  <c r="L266" i="7"/>
  <c r="M266" i="7" s="1"/>
  <c r="L265" i="7"/>
  <c r="M265" i="7" s="1"/>
  <c r="L264" i="7"/>
  <c r="M264" i="7" s="1"/>
  <c r="L263" i="7"/>
  <c r="L262" i="7"/>
  <c r="M262" i="7" s="1"/>
  <c r="L261" i="7"/>
  <c r="M261" i="7" s="1"/>
  <c r="L260" i="7"/>
  <c r="M260" i="7" s="1"/>
  <c r="L259" i="7"/>
  <c r="M259" i="7" s="1"/>
  <c r="L258" i="7"/>
  <c r="M258" i="7" s="1"/>
  <c r="L257" i="7"/>
  <c r="M257" i="7" s="1"/>
  <c r="L256" i="7"/>
  <c r="M256" i="7" s="1"/>
  <c r="L255" i="7"/>
  <c r="L254" i="7"/>
  <c r="M254" i="7" s="1"/>
  <c r="L253" i="7"/>
  <c r="M253" i="7" s="1"/>
  <c r="L252" i="7"/>
  <c r="M252" i="7" s="1"/>
  <c r="L251" i="7"/>
  <c r="M251" i="7" s="1"/>
  <c r="L250" i="7"/>
  <c r="M250" i="7" s="1"/>
  <c r="L249" i="7"/>
  <c r="M249" i="7" s="1"/>
  <c r="L248" i="7"/>
  <c r="M248" i="7" s="1"/>
  <c r="L247" i="7"/>
  <c r="L246" i="7"/>
  <c r="M246" i="7" s="1"/>
  <c r="L245" i="7"/>
  <c r="M245" i="7" s="1"/>
  <c r="L244" i="7"/>
  <c r="M244" i="7" s="1"/>
  <c r="L243" i="7"/>
  <c r="M243" i="7" s="1"/>
  <c r="L242" i="7"/>
  <c r="M242" i="7" s="1"/>
  <c r="L241" i="7"/>
  <c r="M241" i="7" s="1"/>
  <c r="L240" i="7"/>
  <c r="M240" i="7" s="1"/>
  <c r="L239" i="7"/>
  <c r="L238" i="7"/>
  <c r="M238" i="7" s="1"/>
  <c r="L237" i="7"/>
  <c r="M237" i="7" s="1"/>
  <c r="L236" i="7"/>
  <c r="M236" i="7" s="1"/>
  <c r="L235" i="7"/>
  <c r="M235" i="7" s="1"/>
  <c r="L234" i="7"/>
  <c r="M234" i="7" s="1"/>
  <c r="L233" i="7"/>
  <c r="M233" i="7" s="1"/>
  <c r="L232" i="7"/>
  <c r="M232" i="7" s="1"/>
  <c r="L231" i="7"/>
  <c r="L230" i="7"/>
  <c r="M230" i="7" s="1"/>
  <c r="L229" i="7"/>
  <c r="M229" i="7" s="1"/>
  <c r="L228" i="7"/>
  <c r="M228" i="7" s="1"/>
  <c r="L227" i="7"/>
  <c r="M227" i="7" s="1"/>
  <c r="L226" i="7"/>
  <c r="M226" i="7" s="1"/>
  <c r="L225" i="7"/>
  <c r="M225" i="7" s="1"/>
  <c r="L224" i="7"/>
  <c r="M224" i="7" s="1"/>
  <c r="L223" i="7"/>
  <c r="L222" i="7"/>
  <c r="M222" i="7" s="1"/>
  <c r="L221" i="7"/>
  <c r="M221" i="7" s="1"/>
  <c r="L220" i="7"/>
  <c r="M220" i="7" s="1"/>
  <c r="L219" i="7"/>
  <c r="M219" i="7" s="1"/>
  <c r="L218" i="7"/>
  <c r="M218" i="7" s="1"/>
  <c r="L217" i="7"/>
  <c r="M217" i="7" s="1"/>
  <c r="L216" i="7"/>
  <c r="M216" i="7" s="1"/>
  <c r="L215" i="7"/>
  <c r="L214" i="7"/>
  <c r="M214" i="7" s="1"/>
  <c r="L213" i="7"/>
  <c r="M213" i="7" s="1"/>
  <c r="L212" i="7"/>
  <c r="M212" i="7" s="1"/>
  <c r="L211" i="7"/>
  <c r="M211" i="7" s="1"/>
  <c r="L210" i="7"/>
  <c r="M210" i="7" s="1"/>
  <c r="L209" i="7"/>
  <c r="M209" i="7" s="1"/>
  <c r="L208" i="7"/>
  <c r="M208" i="7" s="1"/>
  <c r="L207" i="7"/>
  <c r="L206" i="7"/>
  <c r="M206" i="7" s="1"/>
  <c r="L205" i="7"/>
  <c r="M205" i="7" s="1"/>
  <c r="L204" i="7"/>
  <c r="M204" i="7" s="1"/>
  <c r="L203" i="7"/>
  <c r="M203" i="7" s="1"/>
  <c r="L202" i="7"/>
  <c r="M202" i="7" s="1"/>
  <c r="L201" i="7"/>
  <c r="M201" i="7" s="1"/>
  <c r="L200" i="7"/>
  <c r="M200" i="7" s="1"/>
  <c r="L199" i="7"/>
  <c r="L198" i="7"/>
  <c r="M198" i="7" s="1"/>
  <c r="L197" i="7"/>
  <c r="M197" i="7" s="1"/>
  <c r="L196" i="7"/>
  <c r="M196" i="7" s="1"/>
  <c r="L195" i="7"/>
  <c r="M195" i="7" s="1"/>
  <c r="L194" i="7"/>
  <c r="M194" i="7" s="1"/>
  <c r="L193" i="7"/>
  <c r="M193" i="7" s="1"/>
  <c r="L192" i="7"/>
  <c r="M192" i="7" s="1"/>
  <c r="L191" i="7"/>
  <c r="L190" i="7"/>
  <c r="M190" i="7" s="1"/>
  <c r="L189" i="7"/>
  <c r="M189" i="7" s="1"/>
  <c r="L188" i="7"/>
  <c r="M188" i="7" s="1"/>
  <c r="L187" i="7"/>
  <c r="M187" i="7" s="1"/>
  <c r="L186" i="7"/>
  <c r="M186" i="7" s="1"/>
  <c r="L185" i="7"/>
  <c r="M185" i="7" s="1"/>
  <c r="L184" i="7"/>
  <c r="M184" i="7" s="1"/>
  <c r="L183" i="7"/>
  <c r="L182" i="7"/>
  <c r="M182" i="7" s="1"/>
  <c r="L181" i="7"/>
  <c r="M181" i="7" s="1"/>
  <c r="L180" i="7"/>
  <c r="M180" i="7" s="1"/>
  <c r="L179" i="7"/>
  <c r="M179" i="7" s="1"/>
  <c r="L178" i="7"/>
  <c r="M178" i="7" s="1"/>
  <c r="L177" i="7"/>
  <c r="M177" i="7" s="1"/>
  <c r="L176" i="7"/>
  <c r="M176" i="7" s="1"/>
  <c r="L175" i="7"/>
  <c r="L174" i="7"/>
  <c r="M174" i="7" s="1"/>
  <c r="L173" i="7"/>
  <c r="M173" i="7" s="1"/>
  <c r="L172" i="7"/>
  <c r="M172" i="7" s="1"/>
  <c r="L171" i="7"/>
  <c r="M171" i="7" s="1"/>
  <c r="L170" i="7"/>
  <c r="M170" i="7" s="1"/>
  <c r="L169" i="7"/>
  <c r="M169" i="7" s="1"/>
  <c r="L168" i="7"/>
  <c r="M168" i="7" s="1"/>
  <c r="L167" i="7"/>
  <c r="L166" i="7"/>
  <c r="M166" i="7" s="1"/>
  <c r="L165" i="7"/>
  <c r="M165" i="7" s="1"/>
  <c r="L164" i="7"/>
  <c r="M164" i="7" s="1"/>
  <c r="L163" i="7"/>
  <c r="M163" i="7" s="1"/>
  <c r="L162" i="7"/>
  <c r="M162" i="7" s="1"/>
  <c r="L161" i="7"/>
  <c r="M161" i="7" s="1"/>
  <c r="L160" i="7"/>
  <c r="M160" i="7" s="1"/>
  <c r="L159" i="7"/>
  <c r="L158" i="7"/>
  <c r="M158" i="7" s="1"/>
  <c r="L157" i="7"/>
  <c r="M157" i="7" s="1"/>
  <c r="L156" i="7"/>
  <c r="M156" i="7" s="1"/>
  <c r="L155" i="7"/>
  <c r="M155" i="7" s="1"/>
  <c r="L154" i="7"/>
  <c r="M154" i="7" s="1"/>
  <c r="L153" i="7"/>
  <c r="M153" i="7" s="1"/>
  <c r="L152" i="7"/>
  <c r="M152" i="7" s="1"/>
  <c r="L151" i="7"/>
  <c r="L150" i="7"/>
  <c r="M150" i="7" s="1"/>
  <c r="L149" i="7"/>
  <c r="M149" i="7" s="1"/>
  <c r="L148" i="7"/>
  <c r="M148" i="7" s="1"/>
  <c r="L147" i="7"/>
  <c r="M147" i="7" s="1"/>
  <c r="L146" i="7"/>
  <c r="M146" i="7" s="1"/>
  <c r="L145" i="7"/>
  <c r="M145" i="7" s="1"/>
  <c r="L144" i="7"/>
  <c r="M144" i="7" s="1"/>
  <c r="L143" i="7"/>
  <c r="L142" i="7"/>
  <c r="M142" i="7" s="1"/>
  <c r="L141" i="7"/>
  <c r="M141" i="7" s="1"/>
  <c r="L140" i="7"/>
  <c r="M140" i="7" s="1"/>
  <c r="L139" i="7"/>
  <c r="M139" i="7" s="1"/>
  <c r="L138" i="7"/>
  <c r="M138" i="7" s="1"/>
  <c r="L137" i="7"/>
  <c r="M137" i="7" s="1"/>
  <c r="L136" i="7"/>
  <c r="M136" i="7" s="1"/>
  <c r="L135" i="7"/>
  <c r="L134" i="7"/>
  <c r="M134" i="7" s="1"/>
  <c r="L133" i="7"/>
  <c r="M133" i="7" s="1"/>
  <c r="L132" i="7"/>
  <c r="M132" i="7" s="1"/>
  <c r="L131" i="7"/>
  <c r="M131" i="7" s="1"/>
  <c r="L130" i="7"/>
  <c r="M130" i="7" s="1"/>
  <c r="L129" i="7"/>
  <c r="M129" i="7" s="1"/>
  <c r="L128" i="7"/>
  <c r="M128" i="7" s="1"/>
  <c r="L127" i="7"/>
  <c r="L126" i="7"/>
  <c r="M126" i="7" s="1"/>
  <c r="L125" i="7"/>
  <c r="M125" i="7" s="1"/>
  <c r="L124" i="7"/>
  <c r="M124" i="7" s="1"/>
  <c r="L123" i="7"/>
  <c r="M123" i="7" s="1"/>
  <c r="L122" i="7"/>
  <c r="M122" i="7" s="1"/>
  <c r="L121" i="7"/>
  <c r="M121" i="7" s="1"/>
  <c r="L120" i="7"/>
  <c r="M120" i="7" s="1"/>
  <c r="L119" i="7"/>
  <c r="L118" i="7"/>
  <c r="M118" i="7" s="1"/>
  <c r="L117" i="7"/>
  <c r="M117" i="7" s="1"/>
  <c r="L116" i="7"/>
  <c r="M116" i="7" s="1"/>
  <c r="L115" i="7"/>
  <c r="M115" i="7" s="1"/>
  <c r="L114" i="7"/>
  <c r="M114" i="7" s="1"/>
  <c r="L113" i="7"/>
  <c r="M113" i="7" s="1"/>
  <c r="L112" i="7"/>
  <c r="M112" i="7" s="1"/>
  <c r="L111" i="7"/>
  <c r="L110" i="7"/>
  <c r="M110" i="7" s="1"/>
  <c r="L109" i="7"/>
  <c r="M109" i="7" s="1"/>
  <c r="L108" i="7"/>
  <c r="M108" i="7" s="1"/>
  <c r="L107" i="7"/>
  <c r="M107" i="7" s="1"/>
  <c r="L106" i="7"/>
  <c r="M106" i="7" s="1"/>
  <c r="L105" i="7"/>
  <c r="M105" i="7" s="1"/>
  <c r="L104" i="7"/>
  <c r="M104" i="7" s="1"/>
  <c r="L103" i="7"/>
  <c r="L102" i="7"/>
  <c r="M102" i="7" s="1"/>
  <c r="L101" i="7"/>
  <c r="M101" i="7" s="1"/>
  <c r="L100" i="7"/>
  <c r="M100" i="7" s="1"/>
  <c r="L99" i="7"/>
  <c r="M99" i="7" s="1"/>
  <c r="L98" i="7"/>
  <c r="M98" i="7" s="1"/>
  <c r="L97" i="7"/>
  <c r="M97" i="7" s="1"/>
  <c r="L96" i="7"/>
  <c r="M96" i="7" s="1"/>
  <c r="L95" i="7"/>
  <c r="L94" i="7"/>
  <c r="M94" i="7" s="1"/>
  <c r="L93" i="7"/>
  <c r="M93" i="7" s="1"/>
  <c r="L92" i="7"/>
  <c r="M92" i="7" s="1"/>
  <c r="L91" i="7"/>
  <c r="M91" i="7" s="1"/>
  <c r="L90" i="7"/>
  <c r="M90" i="7" s="1"/>
  <c r="L89" i="7"/>
  <c r="M89" i="7" s="1"/>
  <c r="L88" i="7"/>
  <c r="M88" i="7" s="1"/>
  <c r="L87" i="7"/>
  <c r="L86" i="7"/>
  <c r="M86" i="7" s="1"/>
  <c r="L85" i="7"/>
  <c r="M85" i="7" s="1"/>
  <c r="L84" i="7"/>
  <c r="M84" i="7" s="1"/>
  <c r="L83" i="7"/>
  <c r="M83" i="7" s="1"/>
  <c r="L82" i="7"/>
  <c r="M82" i="7" s="1"/>
  <c r="L81" i="7"/>
  <c r="M81" i="7" s="1"/>
  <c r="L80" i="7"/>
  <c r="M80" i="7" s="1"/>
  <c r="L79" i="7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L54" i="7"/>
  <c r="M54" i="7" s="1"/>
  <c r="L53" i="7"/>
  <c r="M53" i="7" s="1"/>
  <c r="L52" i="7"/>
  <c r="M52" i="7" s="1"/>
  <c r="L51" i="7"/>
  <c r="M51" i="7" s="1"/>
  <c r="L50" i="7"/>
  <c r="M50" i="7" s="1"/>
  <c r="L49" i="7"/>
  <c r="M49" i="7" s="1"/>
  <c r="L48" i="7"/>
  <c r="M48" i="7" s="1"/>
  <c r="L47" i="7"/>
  <c r="L46" i="7"/>
  <c r="M46" i="7" s="1"/>
  <c r="L45" i="7"/>
  <c r="M45" i="7" s="1"/>
  <c r="L44" i="7"/>
  <c r="M44" i="7" s="1"/>
  <c r="L43" i="7"/>
  <c r="M43" i="7" s="1"/>
  <c r="L42" i="7"/>
  <c r="M42" i="7" s="1"/>
  <c r="L41" i="7"/>
  <c r="M41" i="7" s="1"/>
  <c r="L40" i="7"/>
  <c r="M40" i="7" s="1"/>
  <c r="L39" i="7"/>
  <c r="L38" i="7"/>
  <c r="M38" i="7" s="1"/>
  <c r="L37" i="7"/>
  <c r="M37" i="7" s="1"/>
  <c r="L36" i="7"/>
  <c r="M36" i="7" s="1"/>
  <c r="L35" i="7"/>
  <c r="M35" i="7" s="1"/>
  <c r="L34" i="7"/>
  <c r="M34" i="7" s="1"/>
  <c r="L33" i="7"/>
  <c r="M33" i="7" s="1"/>
  <c r="L32" i="7"/>
  <c r="M32" i="7" s="1"/>
  <c r="L31" i="7"/>
  <c r="L30" i="7"/>
  <c r="M30" i="7" s="1"/>
  <c r="L29" i="7"/>
  <c r="M29" i="7" s="1"/>
  <c r="L28" i="7"/>
  <c r="M28" i="7" s="1"/>
  <c r="L27" i="7"/>
  <c r="M27" i="7" s="1"/>
  <c r="L26" i="7"/>
  <c r="M26" i="7" s="1"/>
  <c r="L25" i="7"/>
  <c r="M25" i="7" s="1"/>
  <c r="L24" i="7"/>
  <c r="M24" i="7" s="1"/>
  <c r="L23" i="7"/>
  <c r="L22" i="7"/>
  <c r="M22" i="7" s="1"/>
  <c r="L21" i="7"/>
  <c r="M21" i="7" s="1"/>
  <c r="L20" i="7"/>
  <c r="M20" i="7" s="1"/>
  <c r="L19" i="7"/>
  <c r="M19" i="7" s="1"/>
  <c r="L18" i="7"/>
  <c r="M18" i="7" s="1"/>
  <c r="L17" i="7"/>
  <c r="M17" i="7" s="1"/>
  <c r="L16" i="7"/>
  <c r="M16" i="7" s="1"/>
  <c r="L15" i="7"/>
  <c r="L14" i="7"/>
  <c r="M14" i="7" s="1"/>
  <c r="L13" i="7"/>
  <c r="M13" i="7" s="1"/>
  <c r="L12" i="7"/>
  <c r="M12" i="7" s="1"/>
  <c r="L11" i="7"/>
  <c r="M11" i="7" s="1"/>
  <c r="L10" i="7"/>
  <c r="M10" i="7" s="1"/>
  <c r="L9" i="7"/>
  <c r="M9" i="7" s="1"/>
  <c r="L8" i="7"/>
  <c r="M8" i="7" s="1"/>
  <c r="F431" i="11" l="1"/>
  <c r="E431" i="11"/>
  <c r="F432" i="11" s="1"/>
  <c r="F5" i="11" s="1"/>
  <c r="D431" i="11"/>
  <c r="C431" i="11"/>
  <c r="D432" i="11" s="1"/>
  <c r="D5" i="11" s="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A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1" i="11" s="1"/>
  <c r="F431" i="12"/>
  <c r="E431" i="12"/>
  <c r="F432" i="12" s="1"/>
  <c r="F5" i="12" s="1"/>
  <c r="D431" i="12"/>
  <c r="C431" i="12"/>
  <c r="D432" i="12" s="1"/>
  <c r="D5" i="12" s="1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A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1" i="12" s="1"/>
  <c r="F431" i="13"/>
  <c r="E431" i="13"/>
  <c r="F432" i="13" s="1"/>
  <c r="F5" i="13" s="1"/>
  <c r="D431" i="13"/>
  <c r="C431" i="13"/>
  <c r="D432" i="13" s="1"/>
  <c r="D5" i="13" s="1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A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1" i="13" s="1"/>
  <c r="F431" i="14"/>
  <c r="E431" i="14"/>
  <c r="F432" i="14" s="1"/>
  <c r="F5" i="14" s="1"/>
  <c r="D431" i="14"/>
  <c r="C431" i="14"/>
  <c r="D432" i="14" s="1"/>
  <c r="D5" i="14" s="1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A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431" i="14" s="1"/>
  <c r="H9" i="14"/>
  <c r="H8" i="14"/>
  <c r="D432" i="15"/>
  <c r="D5" i="15" s="1"/>
  <c r="F431" i="15"/>
  <c r="E431" i="15"/>
  <c r="F432" i="15" s="1"/>
  <c r="F5" i="15" s="1"/>
  <c r="D431" i="15"/>
  <c r="C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A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431" i="15" s="1"/>
  <c r="H10" i="15"/>
  <c r="H9" i="15"/>
  <c r="H8" i="15"/>
  <c r="F432" i="10"/>
  <c r="F5" i="10" s="1"/>
  <c r="D432" i="10"/>
  <c r="D5" i="10" s="1"/>
  <c r="F431" i="10"/>
  <c r="E431" i="10"/>
  <c r="D431" i="10"/>
  <c r="C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A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431" i="10" s="1"/>
  <c r="H11" i="10"/>
  <c r="H10" i="10"/>
  <c r="H9" i="10"/>
  <c r="H8" i="10"/>
  <c r="F431" i="9"/>
  <c r="F432" i="9" s="1"/>
  <c r="F5" i="9" s="1"/>
  <c r="E431" i="9"/>
  <c r="D431" i="9"/>
  <c r="C431" i="9"/>
  <c r="D432" i="9" s="1"/>
  <c r="D5" i="9" s="1"/>
  <c r="A182" i="9"/>
  <c r="AA57" i="16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I17" i="16"/>
  <c r="I23" i="16" s="1"/>
  <c r="I29" i="16" s="1"/>
  <c r="I35" i="16" s="1"/>
  <c r="I41" i="16" s="1"/>
  <c r="G17" i="16"/>
  <c r="G23" i="16" s="1"/>
  <c r="G29" i="16" s="1"/>
  <c r="G35" i="16" s="1"/>
  <c r="G41" i="16" s="1"/>
  <c r="B17" i="16"/>
  <c r="A17" i="16"/>
  <c r="AA15" i="16"/>
  <c r="Z15" i="16"/>
  <c r="Y15" i="16"/>
  <c r="X15" i="16"/>
  <c r="W15" i="16"/>
  <c r="V15" i="16"/>
  <c r="U15" i="16"/>
  <c r="J7" i="9" s="1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X11" i="16"/>
  <c r="X17" i="16" s="1"/>
  <c r="X23" i="16" s="1"/>
  <c r="X29" i="16" s="1"/>
  <c r="X35" i="16" s="1"/>
  <c r="X41" i="16" s="1"/>
  <c r="X47" i="16" s="1"/>
  <c r="X53" i="16" s="1"/>
  <c r="W11" i="16"/>
  <c r="W17" i="16" s="1"/>
  <c r="W23" i="16" s="1"/>
  <c r="W29" i="16" s="1"/>
  <c r="W35" i="16" s="1"/>
  <c r="W41" i="16" s="1"/>
  <c r="W47" i="16" s="1"/>
  <c r="W53" i="16" s="1"/>
  <c r="T11" i="16"/>
  <c r="T17" i="16" s="1"/>
  <c r="T23" i="16" s="1"/>
  <c r="T29" i="16" s="1"/>
  <c r="T35" i="16" s="1"/>
  <c r="T41" i="16" s="1"/>
  <c r="T47" i="16" s="1"/>
  <c r="T53" i="16" s="1"/>
  <c r="S11" i="16"/>
  <c r="S17" i="16" s="1"/>
  <c r="S23" i="16" s="1"/>
  <c r="S29" i="16" s="1"/>
  <c r="S35" i="16" s="1"/>
  <c r="S41" i="16" s="1"/>
  <c r="S47" i="16" s="1"/>
  <c r="S53" i="16" s="1"/>
  <c r="P11" i="16"/>
  <c r="P17" i="16" s="1"/>
  <c r="P23" i="16" s="1"/>
  <c r="P29" i="16" s="1"/>
  <c r="P35" i="16" s="1"/>
  <c r="P41" i="16" s="1"/>
  <c r="P47" i="16" s="1"/>
  <c r="P53" i="16" s="1"/>
  <c r="K11" i="16"/>
  <c r="K17" i="16" s="1"/>
  <c r="K23" i="16" s="1"/>
  <c r="K29" i="16" s="1"/>
  <c r="K35" i="16" s="1"/>
  <c r="K41" i="16" s="1"/>
  <c r="K47" i="16" s="1"/>
  <c r="K53" i="16" s="1"/>
  <c r="I11" i="16"/>
  <c r="G11" i="16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W5" i="16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31" i="9" l="1"/>
  <c r="F431" i="8"/>
  <c r="E431" i="8"/>
  <c r="D431" i="8"/>
  <c r="C431" i="8"/>
  <c r="A182" i="8"/>
  <c r="B1" i="8"/>
  <c r="D432" i="8" l="1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431" i="8" l="1"/>
  <c r="G13" i="3" l="1"/>
  <c r="H13" i="3"/>
  <c r="I13" i="3"/>
  <c r="J13" i="3"/>
  <c r="K13" i="3"/>
  <c r="L13" i="3"/>
  <c r="M13" i="3"/>
  <c r="N13" i="3"/>
  <c r="G14" i="3"/>
  <c r="H14" i="3"/>
  <c r="I14" i="3"/>
  <c r="J14" i="3"/>
  <c r="K14" i="3"/>
  <c r="L14" i="3"/>
  <c r="M14" i="3"/>
  <c r="N14" i="3"/>
  <c r="H32" i="7"/>
  <c r="H31" i="7"/>
  <c r="J7" i="15" l="1"/>
  <c r="J8" i="15" s="1"/>
  <c r="J7" i="14"/>
  <c r="J8" i="14" s="1"/>
  <c r="J7" i="13"/>
  <c r="J8" i="13" s="1"/>
  <c r="J7" i="12"/>
  <c r="J8" i="12" s="1"/>
  <c r="J7" i="11"/>
  <c r="J8" i="11" s="1"/>
  <c r="J7" i="10"/>
  <c r="J8" i="10" s="1"/>
  <c r="J8" i="9"/>
  <c r="J7" i="8"/>
  <c r="J8" i="8" s="1"/>
  <c r="J7" i="7"/>
  <c r="J7" i="6"/>
  <c r="J9" i="15" l="1"/>
  <c r="K8" i="15"/>
  <c r="J9" i="8"/>
  <c r="K8" i="8"/>
  <c r="J9" i="9"/>
  <c r="K8" i="9"/>
  <c r="J9" i="14"/>
  <c r="K8" i="14"/>
  <c r="J9" i="10"/>
  <c r="K8" i="10"/>
  <c r="J9" i="11"/>
  <c r="K8" i="11"/>
  <c r="K8" i="13"/>
  <c r="J9" i="13"/>
  <c r="J9" i="12"/>
  <c r="K8" i="12"/>
  <c r="F431" i="7"/>
  <c r="E431" i="7"/>
  <c r="D431" i="7"/>
  <c r="C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A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F429" i="6"/>
  <c r="E429" i="6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7" i="5"/>
  <c r="E13" i="3" l="1"/>
  <c r="E14" i="3"/>
  <c r="J10" i="13"/>
  <c r="K9" i="13"/>
  <c r="K9" i="9"/>
  <c r="J10" i="9"/>
  <c r="J10" i="12"/>
  <c r="K9" i="12"/>
  <c r="J10" i="14"/>
  <c r="K9" i="14"/>
  <c r="J10" i="11"/>
  <c r="K9" i="11"/>
  <c r="J10" i="8"/>
  <c r="K9" i="8"/>
  <c r="J10" i="10"/>
  <c r="K9" i="10"/>
  <c r="J10" i="15"/>
  <c r="K9" i="15"/>
  <c r="F13" i="3"/>
  <c r="F14" i="3"/>
  <c r="D432" i="7"/>
  <c r="H431" i="7"/>
  <c r="H429" i="6"/>
  <c r="D429" i="6"/>
  <c r="D430" i="6" s="1"/>
  <c r="J11" i="10" l="1"/>
  <c r="K10" i="10"/>
  <c r="J11" i="12"/>
  <c r="K10" i="12"/>
  <c r="J11" i="9"/>
  <c r="K10" i="9"/>
  <c r="J11" i="15"/>
  <c r="K10" i="15"/>
  <c r="J11" i="14"/>
  <c r="K10" i="14"/>
  <c r="K10" i="8"/>
  <c r="J11" i="8"/>
  <c r="K10" i="11"/>
  <c r="J11" i="11"/>
  <c r="J11" i="13"/>
  <c r="K10" i="13"/>
  <c r="J8" i="7"/>
  <c r="J9" i="7" s="1"/>
  <c r="J8" i="6"/>
  <c r="J9" i="6" s="1"/>
  <c r="F429" i="5"/>
  <c r="E429" i="5"/>
  <c r="C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D221" i="5"/>
  <c r="H221" i="5" s="1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J8" i="5"/>
  <c r="J9" i="5" s="1"/>
  <c r="J10" i="5" s="1"/>
  <c r="J11" i="5" s="1"/>
  <c r="J12" i="5" s="1"/>
  <c r="B1" i="5"/>
  <c r="D13" i="3" l="1"/>
  <c r="D14" i="3"/>
  <c r="J12" i="15"/>
  <c r="K11" i="15"/>
  <c r="K11" i="11"/>
  <c r="J12" i="11"/>
  <c r="J12" i="9"/>
  <c r="K11" i="9"/>
  <c r="J12" i="8"/>
  <c r="K11" i="8"/>
  <c r="J12" i="13"/>
  <c r="K11" i="13"/>
  <c r="J12" i="12"/>
  <c r="K11" i="12"/>
  <c r="J12" i="14"/>
  <c r="K11" i="14"/>
  <c r="J12" i="10"/>
  <c r="K11" i="10"/>
  <c r="D429" i="5"/>
  <c r="D430" i="5" s="1"/>
  <c r="K8" i="7"/>
  <c r="J10" i="7"/>
  <c r="J11" i="7" s="1"/>
  <c r="J12" i="7" s="1"/>
  <c r="J13" i="7" s="1"/>
  <c r="K9" i="7"/>
  <c r="J10" i="6"/>
  <c r="J11" i="6" s="1"/>
  <c r="K9" i="6"/>
  <c r="K8" i="6"/>
  <c r="K11" i="5"/>
  <c r="K12" i="5"/>
  <c r="J13" i="5"/>
  <c r="J14" i="5" s="1"/>
  <c r="J15" i="5" s="1"/>
  <c r="H429" i="5"/>
  <c r="K9" i="5"/>
  <c r="K10" i="5"/>
  <c r="K8" i="5"/>
  <c r="J13" i="10" l="1"/>
  <c r="K12" i="10"/>
  <c r="J13" i="9"/>
  <c r="K12" i="9"/>
  <c r="J13" i="11"/>
  <c r="K12" i="11"/>
  <c r="J13" i="8"/>
  <c r="K12" i="8"/>
  <c r="J13" i="12"/>
  <c r="K12" i="12"/>
  <c r="J13" i="14"/>
  <c r="K12" i="14"/>
  <c r="J13" i="13"/>
  <c r="K12" i="13"/>
  <c r="J13" i="15"/>
  <c r="K12" i="15"/>
  <c r="K13" i="5"/>
  <c r="K11" i="7"/>
  <c r="K10" i="7"/>
  <c r="K12" i="7"/>
  <c r="J14" i="7"/>
  <c r="K13" i="7"/>
  <c r="K10" i="6"/>
  <c r="J12" i="6"/>
  <c r="K11" i="6"/>
  <c r="K15" i="5"/>
  <c r="J16" i="5"/>
  <c r="K14" i="5"/>
  <c r="J14" i="15" l="1"/>
  <c r="K13" i="15"/>
  <c r="J14" i="13"/>
  <c r="K13" i="13"/>
  <c r="J14" i="11"/>
  <c r="K13" i="11"/>
  <c r="J14" i="14"/>
  <c r="K13" i="14"/>
  <c r="J14" i="9"/>
  <c r="K13" i="9"/>
  <c r="J14" i="8"/>
  <c r="K13" i="8"/>
  <c r="K13" i="12"/>
  <c r="J14" i="12"/>
  <c r="J14" i="10"/>
  <c r="K13" i="10"/>
  <c r="J15" i="7"/>
  <c r="K14" i="7"/>
  <c r="J13" i="6"/>
  <c r="K12" i="6"/>
  <c r="J17" i="5"/>
  <c r="K16" i="5"/>
  <c r="K14" i="10" l="1"/>
  <c r="J15" i="10"/>
  <c r="K14" i="14"/>
  <c r="J15" i="14"/>
  <c r="K14" i="12"/>
  <c r="J15" i="12"/>
  <c r="J15" i="11"/>
  <c r="K14" i="11"/>
  <c r="J15" i="8"/>
  <c r="K14" i="8"/>
  <c r="J15" i="13"/>
  <c r="K14" i="13"/>
  <c r="J15" i="9"/>
  <c r="K14" i="9"/>
  <c r="J15" i="15"/>
  <c r="K14" i="15"/>
  <c r="J16" i="7"/>
  <c r="K15" i="7"/>
  <c r="J14" i="6"/>
  <c r="K13" i="6"/>
  <c r="J18" i="5"/>
  <c r="K17" i="5"/>
  <c r="K15" i="11" l="1"/>
  <c r="J16" i="11"/>
  <c r="K15" i="12"/>
  <c r="J16" i="12"/>
  <c r="J16" i="9"/>
  <c r="K15" i="9"/>
  <c r="J16" i="15"/>
  <c r="K15" i="15"/>
  <c r="J16" i="14"/>
  <c r="K15" i="14"/>
  <c r="J16" i="13"/>
  <c r="K15" i="13"/>
  <c r="K15" i="10"/>
  <c r="J16" i="10"/>
  <c r="J16" i="8"/>
  <c r="K15" i="8"/>
  <c r="J17" i="7"/>
  <c r="K16" i="7"/>
  <c r="J15" i="6"/>
  <c r="K14" i="6"/>
  <c r="J19" i="5"/>
  <c r="K18" i="5"/>
  <c r="J17" i="8" l="1"/>
  <c r="K16" i="8"/>
  <c r="J17" i="10"/>
  <c r="K16" i="10"/>
  <c r="K16" i="9"/>
  <c r="J17" i="9"/>
  <c r="K16" i="12"/>
  <c r="J17" i="12"/>
  <c r="J17" i="13"/>
  <c r="K16" i="13"/>
  <c r="J17" i="15"/>
  <c r="K16" i="15"/>
  <c r="J17" i="11"/>
  <c r="K16" i="11"/>
  <c r="J17" i="14"/>
  <c r="K16" i="14"/>
  <c r="J18" i="7"/>
  <c r="K17" i="7"/>
  <c r="K15" i="6"/>
  <c r="J16" i="6"/>
  <c r="J20" i="5"/>
  <c r="K19" i="5"/>
  <c r="J18" i="9" l="1"/>
  <c r="K17" i="9"/>
  <c r="K17" i="12"/>
  <c r="J18" i="12"/>
  <c r="J18" i="11"/>
  <c r="K17" i="11"/>
  <c r="J18" i="14"/>
  <c r="K17" i="14"/>
  <c r="J18" i="15"/>
  <c r="K17" i="15"/>
  <c r="K17" i="10"/>
  <c r="J18" i="10"/>
  <c r="J18" i="13"/>
  <c r="K17" i="13"/>
  <c r="J18" i="8"/>
  <c r="K17" i="8"/>
  <c r="J19" i="7"/>
  <c r="K18" i="7"/>
  <c r="K16" i="6"/>
  <c r="J17" i="6"/>
  <c r="J21" i="5"/>
  <c r="K20" i="5"/>
  <c r="J19" i="13" l="1"/>
  <c r="K18" i="13"/>
  <c r="J19" i="11"/>
  <c r="K18" i="11"/>
  <c r="J19" i="10"/>
  <c r="K18" i="10"/>
  <c r="K18" i="12"/>
  <c r="J19" i="12"/>
  <c r="J19" i="8"/>
  <c r="K18" i="8"/>
  <c r="J19" i="14"/>
  <c r="K18" i="14"/>
  <c r="J19" i="15"/>
  <c r="K18" i="15"/>
  <c r="J19" i="9"/>
  <c r="K18" i="9"/>
  <c r="J20" i="7"/>
  <c r="K19" i="7"/>
  <c r="J18" i="6"/>
  <c r="K17" i="6"/>
  <c r="J22" i="5"/>
  <c r="K21" i="5"/>
  <c r="J20" i="9" l="1"/>
  <c r="K19" i="9"/>
  <c r="J20" i="15"/>
  <c r="K19" i="15"/>
  <c r="K19" i="10"/>
  <c r="J20" i="10"/>
  <c r="J20" i="14"/>
  <c r="K19" i="14"/>
  <c r="K19" i="11"/>
  <c r="J20" i="11"/>
  <c r="K19" i="12"/>
  <c r="J20" i="12"/>
  <c r="J20" i="8"/>
  <c r="K19" i="8"/>
  <c r="J20" i="13"/>
  <c r="K19" i="13"/>
  <c r="J21" i="7"/>
  <c r="K20" i="7"/>
  <c r="J19" i="6"/>
  <c r="K18" i="6"/>
  <c r="J23" i="5"/>
  <c r="K22" i="5"/>
  <c r="J21" i="13" l="1"/>
  <c r="K20" i="13"/>
  <c r="J21" i="14"/>
  <c r="K20" i="14"/>
  <c r="K20" i="8"/>
  <c r="J21" i="8"/>
  <c r="J21" i="12"/>
  <c r="K20" i="12"/>
  <c r="J21" i="15"/>
  <c r="K20" i="15"/>
  <c r="J21" i="11"/>
  <c r="K20" i="11"/>
  <c r="J21" i="10"/>
  <c r="K20" i="10"/>
  <c r="J21" i="9"/>
  <c r="K20" i="9"/>
  <c r="J22" i="7"/>
  <c r="K21" i="7"/>
  <c r="J20" i="6"/>
  <c r="K19" i="6"/>
  <c r="J24" i="5"/>
  <c r="K23" i="5"/>
  <c r="J22" i="9" l="1"/>
  <c r="K21" i="9"/>
  <c r="K21" i="12"/>
  <c r="J22" i="12"/>
  <c r="J22" i="10"/>
  <c r="K21" i="10"/>
  <c r="J22" i="11"/>
  <c r="K21" i="11"/>
  <c r="K21" i="14"/>
  <c r="J22" i="14"/>
  <c r="K21" i="8"/>
  <c r="J22" i="8"/>
  <c r="J22" i="15"/>
  <c r="K21" i="15"/>
  <c r="K21" i="13"/>
  <c r="J22" i="13"/>
  <c r="J23" i="7"/>
  <c r="K22" i="7"/>
  <c r="J21" i="6"/>
  <c r="K20" i="6"/>
  <c r="J25" i="5"/>
  <c r="K24" i="5"/>
  <c r="J23" i="15" l="1"/>
  <c r="K22" i="15"/>
  <c r="J23" i="10"/>
  <c r="K22" i="10"/>
  <c r="K22" i="8"/>
  <c r="J23" i="8"/>
  <c r="K22" i="12"/>
  <c r="J23" i="12"/>
  <c r="J23" i="13"/>
  <c r="K22" i="13"/>
  <c r="J23" i="11"/>
  <c r="K22" i="11"/>
  <c r="J23" i="14"/>
  <c r="K22" i="14"/>
  <c r="J23" i="9"/>
  <c r="K22" i="9"/>
  <c r="J24" i="7"/>
  <c r="K23" i="7"/>
  <c r="J22" i="6"/>
  <c r="K21" i="6"/>
  <c r="J26" i="5"/>
  <c r="K25" i="5"/>
  <c r="K23" i="12" l="1"/>
  <c r="J24" i="12"/>
  <c r="K23" i="9"/>
  <c r="J24" i="9"/>
  <c r="J24" i="14"/>
  <c r="K23" i="14"/>
  <c r="J24" i="8"/>
  <c r="K23" i="8"/>
  <c r="K23" i="11"/>
  <c r="J24" i="11"/>
  <c r="K23" i="10"/>
  <c r="J24" i="10"/>
  <c r="K23" i="13"/>
  <c r="J24" i="13"/>
  <c r="J24" i="15"/>
  <c r="K23" i="15"/>
  <c r="J25" i="7"/>
  <c r="K24" i="7"/>
  <c r="J23" i="6"/>
  <c r="K22" i="6"/>
  <c r="J27" i="5"/>
  <c r="K26" i="5"/>
  <c r="J25" i="15" l="1"/>
  <c r="K24" i="15"/>
  <c r="J25" i="8"/>
  <c r="K24" i="8"/>
  <c r="K24" i="14"/>
  <c r="J25" i="14"/>
  <c r="K24" i="10"/>
  <c r="J25" i="10"/>
  <c r="J25" i="9"/>
  <c r="K24" i="9"/>
  <c r="J25" i="13"/>
  <c r="K24" i="13"/>
  <c r="K24" i="12"/>
  <c r="J25" i="12"/>
  <c r="J25" i="11"/>
  <c r="K24" i="11"/>
  <c r="J26" i="7"/>
  <c r="K25" i="7"/>
  <c r="K23" i="6"/>
  <c r="J24" i="6"/>
  <c r="J28" i="5"/>
  <c r="K27" i="5"/>
  <c r="J26" i="12" l="1"/>
  <c r="K25" i="12"/>
  <c r="K25" i="14"/>
  <c r="J26" i="14"/>
  <c r="J26" i="10"/>
  <c r="K25" i="10"/>
  <c r="J26" i="11"/>
  <c r="K25" i="11"/>
  <c r="K25" i="13"/>
  <c r="J26" i="13"/>
  <c r="K25" i="8"/>
  <c r="J26" i="8"/>
  <c r="J26" i="9"/>
  <c r="K25" i="9"/>
  <c r="K25" i="15"/>
  <c r="J26" i="15"/>
  <c r="J27" i="7"/>
  <c r="K26" i="7"/>
  <c r="J25" i="6"/>
  <c r="K24" i="6"/>
  <c r="J29" i="5"/>
  <c r="K28" i="5"/>
  <c r="J27" i="11" l="1"/>
  <c r="K26" i="11"/>
  <c r="J27" i="15"/>
  <c r="K26" i="15"/>
  <c r="K26" i="9"/>
  <c r="J27" i="9"/>
  <c r="J27" i="10"/>
  <c r="K26" i="10"/>
  <c r="K26" i="8"/>
  <c r="J27" i="8"/>
  <c r="J27" i="14"/>
  <c r="K26" i="14"/>
  <c r="K26" i="13"/>
  <c r="J27" i="13"/>
  <c r="K26" i="12"/>
  <c r="J27" i="12"/>
  <c r="J28" i="7"/>
  <c r="K27" i="7"/>
  <c r="J26" i="6"/>
  <c r="K25" i="6"/>
  <c r="J30" i="5"/>
  <c r="K29" i="5"/>
  <c r="J28" i="13" l="1"/>
  <c r="K27" i="13"/>
  <c r="J28" i="9"/>
  <c r="K27" i="9"/>
  <c r="J28" i="12"/>
  <c r="K27" i="12"/>
  <c r="J28" i="14"/>
  <c r="K27" i="14"/>
  <c r="J28" i="15"/>
  <c r="K27" i="15"/>
  <c r="K27" i="10"/>
  <c r="J28" i="10"/>
  <c r="J28" i="8"/>
  <c r="K27" i="8"/>
  <c r="K27" i="11"/>
  <c r="J28" i="11"/>
  <c r="J29" i="7"/>
  <c r="K28" i="7"/>
  <c r="J27" i="6"/>
  <c r="K26" i="6"/>
  <c r="J31" i="5"/>
  <c r="K30" i="5"/>
  <c r="J29" i="11" l="1"/>
  <c r="K28" i="11"/>
  <c r="J29" i="14"/>
  <c r="K28" i="14"/>
  <c r="J29" i="8"/>
  <c r="K28" i="8"/>
  <c r="J29" i="12"/>
  <c r="K28" i="12"/>
  <c r="J29" i="10"/>
  <c r="K28" i="10"/>
  <c r="J29" i="9"/>
  <c r="K28" i="9"/>
  <c r="J29" i="15"/>
  <c r="K28" i="15"/>
  <c r="K28" i="13"/>
  <c r="J29" i="13"/>
  <c r="J30" i="7"/>
  <c r="J31" i="7" s="1"/>
  <c r="K29" i="7"/>
  <c r="J28" i="6"/>
  <c r="K27" i="6"/>
  <c r="J32" i="5"/>
  <c r="K31" i="5"/>
  <c r="K29" i="12" l="1"/>
  <c r="J30" i="12"/>
  <c r="J30" i="15"/>
  <c r="K29" i="15"/>
  <c r="K29" i="8"/>
  <c r="J30" i="8"/>
  <c r="J30" i="13"/>
  <c r="K29" i="13"/>
  <c r="K29" i="9"/>
  <c r="J30" i="9"/>
  <c r="J30" i="14"/>
  <c r="K29" i="14"/>
  <c r="K29" i="10"/>
  <c r="J30" i="10"/>
  <c r="K29" i="11"/>
  <c r="J30" i="11"/>
  <c r="J32" i="7"/>
  <c r="K32" i="7" s="1"/>
  <c r="K31" i="7"/>
  <c r="J33" i="7"/>
  <c r="K33" i="7" s="1"/>
  <c r="K30" i="7"/>
  <c r="J29" i="6"/>
  <c r="K28" i="6"/>
  <c r="J33" i="5"/>
  <c r="K32" i="5"/>
  <c r="J33" i="10" l="1"/>
  <c r="J31" i="10"/>
  <c r="K30" i="10"/>
  <c r="J31" i="8"/>
  <c r="K30" i="8"/>
  <c r="J33" i="8"/>
  <c r="K30" i="11"/>
  <c r="J31" i="11"/>
  <c r="J33" i="11"/>
  <c r="J31" i="13"/>
  <c r="K30" i="13"/>
  <c r="J33" i="13"/>
  <c r="J33" i="14"/>
  <c r="J31" i="14"/>
  <c r="K30" i="14"/>
  <c r="J33" i="15"/>
  <c r="J31" i="15"/>
  <c r="K30" i="15"/>
  <c r="K30" i="9"/>
  <c r="J33" i="9"/>
  <c r="J31" i="9"/>
  <c r="J31" i="12"/>
  <c r="K30" i="12"/>
  <c r="J33" i="12"/>
  <c r="J34" i="7"/>
  <c r="K34" i="7" s="1"/>
  <c r="J30" i="6"/>
  <c r="K29" i="6"/>
  <c r="J34" i="5"/>
  <c r="K33" i="5"/>
  <c r="J34" i="15" l="1"/>
  <c r="K33" i="15"/>
  <c r="J32" i="12"/>
  <c r="K32" i="12" s="1"/>
  <c r="K31" i="12"/>
  <c r="J32" i="14"/>
  <c r="K32" i="14" s="1"/>
  <c r="K31" i="14"/>
  <c r="K33" i="8"/>
  <c r="J34" i="8"/>
  <c r="K31" i="9"/>
  <c r="J32" i="9"/>
  <c r="K32" i="9" s="1"/>
  <c r="K33" i="14"/>
  <c r="J34" i="14"/>
  <c r="J34" i="9"/>
  <c r="K33" i="9"/>
  <c r="J34" i="13"/>
  <c r="K33" i="13"/>
  <c r="K31" i="8"/>
  <c r="J32" i="8"/>
  <c r="K32" i="8" s="1"/>
  <c r="K31" i="11"/>
  <c r="J32" i="11"/>
  <c r="K32" i="11" s="1"/>
  <c r="J34" i="12"/>
  <c r="K33" i="12"/>
  <c r="J32" i="13"/>
  <c r="K32" i="13" s="1"/>
  <c r="K31" i="13"/>
  <c r="J32" i="10"/>
  <c r="K32" i="10" s="1"/>
  <c r="K31" i="10"/>
  <c r="J32" i="15"/>
  <c r="K32" i="15" s="1"/>
  <c r="K31" i="15"/>
  <c r="J34" i="11"/>
  <c r="K33" i="11"/>
  <c r="J34" i="10"/>
  <c r="K33" i="10"/>
  <c r="J35" i="7"/>
  <c r="K35" i="7" s="1"/>
  <c r="J31" i="6"/>
  <c r="K30" i="6"/>
  <c r="J35" i="5"/>
  <c r="K34" i="5"/>
  <c r="J35" i="13" l="1"/>
  <c r="K34" i="13"/>
  <c r="J35" i="11"/>
  <c r="K34" i="11"/>
  <c r="J35" i="12"/>
  <c r="K34" i="12"/>
  <c r="J35" i="9"/>
  <c r="K34" i="9"/>
  <c r="J35" i="14"/>
  <c r="K34" i="14"/>
  <c r="K34" i="8"/>
  <c r="J35" i="8"/>
  <c r="K34" i="10"/>
  <c r="J35" i="10"/>
  <c r="J35" i="15"/>
  <c r="K34" i="15"/>
  <c r="J36" i="7"/>
  <c r="K31" i="6"/>
  <c r="J32" i="6"/>
  <c r="J36" i="5"/>
  <c r="K35" i="5"/>
  <c r="J36" i="15" l="1"/>
  <c r="K35" i="15"/>
  <c r="J36" i="9"/>
  <c r="K35" i="9"/>
  <c r="J36" i="12"/>
  <c r="K35" i="12"/>
  <c r="K35" i="8"/>
  <c r="J36" i="8"/>
  <c r="K35" i="11"/>
  <c r="J36" i="11"/>
  <c r="K35" i="10"/>
  <c r="J36" i="10"/>
  <c r="J36" i="14"/>
  <c r="K35" i="14"/>
  <c r="J36" i="13"/>
  <c r="K35" i="13"/>
  <c r="J37" i="7"/>
  <c r="K36" i="7"/>
  <c r="J33" i="6"/>
  <c r="K32" i="6"/>
  <c r="K36" i="5"/>
  <c r="J37" i="5"/>
  <c r="J37" i="14" l="1"/>
  <c r="K36" i="14"/>
  <c r="J37" i="10"/>
  <c r="K36" i="10"/>
  <c r="J37" i="9"/>
  <c r="K36" i="9"/>
  <c r="K36" i="13"/>
  <c r="J37" i="13"/>
  <c r="J37" i="11"/>
  <c r="K36" i="11"/>
  <c r="J37" i="8"/>
  <c r="K36" i="8"/>
  <c r="J37" i="12"/>
  <c r="K36" i="12"/>
  <c r="J37" i="15"/>
  <c r="K36" i="15"/>
  <c r="J38" i="7"/>
  <c r="K37" i="7"/>
  <c r="J34" i="6"/>
  <c r="K33" i="6"/>
  <c r="J38" i="5"/>
  <c r="K37" i="5"/>
  <c r="J38" i="15" l="1"/>
  <c r="K37" i="15"/>
  <c r="J38" i="13"/>
  <c r="K37" i="13"/>
  <c r="J38" i="12"/>
  <c r="K37" i="12"/>
  <c r="J38" i="9"/>
  <c r="K37" i="9"/>
  <c r="J38" i="8"/>
  <c r="K37" i="8"/>
  <c r="J38" i="10"/>
  <c r="K37" i="10"/>
  <c r="J38" i="11"/>
  <c r="K37" i="11"/>
  <c r="K37" i="14"/>
  <c r="J38" i="14"/>
  <c r="J39" i="7"/>
  <c r="K38" i="7"/>
  <c r="J35" i="6"/>
  <c r="K34" i="6"/>
  <c r="J39" i="5"/>
  <c r="K38" i="5"/>
  <c r="J39" i="9" l="1"/>
  <c r="K38" i="9"/>
  <c r="J39" i="11"/>
  <c r="K38" i="11"/>
  <c r="K38" i="12"/>
  <c r="J39" i="12"/>
  <c r="K38" i="10"/>
  <c r="J39" i="10"/>
  <c r="K38" i="13"/>
  <c r="J39" i="13"/>
  <c r="J39" i="14"/>
  <c r="K38" i="14"/>
  <c r="K38" i="8"/>
  <c r="J39" i="8"/>
  <c r="K38" i="15"/>
  <c r="J39" i="15"/>
  <c r="J40" i="7"/>
  <c r="K39" i="7"/>
  <c r="K35" i="6"/>
  <c r="J36" i="6"/>
  <c r="J40" i="5"/>
  <c r="K39" i="5"/>
  <c r="J40" i="15" l="1"/>
  <c r="K39" i="15"/>
  <c r="K39" i="8"/>
  <c r="J40" i="8"/>
  <c r="K39" i="12"/>
  <c r="J40" i="12"/>
  <c r="J40" i="10"/>
  <c r="K39" i="10"/>
  <c r="J40" i="14"/>
  <c r="K39" i="14"/>
  <c r="K39" i="11"/>
  <c r="J40" i="11"/>
  <c r="K39" i="13"/>
  <c r="J40" i="13"/>
  <c r="J40" i="9"/>
  <c r="K39" i="9"/>
  <c r="J41" i="7"/>
  <c r="K40" i="7"/>
  <c r="J37" i="6"/>
  <c r="K36" i="6"/>
  <c r="J41" i="5"/>
  <c r="K40" i="5"/>
  <c r="J41" i="13" l="1"/>
  <c r="K40" i="13"/>
  <c r="K40" i="12"/>
  <c r="J41" i="12"/>
  <c r="J41" i="10"/>
  <c r="K40" i="10"/>
  <c r="J41" i="11"/>
  <c r="K40" i="11"/>
  <c r="K40" i="8"/>
  <c r="J41" i="8"/>
  <c r="K40" i="9"/>
  <c r="J41" i="9"/>
  <c r="J41" i="14"/>
  <c r="K40" i="14"/>
  <c r="J41" i="15"/>
  <c r="K40" i="15"/>
  <c r="J42" i="7"/>
  <c r="K41" i="7"/>
  <c r="J38" i="6"/>
  <c r="K37" i="6"/>
  <c r="J42" i="5"/>
  <c r="K41" i="5"/>
  <c r="J42" i="15" l="1"/>
  <c r="K41" i="15"/>
  <c r="J42" i="11"/>
  <c r="K41" i="11"/>
  <c r="J42" i="14"/>
  <c r="K41" i="14"/>
  <c r="J42" i="10"/>
  <c r="K41" i="10"/>
  <c r="K41" i="9"/>
  <c r="J42" i="9"/>
  <c r="K41" i="12"/>
  <c r="J42" i="12"/>
  <c r="K41" i="8"/>
  <c r="J42" i="8"/>
  <c r="J42" i="13"/>
  <c r="K41" i="13"/>
  <c r="J43" i="7"/>
  <c r="K42" i="7"/>
  <c r="J39" i="6"/>
  <c r="K38" i="6"/>
  <c r="J43" i="5"/>
  <c r="K42" i="5"/>
  <c r="K42" i="8" l="1"/>
  <c r="J43" i="8"/>
  <c r="K42" i="13"/>
  <c r="J43" i="13"/>
  <c r="J43" i="10"/>
  <c r="K42" i="10"/>
  <c r="K42" i="14"/>
  <c r="J43" i="14"/>
  <c r="J43" i="12"/>
  <c r="K42" i="12"/>
  <c r="J43" i="11"/>
  <c r="K42" i="11"/>
  <c r="K42" i="9"/>
  <c r="J43" i="9"/>
  <c r="J43" i="15"/>
  <c r="K42" i="15"/>
  <c r="J44" i="7"/>
  <c r="K43" i="7"/>
  <c r="K39" i="6"/>
  <c r="J40" i="6"/>
  <c r="J44" i="5"/>
  <c r="K43" i="5"/>
  <c r="J44" i="9" l="1"/>
  <c r="K43" i="9"/>
  <c r="K43" i="10"/>
  <c r="J44" i="10"/>
  <c r="J44" i="13"/>
  <c r="K43" i="13"/>
  <c r="K43" i="11"/>
  <c r="J44" i="11"/>
  <c r="K43" i="8"/>
  <c r="J44" i="8"/>
  <c r="J44" i="14"/>
  <c r="K43" i="14"/>
  <c r="J44" i="15"/>
  <c r="K43" i="15"/>
  <c r="K43" i="12"/>
  <c r="J44" i="12"/>
  <c r="J45" i="7"/>
  <c r="K44" i="7"/>
  <c r="J41" i="6"/>
  <c r="K40" i="6"/>
  <c r="J45" i="5"/>
  <c r="K44" i="5"/>
  <c r="J45" i="11" l="1"/>
  <c r="K44" i="11"/>
  <c r="J45" i="13"/>
  <c r="K44" i="13"/>
  <c r="K44" i="10"/>
  <c r="J45" i="10"/>
  <c r="J45" i="12"/>
  <c r="K44" i="12"/>
  <c r="J45" i="15"/>
  <c r="K44" i="15"/>
  <c r="J45" i="14"/>
  <c r="K44" i="14"/>
  <c r="J45" i="8"/>
  <c r="K44" i="8"/>
  <c r="K44" i="9"/>
  <c r="J45" i="9"/>
  <c r="J46" i="7"/>
  <c r="K45" i="7"/>
  <c r="J42" i="6"/>
  <c r="K41" i="6"/>
  <c r="J46" i="5"/>
  <c r="K45" i="5"/>
  <c r="J46" i="10" l="1"/>
  <c r="K45" i="10"/>
  <c r="J46" i="8"/>
  <c r="K45" i="8"/>
  <c r="J46" i="14"/>
  <c r="K45" i="14"/>
  <c r="J46" i="13"/>
  <c r="K45" i="13"/>
  <c r="K45" i="9"/>
  <c r="J46" i="9"/>
  <c r="K45" i="12"/>
  <c r="J46" i="12"/>
  <c r="J46" i="15"/>
  <c r="K45" i="15"/>
  <c r="J46" i="11"/>
  <c r="K45" i="11"/>
  <c r="J47" i="7"/>
  <c r="K46" i="7"/>
  <c r="J43" i="6"/>
  <c r="K42" i="6"/>
  <c r="J47" i="5"/>
  <c r="K46" i="5"/>
  <c r="J47" i="13" l="1"/>
  <c r="K46" i="13"/>
  <c r="J47" i="15"/>
  <c r="K46" i="15"/>
  <c r="K46" i="14"/>
  <c r="J47" i="14"/>
  <c r="J47" i="8"/>
  <c r="K46" i="8"/>
  <c r="J47" i="12"/>
  <c r="K46" i="12"/>
  <c r="K46" i="9"/>
  <c r="J47" i="9"/>
  <c r="J47" i="11"/>
  <c r="K46" i="11"/>
  <c r="J47" i="10"/>
  <c r="K46" i="10"/>
  <c r="J48" i="7"/>
  <c r="K47" i="7"/>
  <c r="J44" i="6"/>
  <c r="K43" i="6"/>
  <c r="J48" i="5"/>
  <c r="K47" i="5"/>
  <c r="K47" i="8" l="1"/>
  <c r="J48" i="8"/>
  <c r="J48" i="14"/>
  <c r="K47" i="14"/>
  <c r="K47" i="11"/>
  <c r="J48" i="11"/>
  <c r="K47" i="9"/>
  <c r="J48" i="9"/>
  <c r="J48" i="15"/>
  <c r="K47" i="15"/>
  <c r="J48" i="10"/>
  <c r="K47" i="10"/>
  <c r="J48" i="12"/>
  <c r="K47" i="12"/>
  <c r="J48" i="13"/>
  <c r="K47" i="13"/>
  <c r="J49" i="7"/>
  <c r="K48" i="7"/>
  <c r="K44" i="6"/>
  <c r="J45" i="6"/>
  <c r="K48" i="5"/>
  <c r="J49" i="5"/>
  <c r="J49" i="11" l="1"/>
  <c r="K48" i="11"/>
  <c r="J49" i="12"/>
  <c r="K48" i="12"/>
  <c r="J49" i="9"/>
  <c r="K48" i="9"/>
  <c r="J49" i="10"/>
  <c r="K48" i="10"/>
  <c r="J49" i="14"/>
  <c r="K48" i="14"/>
  <c r="J49" i="8"/>
  <c r="K48" i="8"/>
  <c r="J49" i="13"/>
  <c r="K48" i="13"/>
  <c r="J49" i="15"/>
  <c r="K48" i="15"/>
  <c r="J50" i="7"/>
  <c r="K49" i="7"/>
  <c r="J46" i="6"/>
  <c r="K45" i="6"/>
  <c r="J50" i="5"/>
  <c r="K49" i="5"/>
  <c r="K49" i="13" l="1"/>
  <c r="J50" i="13"/>
  <c r="K49" i="9"/>
  <c r="J50" i="9"/>
  <c r="K49" i="8"/>
  <c r="J50" i="8"/>
  <c r="K49" i="12"/>
  <c r="J50" i="12"/>
  <c r="J50" i="15"/>
  <c r="K49" i="15"/>
  <c r="K49" i="10"/>
  <c r="J50" i="10"/>
  <c r="J50" i="14"/>
  <c r="K49" i="14"/>
  <c r="J50" i="11"/>
  <c r="K49" i="11"/>
  <c r="J51" i="7"/>
  <c r="K50" i="7"/>
  <c r="J47" i="6"/>
  <c r="K46" i="6"/>
  <c r="J51" i="5"/>
  <c r="K50" i="5"/>
  <c r="J51" i="8" l="1"/>
  <c r="K50" i="8"/>
  <c r="K50" i="14"/>
  <c r="J51" i="14"/>
  <c r="J51" i="12"/>
  <c r="K50" i="12"/>
  <c r="J51" i="11"/>
  <c r="K50" i="11"/>
  <c r="J51" i="9"/>
  <c r="K50" i="9"/>
  <c r="K50" i="13"/>
  <c r="J51" i="13"/>
  <c r="J51" i="10"/>
  <c r="K50" i="10"/>
  <c r="J51" i="15"/>
  <c r="K50" i="15"/>
  <c r="J52" i="7"/>
  <c r="K51" i="7"/>
  <c r="K47" i="6"/>
  <c r="J48" i="6"/>
  <c r="J52" i="5"/>
  <c r="K51" i="5"/>
  <c r="K51" i="11" l="1"/>
  <c r="J52" i="11"/>
  <c r="K51" i="10"/>
  <c r="J52" i="10"/>
  <c r="J52" i="12"/>
  <c r="K51" i="12"/>
  <c r="K51" i="14"/>
  <c r="J52" i="14"/>
  <c r="K51" i="15"/>
  <c r="J52" i="15"/>
  <c r="J52" i="13"/>
  <c r="K51" i="13"/>
  <c r="J52" i="9"/>
  <c r="K51" i="9"/>
  <c r="J52" i="8"/>
  <c r="K51" i="8"/>
  <c r="J53" i="7"/>
  <c r="K52" i="7"/>
  <c r="J49" i="6"/>
  <c r="K48" i="6"/>
  <c r="J53" i="5"/>
  <c r="K52" i="5"/>
  <c r="J53" i="14" l="1"/>
  <c r="K52" i="14"/>
  <c r="J53" i="8"/>
  <c r="K52" i="8"/>
  <c r="K52" i="12"/>
  <c r="J53" i="12"/>
  <c r="J53" i="10"/>
  <c r="K52" i="10"/>
  <c r="K52" i="13"/>
  <c r="J53" i="13"/>
  <c r="K52" i="9"/>
  <c r="J53" i="9"/>
  <c r="J53" i="15"/>
  <c r="K52" i="15"/>
  <c r="J53" i="11"/>
  <c r="K52" i="11"/>
  <c r="J54" i="7"/>
  <c r="K53" i="7"/>
  <c r="K49" i="6"/>
  <c r="J50" i="6"/>
  <c r="J54" i="5"/>
  <c r="K53" i="5"/>
  <c r="J54" i="11" l="1"/>
  <c r="K53" i="11"/>
  <c r="J54" i="10"/>
  <c r="K53" i="10"/>
  <c r="J54" i="15"/>
  <c r="K53" i="15"/>
  <c r="K53" i="9"/>
  <c r="J54" i="9"/>
  <c r="K53" i="8"/>
  <c r="J54" i="8"/>
  <c r="K53" i="13"/>
  <c r="J54" i="13"/>
  <c r="K53" i="12"/>
  <c r="J54" i="12"/>
  <c r="J54" i="14"/>
  <c r="K53" i="14"/>
  <c r="J55" i="7"/>
  <c r="K54" i="7"/>
  <c r="J51" i="6"/>
  <c r="K50" i="6"/>
  <c r="J55" i="5"/>
  <c r="K54" i="5"/>
  <c r="J55" i="14" l="1"/>
  <c r="K54" i="14"/>
  <c r="K54" i="12"/>
  <c r="J55" i="12"/>
  <c r="J55" i="9"/>
  <c r="K54" i="9"/>
  <c r="J55" i="15"/>
  <c r="K54" i="15"/>
  <c r="K54" i="13"/>
  <c r="J55" i="13"/>
  <c r="J55" i="10"/>
  <c r="K54" i="10"/>
  <c r="J55" i="8"/>
  <c r="K54" i="8"/>
  <c r="J55" i="11"/>
  <c r="K54" i="11"/>
  <c r="J56" i="7"/>
  <c r="K55" i="7"/>
  <c r="J52" i="6"/>
  <c r="K51" i="6"/>
  <c r="J56" i="5"/>
  <c r="K55" i="5"/>
  <c r="J56" i="15" l="1"/>
  <c r="K55" i="15"/>
  <c r="J56" i="8"/>
  <c r="K55" i="8"/>
  <c r="J56" i="9"/>
  <c r="K55" i="9"/>
  <c r="J56" i="11"/>
  <c r="K55" i="11"/>
  <c r="J56" i="12"/>
  <c r="K55" i="12"/>
  <c r="K55" i="10"/>
  <c r="J56" i="10"/>
  <c r="K55" i="13"/>
  <c r="J56" i="13"/>
  <c r="K55" i="14"/>
  <c r="J56" i="14"/>
  <c r="J57" i="7"/>
  <c r="K56" i="7"/>
  <c r="J53" i="6"/>
  <c r="K52" i="6"/>
  <c r="J57" i="5"/>
  <c r="K56" i="5"/>
  <c r="J57" i="11" l="1"/>
  <c r="K56" i="11"/>
  <c r="J57" i="13"/>
  <c r="K56" i="13"/>
  <c r="J57" i="14"/>
  <c r="K56" i="14"/>
  <c r="J57" i="9"/>
  <c r="K56" i="9"/>
  <c r="J57" i="10"/>
  <c r="K56" i="10"/>
  <c r="K56" i="8"/>
  <c r="J57" i="8"/>
  <c r="K56" i="12"/>
  <c r="J57" i="12"/>
  <c r="J57" i="15"/>
  <c r="K56" i="15"/>
  <c r="J58" i="7"/>
  <c r="K57" i="7"/>
  <c r="J54" i="6"/>
  <c r="K53" i="6"/>
  <c r="J58" i="5"/>
  <c r="K57" i="5"/>
  <c r="J58" i="12" l="1"/>
  <c r="K57" i="12"/>
  <c r="J58" i="14"/>
  <c r="K57" i="14"/>
  <c r="J58" i="8"/>
  <c r="K57" i="8"/>
  <c r="J58" i="15"/>
  <c r="K57" i="15"/>
  <c r="J58" i="9"/>
  <c r="K57" i="9"/>
  <c r="K57" i="13"/>
  <c r="J58" i="13"/>
  <c r="J58" i="10"/>
  <c r="K57" i="10"/>
  <c r="K57" i="11"/>
  <c r="J58" i="11"/>
  <c r="J59" i="7"/>
  <c r="K58" i="7"/>
  <c r="J55" i="6"/>
  <c r="K54" i="6"/>
  <c r="J59" i="5"/>
  <c r="K58" i="5"/>
  <c r="J59" i="15" l="1"/>
  <c r="K58" i="15"/>
  <c r="J59" i="10"/>
  <c r="K58" i="10"/>
  <c r="K58" i="8"/>
  <c r="J59" i="8"/>
  <c r="K58" i="13"/>
  <c r="J59" i="13"/>
  <c r="J59" i="14"/>
  <c r="K58" i="14"/>
  <c r="J59" i="11"/>
  <c r="K58" i="11"/>
  <c r="J59" i="9"/>
  <c r="K58" i="9"/>
  <c r="J59" i="12"/>
  <c r="K58" i="12"/>
  <c r="J60" i="7"/>
  <c r="K59" i="7"/>
  <c r="K55" i="6"/>
  <c r="J56" i="6"/>
  <c r="J60" i="5"/>
  <c r="K59" i="5"/>
  <c r="J60" i="8" l="1"/>
  <c r="K59" i="8"/>
  <c r="J60" i="9"/>
  <c r="K59" i="9"/>
  <c r="K59" i="12"/>
  <c r="J60" i="12"/>
  <c r="K59" i="11"/>
  <c r="J60" i="11"/>
  <c r="K59" i="10"/>
  <c r="J60" i="10"/>
  <c r="J60" i="13"/>
  <c r="K59" i="13"/>
  <c r="K59" i="14"/>
  <c r="J60" i="14"/>
  <c r="J60" i="15"/>
  <c r="K59" i="15"/>
  <c r="J61" i="7"/>
  <c r="K60" i="7"/>
  <c r="J57" i="6"/>
  <c r="K56" i="6"/>
  <c r="J61" i="5"/>
  <c r="K60" i="5"/>
  <c r="J61" i="11" l="1"/>
  <c r="K60" i="11"/>
  <c r="K60" i="12"/>
  <c r="J61" i="12"/>
  <c r="J61" i="13"/>
  <c r="K60" i="13"/>
  <c r="J61" i="9"/>
  <c r="K60" i="9"/>
  <c r="J61" i="15"/>
  <c r="K60" i="15"/>
  <c r="J61" i="14"/>
  <c r="K60" i="14"/>
  <c r="J61" i="10"/>
  <c r="K60" i="10"/>
  <c r="J61" i="8"/>
  <c r="K60" i="8"/>
  <c r="J62" i="7"/>
  <c r="K61" i="7"/>
  <c r="J58" i="6"/>
  <c r="K57" i="6"/>
  <c r="J62" i="5"/>
  <c r="K61" i="5"/>
  <c r="J62" i="9" l="1"/>
  <c r="K61" i="9"/>
  <c r="J62" i="10"/>
  <c r="K61" i="10"/>
  <c r="J62" i="13"/>
  <c r="K61" i="13"/>
  <c r="J62" i="12"/>
  <c r="K61" i="12"/>
  <c r="K61" i="8"/>
  <c r="J62" i="8"/>
  <c r="J62" i="14"/>
  <c r="K61" i="14"/>
  <c r="J62" i="15"/>
  <c r="K61" i="15"/>
  <c r="J62" i="11"/>
  <c r="K61" i="11"/>
  <c r="J63" i="7"/>
  <c r="K62" i="7"/>
  <c r="J59" i="6"/>
  <c r="K58" i="6"/>
  <c r="J63" i="5"/>
  <c r="K62" i="5"/>
  <c r="J63" i="11" l="1"/>
  <c r="K62" i="11"/>
  <c r="J63" i="15"/>
  <c r="K62" i="15"/>
  <c r="K62" i="13"/>
  <c r="J63" i="13"/>
  <c r="J63" i="14"/>
  <c r="K62" i="14"/>
  <c r="K62" i="10"/>
  <c r="J63" i="10"/>
  <c r="J63" i="8"/>
  <c r="K62" i="8"/>
  <c r="J63" i="12"/>
  <c r="K62" i="12"/>
  <c r="J63" i="9"/>
  <c r="K62" i="9"/>
  <c r="J64" i="7"/>
  <c r="K63" i="7"/>
  <c r="J60" i="6"/>
  <c r="K59" i="6"/>
  <c r="J64" i="5"/>
  <c r="K63" i="5"/>
  <c r="J64" i="9" l="1"/>
  <c r="K63" i="9"/>
  <c r="K63" i="14"/>
  <c r="J64" i="14"/>
  <c r="J64" i="13"/>
  <c r="K63" i="13"/>
  <c r="J64" i="12"/>
  <c r="K63" i="12"/>
  <c r="J64" i="8"/>
  <c r="K63" i="8"/>
  <c r="J64" i="15"/>
  <c r="K63" i="15"/>
  <c r="J64" i="10"/>
  <c r="K63" i="10"/>
  <c r="J64" i="11"/>
  <c r="K63" i="11"/>
  <c r="J65" i="7"/>
  <c r="K64" i="7"/>
  <c r="J61" i="6"/>
  <c r="K60" i="6"/>
  <c r="J65" i="5"/>
  <c r="K64" i="5"/>
  <c r="J65" i="11" l="1"/>
  <c r="K64" i="11"/>
  <c r="K64" i="12"/>
  <c r="J65" i="12"/>
  <c r="K64" i="10"/>
  <c r="J65" i="10"/>
  <c r="J65" i="13"/>
  <c r="K64" i="13"/>
  <c r="J65" i="14"/>
  <c r="K64" i="14"/>
  <c r="J65" i="15"/>
  <c r="K64" i="15"/>
  <c r="K64" i="8"/>
  <c r="J65" i="8"/>
  <c r="K64" i="9"/>
  <c r="J65" i="9"/>
  <c r="J66" i="7"/>
  <c r="K65" i="7"/>
  <c r="J62" i="6"/>
  <c r="K61" i="6"/>
  <c r="J66" i="5"/>
  <c r="K65" i="5"/>
  <c r="J66" i="13" l="1"/>
  <c r="K65" i="13"/>
  <c r="J66" i="8"/>
  <c r="K65" i="8"/>
  <c r="K65" i="10"/>
  <c r="J66" i="10"/>
  <c r="K65" i="12"/>
  <c r="J66" i="12"/>
  <c r="K65" i="9"/>
  <c r="J66" i="9"/>
  <c r="J66" i="15"/>
  <c r="K65" i="15"/>
  <c r="J66" i="14"/>
  <c r="K65" i="14"/>
  <c r="J66" i="11"/>
  <c r="K65" i="11"/>
  <c r="J67" i="7"/>
  <c r="K66" i="7"/>
  <c r="J63" i="6"/>
  <c r="K62" i="6"/>
  <c r="J67" i="5"/>
  <c r="K66" i="5"/>
  <c r="J67" i="10" l="1"/>
  <c r="K66" i="10"/>
  <c r="K66" i="14"/>
  <c r="J67" i="14"/>
  <c r="K66" i="12"/>
  <c r="J67" i="12"/>
  <c r="J67" i="11"/>
  <c r="K66" i="11"/>
  <c r="J67" i="15"/>
  <c r="K66" i="15"/>
  <c r="J67" i="8"/>
  <c r="K66" i="8"/>
  <c r="J67" i="9"/>
  <c r="K66" i="9"/>
  <c r="K66" i="13"/>
  <c r="J67" i="13"/>
  <c r="J68" i="7"/>
  <c r="K67" i="7"/>
  <c r="K63" i="6"/>
  <c r="J64" i="6"/>
  <c r="J68" i="5"/>
  <c r="K67" i="5"/>
  <c r="K67" i="13" l="1"/>
  <c r="J68" i="13"/>
  <c r="K67" i="11"/>
  <c r="J68" i="11"/>
  <c r="K67" i="12"/>
  <c r="J68" i="12"/>
  <c r="K67" i="9"/>
  <c r="J68" i="9"/>
  <c r="J68" i="14"/>
  <c r="K67" i="14"/>
  <c r="K67" i="8"/>
  <c r="J68" i="8"/>
  <c r="J68" i="15"/>
  <c r="K67" i="15"/>
  <c r="J68" i="10"/>
  <c r="K67" i="10"/>
  <c r="J69" i="7"/>
  <c r="K68" i="7"/>
  <c r="J65" i="6"/>
  <c r="K64" i="6"/>
  <c r="J69" i="5"/>
  <c r="K68" i="5"/>
  <c r="K68" i="9" l="1"/>
  <c r="J69" i="9"/>
  <c r="J69" i="10"/>
  <c r="K68" i="10"/>
  <c r="K68" i="12"/>
  <c r="J69" i="12"/>
  <c r="J69" i="15"/>
  <c r="K68" i="15"/>
  <c r="K68" i="8"/>
  <c r="J69" i="8"/>
  <c r="J69" i="11"/>
  <c r="K68" i="11"/>
  <c r="J69" i="13"/>
  <c r="K68" i="13"/>
  <c r="J69" i="14"/>
  <c r="K68" i="14"/>
  <c r="J70" i="7"/>
  <c r="K69" i="7"/>
  <c r="J66" i="6"/>
  <c r="K65" i="6"/>
  <c r="J70" i="5"/>
  <c r="K69" i="5"/>
  <c r="K69" i="12" l="1"/>
  <c r="J70" i="12"/>
  <c r="J70" i="15"/>
  <c r="K69" i="15"/>
  <c r="J70" i="13"/>
  <c r="K69" i="13"/>
  <c r="J70" i="14"/>
  <c r="K69" i="14"/>
  <c r="J70" i="11"/>
  <c r="K69" i="11"/>
  <c r="J70" i="10"/>
  <c r="K69" i="10"/>
  <c r="K69" i="8"/>
  <c r="J70" i="8"/>
  <c r="K69" i="9"/>
  <c r="J70" i="9"/>
  <c r="J71" i="7"/>
  <c r="K70" i="7"/>
  <c r="J67" i="6"/>
  <c r="K66" i="6"/>
  <c r="J71" i="5"/>
  <c r="K70" i="5"/>
  <c r="J71" i="8" l="1"/>
  <c r="K70" i="8"/>
  <c r="K70" i="13"/>
  <c r="J71" i="13"/>
  <c r="J71" i="10"/>
  <c r="K70" i="10"/>
  <c r="J71" i="15"/>
  <c r="K70" i="15"/>
  <c r="J71" i="12"/>
  <c r="K70" i="12"/>
  <c r="K70" i="9"/>
  <c r="J71" i="9"/>
  <c r="J71" i="14"/>
  <c r="K70" i="14"/>
  <c r="J71" i="11"/>
  <c r="K70" i="11"/>
  <c r="J72" i="7"/>
  <c r="K71" i="7"/>
  <c r="J68" i="6"/>
  <c r="K67" i="6"/>
  <c r="J72" i="5"/>
  <c r="K71" i="5"/>
  <c r="J72" i="14" l="1"/>
  <c r="K71" i="14"/>
  <c r="K71" i="10"/>
  <c r="J72" i="10"/>
  <c r="J72" i="9"/>
  <c r="K71" i="9"/>
  <c r="K71" i="13"/>
  <c r="J72" i="13"/>
  <c r="J72" i="11"/>
  <c r="K71" i="11"/>
  <c r="J72" i="8"/>
  <c r="K71" i="8"/>
  <c r="J72" i="15"/>
  <c r="K71" i="15"/>
  <c r="K71" i="12"/>
  <c r="J72" i="12"/>
  <c r="J73" i="7"/>
  <c r="K72" i="7"/>
  <c r="K68" i="6"/>
  <c r="J69" i="6"/>
  <c r="J73" i="5"/>
  <c r="K72" i="5"/>
  <c r="J73" i="15" l="1"/>
  <c r="K72" i="15"/>
  <c r="K72" i="9"/>
  <c r="J73" i="9"/>
  <c r="J73" i="10"/>
  <c r="K72" i="10"/>
  <c r="K72" i="8"/>
  <c r="J73" i="8"/>
  <c r="J73" i="11"/>
  <c r="K72" i="11"/>
  <c r="J73" i="14"/>
  <c r="K72" i="14"/>
  <c r="K72" i="12"/>
  <c r="J73" i="12"/>
  <c r="J73" i="13"/>
  <c r="K72" i="13"/>
  <c r="J74" i="7"/>
  <c r="K73" i="7"/>
  <c r="J70" i="6"/>
  <c r="K69" i="6"/>
  <c r="J74" i="5"/>
  <c r="K73" i="5"/>
  <c r="J74" i="12" l="1"/>
  <c r="K73" i="12"/>
  <c r="K73" i="13"/>
  <c r="J74" i="13"/>
  <c r="J74" i="10"/>
  <c r="K73" i="10"/>
  <c r="J74" i="9"/>
  <c r="K73" i="9"/>
  <c r="J74" i="14"/>
  <c r="K73" i="14"/>
  <c r="J74" i="8"/>
  <c r="K73" i="8"/>
  <c r="K73" i="11"/>
  <c r="J74" i="11"/>
  <c r="K73" i="15"/>
  <c r="J74" i="15"/>
  <c r="J75" i="7"/>
  <c r="K74" i="7"/>
  <c r="J71" i="6"/>
  <c r="K70" i="6"/>
  <c r="J75" i="5"/>
  <c r="K74" i="5"/>
  <c r="J75" i="15" l="1"/>
  <c r="K74" i="15"/>
  <c r="J75" i="9"/>
  <c r="K74" i="9"/>
  <c r="J75" i="10"/>
  <c r="K74" i="10"/>
  <c r="J75" i="13"/>
  <c r="K74" i="13"/>
  <c r="J75" i="8"/>
  <c r="K74" i="8"/>
  <c r="J75" i="11"/>
  <c r="K74" i="11"/>
  <c r="J75" i="14"/>
  <c r="K74" i="14"/>
  <c r="J75" i="12"/>
  <c r="K74" i="12"/>
  <c r="J76" i="7"/>
  <c r="K75" i="7"/>
  <c r="K71" i="6"/>
  <c r="J72" i="6"/>
  <c r="J76" i="5"/>
  <c r="K75" i="5"/>
  <c r="K75" i="13" l="1"/>
  <c r="J76" i="13"/>
  <c r="J76" i="14"/>
  <c r="K75" i="14"/>
  <c r="K75" i="10"/>
  <c r="J76" i="10"/>
  <c r="K75" i="12"/>
  <c r="J76" i="12"/>
  <c r="J76" i="11"/>
  <c r="K75" i="11"/>
  <c r="K75" i="9"/>
  <c r="J76" i="9"/>
  <c r="J76" i="8"/>
  <c r="K75" i="8"/>
  <c r="J76" i="15"/>
  <c r="K75" i="15"/>
  <c r="J77" i="7"/>
  <c r="K76" i="7"/>
  <c r="J73" i="6"/>
  <c r="K72" i="6"/>
  <c r="J77" i="5"/>
  <c r="K76" i="5"/>
  <c r="J77" i="15" l="1"/>
  <c r="K76" i="15"/>
  <c r="K76" i="8"/>
  <c r="J77" i="8"/>
  <c r="K76" i="10"/>
  <c r="J77" i="10"/>
  <c r="J77" i="9"/>
  <c r="K76" i="9"/>
  <c r="J77" i="12"/>
  <c r="K76" i="12"/>
  <c r="J77" i="14"/>
  <c r="K76" i="14"/>
  <c r="J77" i="13"/>
  <c r="K76" i="13"/>
  <c r="J77" i="11"/>
  <c r="K76" i="11"/>
  <c r="J78" i="7"/>
  <c r="K77" i="7"/>
  <c r="J74" i="6"/>
  <c r="K73" i="6"/>
  <c r="J78" i="5"/>
  <c r="K77" i="5"/>
  <c r="J78" i="11" l="1"/>
  <c r="K77" i="11"/>
  <c r="J78" i="9"/>
  <c r="K77" i="9"/>
  <c r="K77" i="13"/>
  <c r="J78" i="13"/>
  <c r="J78" i="10"/>
  <c r="K77" i="10"/>
  <c r="K77" i="8"/>
  <c r="J78" i="8"/>
  <c r="J78" i="14"/>
  <c r="K77" i="14"/>
  <c r="K77" i="12"/>
  <c r="J78" i="12"/>
  <c r="J78" i="15"/>
  <c r="K77" i="15"/>
  <c r="J79" i="7"/>
  <c r="K78" i="7"/>
  <c r="J75" i="6"/>
  <c r="K74" i="6"/>
  <c r="J79" i="5"/>
  <c r="K78" i="5"/>
  <c r="K78" i="15" l="1"/>
  <c r="J79" i="15"/>
  <c r="J79" i="10"/>
  <c r="K78" i="10"/>
  <c r="K78" i="12"/>
  <c r="J79" i="12"/>
  <c r="K78" i="13"/>
  <c r="J79" i="13"/>
  <c r="J79" i="14"/>
  <c r="K78" i="14"/>
  <c r="J79" i="9"/>
  <c r="K78" i="9"/>
  <c r="J79" i="8"/>
  <c r="K78" i="8"/>
  <c r="J79" i="11"/>
  <c r="K78" i="11"/>
  <c r="J80" i="7"/>
  <c r="K79" i="7"/>
  <c r="J76" i="6"/>
  <c r="K75" i="6"/>
  <c r="J80" i="5"/>
  <c r="K79" i="5"/>
  <c r="K79" i="12" l="1"/>
  <c r="J80" i="12"/>
  <c r="J80" i="11"/>
  <c r="K79" i="11"/>
  <c r="J80" i="13"/>
  <c r="K79" i="13"/>
  <c r="J80" i="9"/>
  <c r="K79" i="9"/>
  <c r="J80" i="10"/>
  <c r="K79" i="10"/>
  <c r="J80" i="8"/>
  <c r="K79" i="8"/>
  <c r="J80" i="15"/>
  <c r="K79" i="15"/>
  <c r="K79" i="14"/>
  <c r="J80" i="14"/>
  <c r="J81" i="7"/>
  <c r="K80" i="7"/>
  <c r="J77" i="6"/>
  <c r="K76" i="6"/>
  <c r="J81" i="5"/>
  <c r="K80" i="5"/>
  <c r="J81" i="14" l="1"/>
  <c r="K80" i="14"/>
  <c r="K80" i="13"/>
  <c r="J81" i="13"/>
  <c r="J81" i="9"/>
  <c r="K80" i="9"/>
  <c r="J81" i="15"/>
  <c r="K80" i="15"/>
  <c r="J81" i="8"/>
  <c r="K80" i="8"/>
  <c r="K80" i="11"/>
  <c r="J81" i="11"/>
  <c r="J81" i="12"/>
  <c r="K80" i="12"/>
  <c r="J81" i="10"/>
  <c r="K80" i="10"/>
  <c r="J82" i="7"/>
  <c r="K81" i="7"/>
  <c r="J78" i="6"/>
  <c r="K77" i="6"/>
  <c r="J82" i="5"/>
  <c r="K81" i="5"/>
  <c r="J82" i="15" l="1"/>
  <c r="K81" i="15"/>
  <c r="J82" i="12"/>
  <c r="K81" i="12"/>
  <c r="K81" i="9"/>
  <c r="J82" i="9"/>
  <c r="K81" i="13"/>
  <c r="J82" i="13"/>
  <c r="J82" i="10"/>
  <c r="K81" i="10"/>
  <c r="J82" i="11"/>
  <c r="K81" i="11"/>
  <c r="J82" i="8"/>
  <c r="K81" i="8"/>
  <c r="K81" i="14"/>
  <c r="J82" i="14"/>
  <c r="J83" i="7"/>
  <c r="K82" i="7"/>
  <c r="J79" i="6"/>
  <c r="K78" i="6"/>
  <c r="J83" i="5"/>
  <c r="K82" i="5"/>
  <c r="J83" i="9" l="1"/>
  <c r="K82" i="9"/>
  <c r="J83" i="8"/>
  <c r="K82" i="8"/>
  <c r="J83" i="14"/>
  <c r="K82" i="14"/>
  <c r="K82" i="13"/>
  <c r="J83" i="13"/>
  <c r="K82" i="11"/>
  <c r="J83" i="11"/>
  <c r="K82" i="12"/>
  <c r="J83" i="12"/>
  <c r="J83" i="10"/>
  <c r="K82" i="10"/>
  <c r="J83" i="15"/>
  <c r="K82" i="15"/>
  <c r="J84" i="7"/>
  <c r="K83" i="7"/>
  <c r="J80" i="6"/>
  <c r="K79" i="6"/>
  <c r="J84" i="5"/>
  <c r="K83" i="5"/>
  <c r="K83" i="13" l="1"/>
  <c r="J84" i="13"/>
  <c r="K83" i="10"/>
  <c r="J84" i="10"/>
  <c r="J84" i="14"/>
  <c r="K83" i="14"/>
  <c r="K83" i="12"/>
  <c r="J84" i="12"/>
  <c r="J84" i="8"/>
  <c r="K83" i="8"/>
  <c r="J84" i="15"/>
  <c r="K83" i="15"/>
  <c r="J84" i="11"/>
  <c r="K83" i="11"/>
  <c r="K83" i="9"/>
  <c r="J84" i="9"/>
  <c r="J85" i="7"/>
  <c r="K84" i="7"/>
  <c r="J81" i="6"/>
  <c r="K80" i="6"/>
  <c r="J85" i="5"/>
  <c r="K84" i="5"/>
  <c r="K84" i="9" l="1"/>
  <c r="J85" i="9"/>
  <c r="K84" i="12"/>
  <c r="J85" i="12"/>
  <c r="J85" i="11"/>
  <c r="K84" i="11"/>
  <c r="J85" i="14"/>
  <c r="K84" i="14"/>
  <c r="J85" i="10"/>
  <c r="K84" i="10"/>
  <c r="J85" i="13"/>
  <c r="K84" i="13"/>
  <c r="J85" i="15"/>
  <c r="K84" i="15"/>
  <c r="K84" i="8"/>
  <c r="J85" i="8"/>
  <c r="J86" i="7"/>
  <c r="K85" i="7"/>
  <c r="J82" i="6"/>
  <c r="K81" i="6"/>
  <c r="J86" i="5"/>
  <c r="K85" i="5"/>
  <c r="K85" i="8" l="1"/>
  <c r="J86" i="8"/>
  <c r="J86" i="15"/>
  <c r="K85" i="15"/>
  <c r="K85" i="11"/>
  <c r="J86" i="11"/>
  <c r="K85" i="12"/>
  <c r="J86" i="12"/>
  <c r="J86" i="13"/>
  <c r="K85" i="13"/>
  <c r="K85" i="9"/>
  <c r="J86" i="9"/>
  <c r="K85" i="14"/>
  <c r="J86" i="14"/>
  <c r="K85" i="10"/>
  <c r="J86" i="10"/>
  <c r="J87" i="7"/>
  <c r="K86" i="7"/>
  <c r="J83" i="6"/>
  <c r="K82" i="6"/>
  <c r="J87" i="5"/>
  <c r="K86" i="5"/>
  <c r="J87" i="14" l="1"/>
  <c r="K86" i="14"/>
  <c r="J87" i="11"/>
  <c r="K86" i="11"/>
  <c r="J87" i="10"/>
  <c r="K86" i="10"/>
  <c r="K86" i="9"/>
  <c r="J87" i="9"/>
  <c r="K86" i="15"/>
  <c r="J87" i="15"/>
  <c r="J87" i="8"/>
  <c r="K86" i="8"/>
  <c r="J87" i="12"/>
  <c r="K86" i="12"/>
  <c r="J87" i="13"/>
  <c r="K86" i="13"/>
  <c r="J88" i="7"/>
  <c r="K87" i="7"/>
  <c r="J84" i="6"/>
  <c r="K83" i="6"/>
  <c r="K87" i="5"/>
  <c r="J88" i="5"/>
  <c r="K87" i="13" l="1"/>
  <c r="J88" i="13"/>
  <c r="J88" i="10"/>
  <c r="K87" i="10"/>
  <c r="J88" i="12"/>
  <c r="K87" i="12"/>
  <c r="J88" i="8"/>
  <c r="K87" i="8"/>
  <c r="K87" i="11"/>
  <c r="J88" i="11"/>
  <c r="J88" i="15"/>
  <c r="K87" i="15"/>
  <c r="K87" i="9"/>
  <c r="J88" i="9"/>
  <c r="J88" i="14"/>
  <c r="K87" i="14"/>
  <c r="J89" i="7"/>
  <c r="K88" i="7"/>
  <c r="J85" i="6"/>
  <c r="K84" i="6"/>
  <c r="J89" i="5"/>
  <c r="K88" i="5"/>
  <c r="J89" i="8" l="1"/>
  <c r="K88" i="8"/>
  <c r="K88" i="9"/>
  <c r="J89" i="9"/>
  <c r="J89" i="12"/>
  <c r="K88" i="12"/>
  <c r="J89" i="15"/>
  <c r="K88" i="15"/>
  <c r="K88" i="10"/>
  <c r="J89" i="10"/>
  <c r="J89" i="11"/>
  <c r="K88" i="11"/>
  <c r="J89" i="13"/>
  <c r="K88" i="13"/>
  <c r="J89" i="14"/>
  <c r="K88" i="14"/>
  <c r="J90" i="7"/>
  <c r="K89" i="7"/>
  <c r="J86" i="6"/>
  <c r="K85" i="6"/>
  <c r="J90" i="5"/>
  <c r="K89" i="5"/>
  <c r="K89" i="12" l="1"/>
  <c r="J90" i="12"/>
  <c r="K89" i="9"/>
  <c r="J90" i="9"/>
  <c r="J90" i="14"/>
  <c r="K89" i="14"/>
  <c r="J90" i="15"/>
  <c r="K89" i="15"/>
  <c r="J90" i="11"/>
  <c r="K89" i="11"/>
  <c r="K89" i="13"/>
  <c r="J90" i="13"/>
  <c r="J90" i="10"/>
  <c r="K89" i="10"/>
  <c r="J90" i="8"/>
  <c r="K89" i="8"/>
  <c r="J91" i="7"/>
  <c r="K90" i="7"/>
  <c r="J87" i="6"/>
  <c r="K86" i="6"/>
  <c r="J91" i="5"/>
  <c r="K90" i="5"/>
  <c r="J91" i="15" l="1"/>
  <c r="K90" i="15"/>
  <c r="J91" i="10"/>
  <c r="K90" i="10"/>
  <c r="J91" i="14"/>
  <c r="K90" i="14"/>
  <c r="J91" i="13"/>
  <c r="K90" i="13"/>
  <c r="J91" i="9"/>
  <c r="K90" i="9"/>
  <c r="K90" i="8"/>
  <c r="J91" i="8"/>
  <c r="K90" i="12"/>
  <c r="J91" i="12"/>
  <c r="J91" i="11"/>
  <c r="K90" i="11"/>
  <c r="J92" i="7"/>
  <c r="K91" i="7"/>
  <c r="K87" i="6"/>
  <c r="J88" i="6"/>
  <c r="J92" i="5"/>
  <c r="K91" i="5"/>
  <c r="J92" i="11" l="1"/>
  <c r="K91" i="11"/>
  <c r="K91" i="13"/>
  <c r="J92" i="13"/>
  <c r="K91" i="12"/>
  <c r="J92" i="12"/>
  <c r="J92" i="14"/>
  <c r="K91" i="14"/>
  <c r="K91" i="8"/>
  <c r="J92" i="8"/>
  <c r="J92" i="10"/>
  <c r="K91" i="10"/>
  <c r="J92" i="9"/>
  <c r="K91" i="9"/>
  <c r="J92" i="15"/>
  <c r="K91" i="15"/>
  <c r="J93" i="7"/>
  <c r="K92" i="7"/>
  <c r="K88" i="6"/>
  <c r="J89" i="6"/>
  <c r="J93" i="5"/>
  <c r="K92" i="5"/>
  <c r="J93" i="15" l="1"/>
  <c r="K92" i="15"/>
  <c r="J93" i="14"/>
  <c r="K92" i="14"/>
  <c r="K92" i="12"/>
  <c r="J93" i="12"/>
  <c r="J93" i="13"/>
  <c r="K92" i="13"/>
  <c r="J93" i="9"/>
  <c r="K92" i="9"/>
  <c r="K92" i="8"/>
  <c r="J93" i="8"/>
  <c r="K92" i="10"/>
  <c r="J93" i="10"/>
  <c r="J93" i="11"/>
  <c r="K92" i="11"/>
  <c r="J94" i="7"/>
  <c r="K93" i="7"/>
  <c r="J90" i="6"/>
  <c r="K89" i="6"/>
  <c r="J94" i="5"/>
  <c r="K93" i="5"/>
  <c r="K93" i="10" l="1"/>
  <c r="J94" i="10"/>
  <c r="K93" i="11"/>
  <c r="J94" i="11"/>
  <c r="K93" i="13"/>
  <c r="J94" i="13"/>
  <c r="J94" i="14"/>
  <c r="K93" i="14"/>
  <c r="J94" i="8"/>
  <c r="K93" i="8"/>
  <c r="K93" i="12"/>
  <c r="J94" i="12"/>
  <c r="K93" i="9"/>
  <c r="J94" i="9"/>
  <c r="J94" i="15"/>
  <c r="K93" i="15"/>
  <c r="J95" i="7"/>
  <c r="K94" i="7"/>
  <c r="J91" i="6"/>
  <c r="K90" i="6"/>
  <c r="J95" i="5"/>
  <c r="K94" i="5"/>
  <c r="J95" i="15" l="1"/>
  <c r="K94" i="15"/>
  <c r="J95" i="14"/>
  <c r="K94" i="14"/>
  <c r="J95" i="12"/>
  <c r="K94" i="12"/>
  <c r="J95" i="11"/>
  <c r="K94" i="11"/>
  <c r="J95" i="13"/>
  <c r="K94" i="13"/>
  <c r="J95" i="9"/>
  <c r="K94" i="9"/>
  <c r="J95" i="10"/>
  <c r="K94" i="10"/>
  <c r="J95" i="8"/>
  <c r="K94" i="8"/>
  <c r="J96" i="7"/>
  <c r="K95" i="7"/>
  <c r="J92" i="6"/>
  <c r="K91" i="6"/>
  <c r="J96" i="5"/>
  <c r="K95" i="5"/>
  <c r="K95" i="8" l="1"/>
  <c r="J96" i="8"/>
  <c r="K95" i="11"/>
  <c r="J96" i="11"/>
  <c r="J96" i="9"/>
  <c r="K95" i="9"/>
  <c r="K95" i="14"/>
  <c r="J96" i="14"/>
  <c r="K95" i="10"/>
  <c r="J96" i="10"/>
  <c r="K95" i="12"/>
  <c r="J96" i="12"/>
  <c r="J96" i="13"/>
  <c r="K95" i="13"/>
  <c r="K95" i="15"/>
  <c r="J96" i="15"/>
  <c r="J97" i="7"/>
  <c r="K96" i="7"/>
  <c r="J93" i="6"/>
  <c r="K92" i="6"/>
  <c r="J97" i="5"/>
  <c r="K96" i="5"/>
  <c r="J97" i="13" l="1"/>
  <c r="K96" i="13"/>
  <c r="J97" i="15"/>
  <c r="K96" i="15"/>
  <c r="J97" i="14"/>
  <c r="K96" i="14"/>
  <c r="J97" i="11"/>
  <c r="K96" i="11"/>
  <c r="K96" i="10"/>
  <c r="J97" i="10"/>
  <c r="J97" i="8"/>
  <c r="K96" i="8"/>
  <c r="K96" i="9"/>
  <c r="J97" i="9"/>
  <c r="J97" i="12"/>
  <c r="K96" i="12"/>
  <c r="J98" i="7"/>
  <c r="K97" i="7"/>
  <c r="J94" i="6"/>
  <c r="K93" i="6"/>
  <c r="J98" i="5"/>
  <c r="K97" i="5"/>
  <c r="J98" i="12" l="1"/>
  <c r="K97" i="12"/>
  <c r="J98" i="11"/>
  <c r="K97" i="11"/>
  <c r="J98" i="9"/>
  <c r="K97" i="9"/>
  <c r="K97" i="14"/>
  <c r="J98" i="14"/>
  <c r="J98" i="8"/>
  <c r="K97" i="8"/>
  <c r="J98" i="15"/>
  <c r="K97" i="15"/>
  <c r="J98" i="10"/>
  <c r="K97" i="10"/>
  <c r="J98" i="13"/>
  <c r="K97" i="13"/>
  <c r="J99" i="7"/>
  <c r="K98" i="7"/>
  <c r="J95" i="6"/>
  <c r="K94" i="6"/>
  <c r="J99" i="5"/>
  <c r="K98" i="5"/>
  <c r="J99" i="14" l="1"/>
  <c r="K98" i="14"/>
  <c r="K98" i="13"/>
  <c r="J99" i="13"/>
  <c r="J99" i="10"/>
  <c r="K98" i="10"/>
  <c r="K98" i="9"/>
  <c r="J99" i="9"/>
  <c r="J99" i="15"/>
  <c r="K98" i="15"/>
  <c r="K98" i="11"/>
  <c r="J99" i="11"/>
  <c r="K98" i="8"/>
  <c r="J99" i="8"/>
  <c r="J99" i="12"/>
  <c r="K98" i="12"/>
  <c r="J100" i="7"/>
  <c r="K99" i="7"/>
  <c r="J96" i="6"/>
  <c r="K95" i="6"/>
  <c r="J100" i="5"/>
  <c r="K99" i="5"/>
  <c r="K99" i="10" l="1"/>
  <c r="J100" i="10"/>
  <c r="J100" i="9"/>
  <c r="K99" i="9"/>
  <c r="J100" i="8"/>
  <c r="K99" i="8"/>
  <c r="J100" i="12"/>
  <c r="K99" i="12"/>
  <c r="J100" i="11"/>
  <c r="K99" i="11"/>
  <c r="J100" i="13"/>
  <c r="K99" i="13"/>
  <c r="J100" i="15"/>
  <c r="K99" i="15"/>
  <c r="K99" i="14"/>
  <c r="J100" i="14"/>
  <c r="K100" i="7"/>
  <c r="J101" i="7"/>
  <c r="J97" i="6"/>
  <c r="K96" i="6"/>
  <c r="J101" i="5"/>
  <c r="K100" i="5"/>
  <c r="K100" i="12" l="1"/>
  <c r="J101" i="12"/>
  <c r="J101" i="14"/>
  <c r="K100" i="14"/>
  <c r="J101" i="8"/>
  <c r="K100" i="8"/>
  <c r="J101" i="9"/>
  <c r="K100" i="9"/>
  <c r="J101" i="15"/>
  <c r="K100" i="15"/>
  <c r="J101" i="13"/>
  <c r="K100" i="13"/>
  <c r="J101" i="10"/>
  <c r="K100" i="10"/>
  <c r="J101" i="11"/>
  <c r="K100" i="11"/>
  <c r="J102" i="7"/>
  <c r="K101" i="7"/>
  <c r="J98" i="6"/>
  <c r="K97" i="6"/>
  <c r="J102" i="5"/>
  <c r="K101" i="5"/>
  <c r="J102" i="11" l="1"/>
  <c r="K101" i="11"/>
  <c r="K101" i="9"/>
  <c r="J102" i="9"/>
  <c r="K101" i="10"/>
  <c r="J102" i="10"/>
  <c r="J102" i="8"/>
  <c r="K101" i="8"/>
  <c r="J102" i="13"/>
  <c r="K101" i="13"/>
  <c r="J102" i="14"/>
  <c r="K101" i="14"/>
  <c r="J102" i="12"/>
  <c r="K101" i="12"/>
  <c r="J102" i="15"/>
  <c r="K101" i="15"/>
  <c r="J103" i="7"/>
  <c r="K102" i="7"/>
  <c r="J99" i="6"/>
  <c r="K98" i="6"/>
  <c r="J103" i="5"/>
  <c r="K102" i="5"/>
  <c r="J103" i="15" l="1"/>
  <c r="K102" i="15"/>
  <c r="J103" i="10"/>
  <c r="K102" i="10"/>
  <c r="J103" i="12"/>
  <c r="K102" i="12"/>
  <c r="J103" i="14"/>
  <c r="K102" i="14"/>
  <c r="J103" i="8"/>
  <c r="K102" i="8"/>
  <c r="K102" i="9"/>
  <c r="J103" i="9"/>
  <c r="J103" i="13"/>
  <c r="K102" i="13"/>
  <c r="J103" i="11"/>
  <c r="K102" i="11"/>
  <c r="J104" i="7"/>
  <c r="K103" i="7"/>
  <c r="J100" i="6"/>
  <c r="K99" i="6"/>
  <c r="J104" i="5"/>
  <c r="K103" i="5"/>
  <c r="K103" i="8" l="1"/>
  <c r="J104" i="8"/>
  <c r="J104" i="11"/>
  <c r="K103" i="11"/>
  <c r="J104" i="15"/>
  <c r="K103" i="15"/>
  <c r="J104" i="14"/>
  <c r="K103" i="14"/>
  <c r="J104" i="13"/>
  <c r="K103" i="13"/>
  <c r="K103" i="12"/>
  <c r="J104" i="12"/>
  <c r="K103" i="9"/>
  <c r="J104" i="9"/>
  <c r="J104" i="10"/>
  <c r="K103" i="10"/>
  <c r="J105" i="7"/>
  <c r="K104" i="7"/>
  <c r="J101" i="6"/>
  <c r="K100" i="6"/>
  <c r="J105" i="5"/>
  <c r="K104" i="5"/>
  <c r="J105" i="9" l="1"/>
  <c r="K104" i="9"/>
  <c r="J105" i="14"/>
  <c r="K104" i="14"/>
  <c r="J105" i="15"/>
  <c r="K104" i="15"/>
  <c r="K104" i="12"/>
  <c r="J105" i="12"/>
  <c r="J105" i="11"/>
  <c r="K104" i="11"/>
  <c r="J105" i="8"/>
  <c r="K104" i="8"/>
  <c r="K104" i="10"/>
  <c r="J105" i="10"/>
  <c r="J105" i="13"/>
  <c r="K104" i="13"/>
  <c r="J106" i="7"/>
  <c r="K105" i="7"/>
  <c r="J102" i="6"/>
  <c r="K101" i="6"/>
  <c r="J106" i="5"/>
  <c r="K105" i="5"/>
  <c r="K105" i="13" l="1"/>
  <c r="J106" i="13"/>
  <c r="K105" i="15"/>
  <c r="J106" i="15"/>
  <c r="J106" i="12"/>
  <c r="K105" i="12"/>
  <c r="J106" i="8"/>
  <c r="K105" i="8"/>
  <c r="J106" i="14"/>
  <c r="K105" i="14"/>
  <c r="K105" i="10"/>
  <c r="J106" i="10"/>
  <c r="J106" i="11"/>
  <c r="K105" i="11"/>
  <c r="K105" i="9"/>
  <c r="J106" i="9"/>
  <c r="J107" i="7"/>
  <c r="K106" i="7"/>
  <c r="J103" i="6"/>
  <c r="K102" i="6"/>
  <c r="J107" i="5"/>
  <c r="K106" i="5"/>
  <c r="J107" i="11" l="1"/>
  <c r="K106" i="11"/>
  <c r="K106" i="12"/>
  <c r="J107" i="12"/>
  <c r="J107" i="10"/>
  <c r="K106" i="10"/>
  <c r="J107" i="15"/>
  <c r="K106" i="15"/>
  <c r="J107" i="13"/>
  <c r="K106" i="13"/>
  <c r="J107" i="9"/>
  <c r="K106" i="9"/>
  <c r="K106" i="8"/>
  <c r="J107" i="8"/>
  <c r="J107" i="14"/>
  <c r="K106" i="14"/>
  <c r="J108" i="7"/>
  <c r="K107" i="7"/>
  <c r="J104" i="6"/>
  <c r="K103" i="6"/>
  <c r="J108" i="5"/>
  <c r="K107" i="5"/>
  <c r="J108" i="8" l="1"/>
  <c r="K107" i="8"/>
  <c r="J108" i="14"/>
  <c r="K107" i="14"/>
  <c r="J108" i="15"/>
  <c r="K107" i="15"/>
  <c r="K107" i="10"/>
  <c r="J108" i="10"/>
  <c r="J108" i="12"/>
  <c r="K107" i="12"/>
  <c r="K107" i="9"/>
  <c r="J108" i="9"/>
  <c r="J108" i="13"/>
  <c r="K107" i="13"/>
  <c r="J108" i="11"/>
  <c r="K107" i="11"/>
  <c r="J109" i="7"/>
  <c r="K108" i="7"/>
  <c r="J105" i="6"/>
  <c r="K104" i="6"/>
  <c r="J109" i="5"/>
  <c r="K108" i="5"/>
  <c r="K108" i="10" l="1"/>
  <c r="J109" i="10"/>
  <c r="J109" i="11"/>
  <c r="K108" i="11"/>
  <c r="J109" i="9"/>
  <c r="K108" i="9"/>
  <c r="J109" i="14"/>
  <c r="K108" i="14"/>
  <c r="J109" i="13"/>
  <c r="K108" i="13"/>
  <c r="J109" i="15"/>
  <c r="K108" i="15"/>
  <c r="K108" i="12"/>
  <c r="J109" i="12"/>
  <c r="J109" i="8"/>
  <c r="K108" i="8"/>
  <c r="J110" i="7"/>
  <c r="K109" i="7"/>
  <c r="J106" i="6"/>
  <c r="K105" i="6"/>
  <c r="J110" i="5"/>
  <c r="K109" i="5"/>
  <c r="K109" i="8" l="1"/>
  <c r="J110" i="8"/>
  <c r="J110" i="14"/>
  <c r="K109" i="14"/>
  <c r="K109" i="12"/>
  <c r="J110" i="12"/>
  <c r="J110" i="9"/>
  <c r="K109" i="9"/>
  <c r="J110" i="15"/>
  <c r="K109" i="15"/>
  <c r="J110" i="11"/>
  <c r="K109" i="11"/>
  <c r="J110" i="10"/>
  <c r="K109" i="10"/>
  <c r="J110" i="13"/>
  <c r="K109" i="13"/>
  <c r="J111" i="7"/>
  <c r="K110" i="7"/>
  <c r="J107" i="6"/>
  <c r="K106" i="6"/>
  <c r="J111" i="5"/>
  <c r="K110" i="5"/>
  <c r="J111" i="13" l="1"/>
  <c r="K110" i="13"/>
  <c r="K110" i="9"/>
  <c r="J111" i="9"/>
  <c r="J111" i="10"/>
  <c r="K110" i="10"/>
  <c r="J111" i="11"/>
  <c r="K110" i="11"/>
  <c r="J111" i="14"/>
  <c r="K110" i="14"/>
  <c r="K110" i="12"/>
  <c r="J111" i="12"/>
  <c r="J111" i="8"/>
  <c r="K110" i="8"/>
  <c r="J111" i="15"/>
  <c r="K110" i="15"/>
  <c r="J112" i="7"/>
  <c r="K111" i="7"/>
  <c r="J108" i="6"/>
  <c r="K107" i="6"/>
  <c r="J112" i="5"/>
  <c r="K111" i="5"/>
  <c r="J112" i="10" l="1"/>
  <c r="K111" i="10"/>
  <c r="J112" i="12"/>
  <c r="K111" i="12"/>
  <c r="K111" i="8"/>
  <c r="J112" i="8"/>
  <c r="J112" i="14"/>
  <c r="K111" i="14"/>
  <c r="J112" i="15"/>
  <c r="K111" i="15"/>
  <c r="K111" i="11"/>
  <c r="J112" i="11"/>
  <c r="K111" i="9"/>
  <c r="J112" i="9"/>
  <c r="J112" i="13"/>
  <c r="K111" i="13"/>
  <c r="J113" i="7"/>
  <c r="K112" i="7"/>
  <c r="J109" i="6"/>
  <c r="K108" i="6"/>
  <c r="J113" i="5"/>
  <c r="K112" i="5"/>
  <c r="J113" i="8" l="1"/>
  <c r="K112" i="8"/>
  <c r="J113" i="11"/>
  <c r="K112" i="11"/>
  <c r="K112" i="13"/>
  <c r="J113" i="13"/>
  <c r="J113" i="14"/>
  <c r="K112" i="14"/>
  <c r="J113" i="9"/>
  <c r="K112" i="9"/>
  <c r="J113" i="12"/>
  <c r="K112" i="12"/>
  <c r="J113" i="15"/>
  <c r="K112" i="15"/>
  <c r="K112" i="10"/>
  <c r="J113" i="10"/>
  <c r="J114" i="7"/>
  <c r="K113" i="7"/>
  <c r="J110" i="6"/>
  <c r="K109" i="6"/>
  <c r="K113" i="5"/>
  <c r="J114" i="5"/>
  <c r="K113" i="14" l="1"/>
  <c r="J114" i="14"/>
  <c r="K113" i="10"/>
  <c r="J114" i="10"/>
  <c r="K113" i="13"/>
  <c r="J114" i="13"/>
  <c r="J114" i="15"/>
  <c r="K113" i="15"/>
  <c r="K113" i="12"/>
  <c r="J114" i="12"/>
  <c r="J114" i="11"/>
  <c r="K113" i="11"/>
  <c r="K113" i="9"/>
  <c r="J114" i="9"/>
  <c r="K113" i="8"/>
  <c r="J114" i="8"/>
  <c r="J115" i="7"/>
  <c r="K114" i="7"/>
  <c r="J111" i="6"/>
  <c r="K110" i="6"/>
  <c r="J115" i="5"/>
  <c r="K114" i="5"/>
  <c r="J115" i="15" l="1"/>
  <c r="K114" i="15"/>
  <c r="K114" i="8"/>
  <c r="J115" i="8"/>
  <c r="K114" i="13"/>
  <c r="J115" i="13"/>
  <c r="J115" i="10"/>
  <c r="K114" i="10"/>
  <c r="J115" i="11"/>
  <c r="K114" i="11"/>
  <c r="J115" i="9"/>
  <c r="K114" i="9"/>
  <c r="K114" i="12"/>
  <c r="J115" i="12"/>
  <c r="J115" i="14"/>
  <c r="K114" i="14"/>
  <c r="J116" i="7"/>
  <c r="K115" i="7"/>
  <c r="J112" i="6"/>
  <c r="K111" i="6"/>
  <c r="J116" i="5"/>
  <c r="K115" i="5"/>
  <c r="J116" i="14" l="1"/>
  <c r="K115" i="14"/>
  <c r="J116" i="10"/>
  <c r="K115" i="10"/>
  <c r="K115" i="8"/>
  <c r="J116" i="8"/>
  <c r="K115" i="12"/>
  <c r="J116" i="12"/>
  <c r="K115" i="13"/>
  <c r="J116" i="13"/>
  <c r="J116" i="9"/>
  <c r="K115" i="9"/>
  <c r="J116" i="11"/>
  <c r="K115" i="11"/>
  <c r="K115" i="15"/>
  <c r="J116" i="15"/>
  <c r="J117" i="7"/>
  <c r="K116" i="7"/>
  <c r="J113" i="6"/>
  <c r="K112" i="6"/>
  <c r="J117" i="5"/>
  <c r="K116" i="5"/>
  <c r="J117" i="13" l="1"/>
  <c r="K116" i="13"/>
  <c r="J117" i="15"/>
  <c r="K116" i="15"/>
  <c r="K116" i="12"/>
  <c r="J117" i="12"/>
  <c r="K116" i="8"/>
  <c r="J117" i="8"/>
  <c r="J117" i="11"/>
  <c r="K116" i="11"/>
  <c r="J117" i="9"/>
  <c r="K116" i="9"/>
  <c r="K116" i="10"/>
  <c r="J117" i="10"/>
  <c r="J117" i="14"/>
  <c r="K116" i="14"/>
  <c r="J118" i="7"/>
  <c r="K117" i="7"/>
  <c r="K113" i="6"/>
  <c r="J114" i="6"/>
  <c r="J118" i="5"/>
  <c r="K117" i="5"/>
  <c r="K117" i="8" l="1"/>
  <c r="J118" i="8"/>
  <c r="J118" i="14"/>
  <c r="K117" i="14"/>
  <c r="K117" i="12"/>
  <c r="J118" i="12"/>
  <c r="J118" i="9"/>
  <c r="K117" i="9"/>
  <c r="J118" i="15"/>
  <c r="K117" i="15"/>
  <c r="J118" i="10"/>
  <c r="K117" i="10"/>
  <c r="J118" i="11"/>
  <c r="K117" i="11"/>
  <c r="J118" i="13"/>
  <c r="K117" i="13"/>
  <c r="J119" i="7"/>
  <c r="K118" i="7"/>
  <c r="J115" i="6"/>
  <c r="K114" i="6"/>
  <c r="J119" i="5"/>
  <c r="K118" i="5"/>
  <c r="J119" i="13" l="1"/>
  <c r="K118" i="13"/>
  <c r="J119" i="9"/>
  <c r="K118" i="9"/>
  <c r="J119" i="11"/>
  <c r="K118" i="11"/>
  <c r="J119" i="10"/>
  <c r="K118" i="10"/>
  <c r="J119" i="14"/>
  <c r="K118" i="14"/>
  <c r="K118" i="8"/>
  <c r="J119" i="8"/>
  <c r="J119" i="12"/>
  <c r="K118" i="12"/>
  <c r="J119" i="15"/>
  <c r="K118" i="15"/>
  <c r="J120" i="7"/>
  <c r="K119" i="7"/>
  <c r="J116" i="6"/>
  <c r="K115" i="6"/>
  <c r="J120" i="5"/>
  <c r="K119" i="5"/>
  <c r="J120" i="12" l="1"/>
  <c r="K119" i="12"/>
  <c r="J120" i="11"/>
  <c r="K119" i="11"/>
  <c r="K119" i="15"/>
  <c r="J120" i="15"/>
  <c r="K119" i="8"/>
  <c r="J120" i="8"/>
  <c r="J120" i="10"/>
  <c r="K119" i="10"/>
  <c r="K119" i="9"/>
  <c r="J120" i="9"/>
  <c r="K119" i="14"/>
  <c r="J120" i="14"/>
  <c r="K119" i="13"/>
  <c r="J120" i="13"/>
  <c r="J121" i="7"/>
  <c r="K120" i="7"/>
  <c r="J117" i="6"/>
  <c r="K116" i="6"/>
  <c r="J121" i="5"/>
  <c r="K120" i="5"/>
  <c r="K120" i="8" l="1"/>
  <c r="J121" i="8"/>
  <c r="J121" i="13"/>
  <c r="K120" i="13"/>
  <c r="J121" i="15"/>
  <c r="K120" i="15"/>
  <c r="J121" i="9"/>
  <c r="K120" i="9"/>
  <c r="J121" i="11"/>
  <c r="K120" i="11"/>
  <c r="J121" i="14"/>
  <c r="K120" i="14"/>
  <c r="J121" i="10"/>
  <c r="K120" i="10"/>
  <c r="J121" i="12"/>
  <c r="K120" i="12"/>
  <c r="J122" i="7"/>
  <c r="K121" i="7"/>
  <c r="J118" i="6"/>
  <c r="K117" i="6"/>
  <c r="K121" i="5"/>
  <c r="J122" i="5"/>
  <c r="K121" i="12" l="1"/>
  <c r="J122" i="12"/>
  <c r="J122" i="9"/>
  <c r="K121" i="9"/>
  <c r="J122" i="10"/>
  <c r="K121" i="10"/>
  <c r="J122" i="15"/>
  <c r="K121" i="15"/>
  <c r="K121" i="14"/>
  <c r="J122" i="14"/>
  <c r="K121" i="13"/>
  <c r="J122" i="13"/>
  <c r="J122" i="8"/>
  <c r="K121" i="8"/>
  <c r="J122" i="11"/>
  <c r="K121" i="11"/>
  <c r="J123" i="7"/>
  <c r="K122" i="7"/>
  <c r="J119" i="6"/>
  <c r="K118" i="6"/>
  <c r="J123" i="5"/>
  <c r="K122" i="5"/>
  <c r="J123" i="11" l="1"/>
  <c r="K122" i="11"/>
  <c r="J123" i="15"/>
  <c r="K122" i="15"/>
  <c r="K122" i="8"/>
  <c r="J123" i="8"/>
  <c r="J123" i="10"/>
  <c r="K122" i="10"/>
  <c r="J123" i="13"/>
  <c r="K122" i="13"/>
  <c r="J123" i="9"/>
  <c r="K122" i="9"/>
  <c r="J123" i="14"/>
  <c r="K122" i="14"/>
  <c r="K122" i="12"/>
  <c r="J123" i="12"/>
  <c r="J124" i="7"/>
  <c r="K123" i="7"/>
  <c r="J120" i="6"/>
  <c r="K119" i="6"/>
  <c r="J124" i="5"/>
  <c r="K123" i="5"/>
  <c r="J124" i="8" l="1"/>
  <c r="K123" i="8"/>
  <c r="K123" i="14"/>
  <c r="J124" i="14"/>
  <c r="K123" i="12"/>
  <c r="J124" i="12"/>
  <c r="K123" i="10"/>
  <c r="J124" i="10"/>
  <c r="K123" i="9"/>
  <c r="J124" i="9"/>
  <c r="J124" i="15"/>
  <c r="K123" i="15"/>
  <c r="J124" i="13"/>
  <c r="K123" i="13"/>
  <c r="J124" i="11"/>
  <c r="K123" i="11"/>
  <c r="K124" i="7"/>
  <c r="J125" i="7"/>
  <c r="J121" i="6"/>
  <c r="K120" i="6"/>
  <c r="J125" i="5"/>
  <c r="K124" i="5"/>
  <c r="J125" i="11" l="1"/>
  <c r="K124" i="11"/>
  <c r="J125" i="14"/>
  <c r="K124" i="14"/>
  <c r="J125" i="10"/>
  <c r="K124" i="10"/>
  <c r="J125" i="15"/>
  <c r="K124" i="15"/>
  <c r="J125" i="13"/>
  <c r="K124" i="13"/>
  <c r="K124" i="9"/>
  <c r="J125" i="9"/>
  <c r="K124" i="12"/>
  <c r="J125" i="12"/>
  <c r="J125" i="8"/>
  <c r="K124" i="8"/>
  <c r="J126" i="7"/>
  <c r="K125" i="7"/>
  <c r="K121" i="6"/>
  <c r="J122" i="6"/>
  <c r="J126" i="5"/>
  <c r="K125" i="5"/>
  <c r="K125" i="8" l="1"/>
  <c r="J126" i="8"/>
  <c r="J126" i="15"/>
  <c r="K125" i="15"/>
  <c r="J126" i="9"/>
  <c r="K125" i="9"/>
  <c r="J126" i="12"/>
  <c r="K125" i="12"/>
  <c r="K125" i="10"/>
  <c r="J126" i="10"/>
  <c r="K125" i="14"/>
  <c r="J126" i="14"/>
  <c r="J126" i="13"/>
  <c r="K125" i="13"/>
  <c r="J126" i="11"/>
  <c r="K125" i="11"/>
  <c r="J127" i="7"/>
  <c r="K126" i="7"/>
  <c r="J123" i="6"/>
  <c r="K122" i="6"/>
  <c r="J127" i="5"/>
  <c r="K126" i="5"/>
  <c r="J127" i="11" l="1"/>
  <c r="K126" i="11"/>
  <c r="J127" i="12"/>
  <c r="K126" i="12"/>
  <c r="K126" i="9"/>
  <c r="J127" i="9"/>
  <c r="J127" i="14"/>
  <c r="K126" i="14"/>
  <c r="J127" i="13"/>
  <c r="K126" i="13"/>
  <c r="J127" i="15"/>
  <c r="K126" i="15"/>
  <c r="J127" i="10"/>
  <c r="K126" i="10"/>
  <c r="K126" i="8"/>
  <c r="J127" i="8"/>
  <c r="J128" i="7"/>
  <c r="K127" i="7"/>
  <c r="K123" i="6"/>
  <c r="J124" i="6"/>
  <c r="J128" i="5"/>
  <c r="K127" i="5"/>
  <c r="J128" i="8" l="1"/>
  <c r="K127" i="8"/>
  <c r="J128" i="14"/>
  <c r="K127" i="14"/>
  <c r="K127" i="9"/>
  <c r="J128" i="9"/>
  <c r="J128" i="12"/>
  <c r="K127" i="12"/>
  <c r="J128" i="10"/>
  <c r="K127" i="10"/>
  <c r="J128" i="15"/>
  <c r="K127" i="15"/>
  <c r="J128" i="13"/>
  <c r="K127" i="13"/>
  <c r="K127" i="11"/>
  <c r="J128" i="11"/>
  <c r="J129" i="7"/>
  <c r="K128" i="7"/>
  <c r="J125" i="6"/>
  <c r="K124" i="6"/>
  <c r="J129" i="5"/>
  <c r="K128" i="5"/>
  <c r="J129" i="11" l="1"/>
  <c r="K128" i="11"/>
  <c r="J129" i="12"/>
  <c r="K128" i="12"/>
  <c r="K128" i="13"/>
  <c r="J129" i="13"/>
  <c r="J129" i="15"/>
  <c r="K128" i="15"/>
  <c r="J129" i="14"/>
  <c r="K128" i="14"/>
  <c r="J129" i="9"/>
  <c r="K128" i="9"/>
  <c r="J129" i="10"/>
  <c r="K128" i="10"/>
  <c r="K128" i="8"/>
  <c r="J129" i="8"/>
  <c r="J130" i="7"/>
  <c r="K129" i="7"/>
  <c r="J126" i="6"/>
  <c r="K125" i="6"/>
  <c r="J130" i="5"/>
  <c r="K129" i="5"/>
  <c r="J130" i="8" l="1"/>
  <c r="K129" i="8"/>
  <c r="J130" i="10"/>
  <c r="K129" i="10"/>
  <c r="K129" i="15"/>
  <c r="J130" i="15"/>
  <c r="K129" i="13"/>
  <c r="J130" i="13"/>
  <c r="K129" i="9"/>
  <c r="J130" i="9"/>
  <c r="K129" i="12"/>
  <c r="J130" i="12"/>
  <c r="J130" i="14"/>
  <c r="K129" i="14"/>
  <c r="J130" i="11"/>
  <c r="K129" i="11"/>
  <c r="J131" i="7"/>
  <c r="K130" i="7"/>
  <c r="K126" i="6"/>
  <c r="J127" i="6"/>
  <c r="J131" i="5"/>
  <c r="K130" i="5"/>
  <c r="K130" i="13" l="1"/>
  <c r="J131" i="13"/>
  <c r="J131" i="15"/>
  <c r="K130" i="15"/>
  <c r="J131" i="14"/>
  <c r="K130" i="14"/>
  <c r="J131" i="11"/>
  <c r="K130" i="11"/>
  <c r="J131" i="12"/>
  <c r="K130" i="12"/>
  <c r="K130" i="10"/>
  <c r="J131" i="10"/>
  <c r="K130" i="9"/>
  <c r="J131" i="9"/>
  <c r="J131" i="8"/>
  <c r="K130" i="8"/>
  <c r="J132" i="7"/>
  <c r="K131" i="7"/>
  <c r="J128" i="6"/>
  <c r="K127" i="6"/>
  <c r="J132" i="5"/>
  <c r="K131" i="5"/>
  <c r="J132" i="11" l="1"/>
  <c r="K131" i="11"/>
  <c r="K131" i="9"/>
  <c r="J132" i="9"/>
  <c r="J132" i="14"/>
  <c r="K131" i="14"/>
  <c r="J132" i="10"/>
  <c r="K131" i="10"/>
  <c r="J132" i="15"/>
  <c r="K131" i="15"/>
  <c r="K131" i="8"/>
  <c r="J132" i="8"/>
  <c r="K131" i="13"/>
  <c r="J132" i="13"/>
  <c r="K131" i="12"/>
  <c r="J132" i="12"/>
  <c r="J133" i="7"/>
  <c r="K132" i="7"/>
  <c r="J129" i="6"/>
  <c r="K128" i="6"/>
  <c r="J133" i="5"/>
  <c r="K132" i="5"/>
  <c r="K132" i="12" l="1"/>
  <c r="J133" i="12"/>
  <c r="J133" i="10"/>
  <c r="K132" i="10"/>
  <c r="J133" i="14"/>
  <c r="K132" i="14"/>
  <c r="K132" i="8"/>
  <c r="J133" i="8"/>
  <c r="J133" i="9"/>
  <c r="K132" i="9"/>
  <c r="J133" i="13"/>
  <c r="K132" i="13"/>
  <c r="J133" i="15"/>
  <c r="K132" i="15"/>
  <c r="J133" i="11"/>
  <c r="K132" i="11"/>
  <c r="J134" i="7"/>
  <c r="K133" i="7"/>
  <c r="J130" i="6"/>
  <c r="K129" i="6"/>
  <c r="J134" i="5"/>
  <c r="K133" i="5"/>
  <c r="J134" i="8" l="1"/>
  <c r="K133" i="8"/>
  <c r="K133" i="11"/>
  <c r="J134" i="11"/>
  <c r="J134" i="15"/>
  <c r="K133" i="15"/>
  <c r="J134" i="14"/>
  <c r="K133" i="14"/>
  <c r="K133" i="13"/>
  <c r="J134" i="13"/>
  <c r="J134" i="10"/>
  <c r="K133" i="10"/>
  <c r="J134" i="12"/>
  <c r="K133" i="12"/>
  <c r="J134" i="9"/>
  <c r="K133" i="9"/>
  <c r="J135" i="7"/>
  <c r="K134" i="7"/>
  <c r="J131" i="6"/>
  <c r="K130" i="6"/>
  <c r="K134" i="5"/>
  <c r="J135" i="5"/>
  <c r="J135" i="12" l="1"/>
  <c r="K134" i="12"/>
  <c r="K134" i="9"/>
  <c r="J135" i="9"/>
  <c r="J135" i="14"/>
  <c r="K134" i="14"/>
  <c r="J135" i="15"/>
  <c r="K134" i="15"/>
  <c r="J135" i="11"/>
  <c r="K134" i="11"/>
  <c r="J135" i="10"/>
  <c r="K134" i="10"/>
  <c r="J135" i="13"/>
  <c r="K134" i="13"/>
  <c r="J135" i="8"/>
  <c r="K134" i="8"/>
  <c r="J136" i="7"/>
  <c r="K135" i="7"/>
  <c r="J132" i="6"/>
  <c r="K131" i="6"/>
  <c r="J136" i="5"/>
  <c r="K135" i="5"/>
  <c r="J136" i="15" l="1"/>
  <c r="K135" i="15"/>
  <c r="J136" i="8"/>
  <c r="K135" i="8"/>
  <c r="J136" i="14"/>
  <c r="K135" i="14"/>
  <c r="K135" i="9"/>
  <c r="J136" i="9"/>
  <c r="K135" i="10"/>
  <c r="J136" i="10"/>
  <c r="J136" i="13"/>
  <c r="K135" i="13"/>
  <c r="J136" i="11"/>
  <c r="K135" i="11"/>
  <c r="J136" i="12"/>
  <c r="K135" i="12"/>
  <c r="J137" i="7"/>
  <c r="K136" i="7"/>
  <c r="J133" i="6"/>
  <c r="K132" i="6"/>
  <c r="J137" i="5"/>
  <c r="K136" i="5"/>
  <c r="K136" i="9" l="1"/>
  <c r="J137" i="9"/>
  <c r="K136" i="12"/>
  <c r="J137" i="12"/>
  <c r="J137" i="11"/>
  <c r="K136" i="11"/>
  <c r="K136" i="14"/>
  <c r="J137" i="14"/>
  <c r="K136" i="13"/>
  <c r="J137" i="13"/>
  <c r="K136" i="8"/>
  <c r="J137" i="8"/>
  <c r="J137" i="10"/>
  <c r="K136" i="10"/>
  <c r="J137" i="15"/>
  <c r="K136" i="15"/>
  <c r="J138" i="7"/>
  <c r="K137" i="7"/>
  <c r="J134" i="6"/>
  <c r="K133" i="6"/>
  <c r="J138" i="5"/>
  <c r="K137" i="5"/>
  <c r="K137" i="14" l="1"/>
  <c r="J138" i="14"/>
  <c r="J138" i="15"/>
  <c r="K137" i="15"/>
  <c r="K137" i="10"/>
  <c r="J138" i="10"/>
  <c r="J138" i="11"/>
  <c r="K137" i="11"/>
  <c r="K137" i="8"/>
  <c r="J138" i="8"/>
  <c r="K137" i="12"/>
  <c r="J138" i="12"/>
  <c r="J138" i="9"/>
  <c r="K137" i="9"/>
  <c r="J138" i="13"/>
  <c r="K137" i="13"/>
  <c r="J139" i="7"/>
  <c r="K138" i="7"/>
  <c r="J135" i="6"/>
  <c r="K134" i="6"/>
  <c r="J139" i="5"/>
  <c r="K138" i="5"/>
  <c r="K138" i="12" l="1"/>
  <c r="J139" i="12"/>
  <c r="J139" i="13"/>
  <c r="K138" i="13"/>
  <c r="J139" i="11"/>
  <c r="K138" i="11"/>
  <c r="J139" i="10"/>
  <c r="K138" i="10"/>
  <c r="J139" i="9"/>
  <c r="K138" i="9"/>
  <c r="J139" i="15"/>
  <c r="K138" i="15"/>
  <c r="J139" i="8"/>
  <c r="K138" i="8"/>
  <c r="J139" i="14"/>
  <c r="K138" i="14"/>
  <c r="J140" i="7"/>
  <c r="K139" i="7"/>
  <c r="J136" i="6"/>
  <c r="K135" i="6"/>
  <c r="J140" i="5"/>
  <c r="K139" i="5"/>
  <c r="J140" i="14" l="1"/>
  <c r="K139" i="14"/>
  <c r="J140" i="10"/>
  <c r="K139" i="10"/>
  <c r="J140" i="11"/>
  <c r="K139" i="11"/>
  <c r="K139" i="8"/>
  <c r="J140" i="8"/>
  <c r="K139" i="15"/>
  <c r="J140" i="15"/>
  <c r="J140" i="13"/>
  <c r="K139" i="13"/>
  <c r="K139" i="12"/>
  <c r="J140" i="12"/>
  <c r="J140" i="9"/>
  <c r="K139" i="9"/>
  <c r="J141" i="7"/>
  <c r="K140" i="7"/>
  <c r="J137" i="6"/>
  <c r="K136" i="6"/>
  <c r="J141" i="5"/>
  <c r="K140" i="5"/>
  <c r="J141" i="8" l="1"/>
  <c r="K140" i="8"/>
  <c r="J141" i="11"/>
  <c r="K140" i="11"/>
  <c r="K140" i="9"/>
  <c r="J141" i="9"/>
  <c r="J141" i="12"/>
  <c r="K140" i="12"/>
  <c r="K140" i="13"/>
  <c r="J141" i="13"/>
  <c r="K140" i="10"/>
  <c r="J141" i="10"/>
  <c r="J141" i="15"/>
  <c r="K140" i="15"/>
  <c r="J141" i="14"/>
  <c r="K140" i="14"/>
  <c r="J142" i="7"/>
  <c r="K141" i="7"/>
  <c r="J138" i="6"/>
  <c r="K137" i="6"/>
  <c r="J142" i="5"/>
  <c r="K141" i="5"/>
  <c r="J142" i="14" l="1"/>
  <c r="K141" i="14"/>
  <c r="K141" i="12"/>
  <c r="J142" i="12"/>
  <c r="J142" i="15"/>
  <c r="K141" i="15"/>
  <c r="J142" i="10"/>
  <c r="K141" i="10"/>
  <c r="J142" i="11"/>
  <c r="K141" i="11"/>
  <c r="K141" i="13"/>
  <c r="J142" i="13"/>
  <c r="J142" i="9"/>
  <c r="K141" i="9"/>
  <c r="K141" i="8"/>
  <c r="J142" i="8"/>
  <c r="J143" i="7"/>
  <c r="K142" i="7"/>
  <c r="J139" i="6"/>
  <c r="K138" i="6"/>
  <c r="J143" i="5"/>
  <c r="K142" i="5"/>
  <c r="J143" i="8" l="1"/>
  <c r="K142" i="8"/>
  <c r="J143" i="10"/>
  <c r="K142" i="10"/>
  <c r="J143" i="9"/>
  <c r="K142" i="9"/>
  <c r="J143" i="15"/>
  <c r="K142" i="15"/>
  <c r="J143" i="13"/>
  <c r="K142" i="13"/>
  <c r="J143" i="12"/>
  <c r="K142" i="12"/>
  <c r="J143" i="11"/>
  <c r="K142" i="11"/>
  <c r="K142" i="14"/>
  <c r="J143" i="14"/>
  <c r="J144" i="7"/>
  <c r="K143" i="7"/>
  <c r="J140" i="6"/>
  <c r="K139" i="6"/>
  <c r="J144" i="5"/>
  <c r="K143" i="5"/>
  <c r="J144" i="14" l="1"/>
  <c r="K143" i="14"/>
  <c r="K143" i="15"/>
  <c r="J144" i="15"/>
  <c r="K143" i="11"/>
  <c r="J144" i="11"/>
  <c r="J144" i="9"/>
  <c r="K143" i="9"/>
  <c r="J144" i="12"/>
  <c r="K143" i="12"/>
  <c r="J144" i="10"/>
  <c r="K143" i="10"/>
  <c r="J144" i="13"/>
  <c r="K143" i="13"/>
  <c r="J144" i="8"/>
  <c r="K143" i="8"/>
  <c r="J145" i="7"/>
  <c r="K144" i="7"/>
  <c r="J141" i="6"/>
  <c r="K140" i="6"/>
  <c r="J145" i="5"/>
  <c r="K144" i="5"/>
  <c r="K144" i="8" l="1"/>
  <c r="J145" i="8"/>
  <c r="J145" i="9"/>
  <c r="K144" i="9"/>
  <c r="K144" i="13"/>
  <c r="J145" i="13"/>
  <c r="J145" i="15"/>
  <c r="K144" i="15"/>
  <c r="K144" i="11"/>
  <c r="J145" i="11"/>
  <c r="K144" i="10"/>
  <c r="J145" i="10"/>
  <c r="K144" i="12"/>
  <c r="J145" i="12"/>
  <c r="K144" i="14"/>
  <c r="J145" i="14"/>
  <c r="J146" i="7"/>
  <c r="K145" i="7"/>
  <c r="J142" i="6"/>
  <c r="K141" i="6"/>
  <c r="J146" i="5"/>
  <c r="K145" i="5"/>
  <c r="J146" i="14" l="1"/>
  <c r="K145" i="14"/>
  <c r="J146" i="15"/>
  <c r="K145" i="15"/>
  <c r="J146" i="12"/>
  <c r="K145" i="12"/>
  <c r="J146" i="10"/>
  <c r="K145" i="10"/>
  <c r="J146" i="9"/>
  <c r="K145" i="9"/>
  <c r="J146" i="11"/>
  <c r="K145" i="11"/>
  <c r="K145" i="8"/>
  <c r="J146" i="8"/>
  <c r="K145" i="13"/>
  <c r="J146" i="13"/>
  <c r="J147" i="7"/>
  <c r="K146" i="7"/>
  <c r="J143" i="6"/>
  <c r="K142" i="6"/>
  <c r="J147" i="5"/>
  <c r="K146" i="5"/>
  <c r="J147" i="13" l="1"/>
  <c r="K146" i="13"/>
  <c r="J147" i="10"/>
  <c r="K146" i="10"/>
  <c r="K146" i="12"/>
  <c r="J147" i="12"/>
  <c r="K146" i="11"/>
  <c r="J147" i="11"/>
  <c r="J147" i="15"/>
  <c r="K146" i="15"/>
  <c r="K146" i="8"/>
  <c r="J147" i="8"/>
  <c r="J147" i="9"/>
  <c r="K146" i="9"/>
  <c r="J147" i="14"/>
  <c r="K146" i="14"/>
  <c r="J148" i="7"/>
  <c r="K147" i="7"/>
  <c r="J144" i="6"/>
  <c r="K143" i="6"/>
  <c r="K147" i="5"/>
  <c r="J148" i="5"/>
  <c r="J148" i="11" l="1"/>
  <c r="K147" i="11"/>
  <c r="J148" i="12"/>
  <c r="K147" i="12"/>
  <c r="K147" i="14"/>
  <c r="J148" i="14"/>
  <c r="J148" i="9"/>
  <c r="K147" i="9"/>
  <c r="J148" i="8"/>
  <c r="K147" i="8"/>
  <c r="J148" i="10"/>
  <c r="K147" i="10"/>
  <c r="J148" i="15"/>
  <c r="K147" i="15"/>
  <c r="J148" i="13"/>
  <c r="K147" i="13"/>
  <c r="J149" i="7"/>
  <c r="K148" i="7"/>
  <c r="J145" i="6"/>
  <c r="K144" i="6"/>
  <c r="J149" i="5"/>
  <c r="K148" i="5"/>
  <c r="J149" i="13" l="1"/>
  <c r="K148" i="13"/>
  <c r="K148" i="9"/>
  <c r="J149" i="9"/>
  <c r="J149" i="14"/>
  <c r="K148" i="14"/>
  <c r="K148" i="15"/>
  <c r="J149" i="15"/>
  <c r="J149" i="10"/>
  <c r="K148" i="10"/>
  <c r="J149" i="12"/>
  <c r="K148" i="12"/>
  <c r="K148" i="8"/>
  <c r="J149" i="8"/>
  <c r="J149" i="11"/>
  <c r="K148" i="11"/>
  <c r="J150" i="7"/>
  <c r="K149" i="7"/>
  <c r="K145" i="6"/>
  <c r="J146" i="6"/>
  <c r="J150" i="5"/>
  <c r="K149" i="5"/>
  <c r="J150" i="15" l="1"/>
  <c r="K149" i="15"/>
  <c r="K149" i="11"/>
  <c r="J150" i="11"/>
  <c r="K149" i="8"/>
  <c r="J150" i="8"/>
  <c r="K149" i="14"/>
  <c r="J150" i="14"/>
  <c r="J150" i="9"/>
  <c r="K149" i="9"/>
  <c r="K149" i="12"/>
  <c r="J150" i="12"/>
  <c r="J150" i="10"/>
  <c r="K149" i="10"/>
  <c r="J150" i="13"/>
  <c r="K149" i="13"/>
  <c r="J151" i="7"/>
  <c r="K150" i="7"/>
  <c r="J147" i="6"/>
  <c r="K146" i="6"/>
  <c r="J151" i="5"/>
  <c r="K150" i="5"/>
  <c r="J151" i="8" l="1"/>
  <c r="K150" i="8"/>
  <c r="K150" i="10"/>
  <c r="J151" i="10"/>
  <c r="K150" i="12"/>
  <c r="J151" i="12"/>
  <c r="J151" i="11"/>
  <c r="K150" i="11"/>
  <c r="J151" i="14"/>
  <c r="K150" i="14"/>
  <c r="J151" i="13"/>
  <c r="K150" i="13"/>
  <c r="K150" i="9"/>
  <c r="J151" i="9"/>
  <c r="J151" i="15"/>
  <c r="K150" i="15"/>
  <c r="J152" i="7"/>
  <c r="K151" i="7"/>
  <c r="J148" i="6"/>
  <c r="K147" i="6"/>
  <c r="J152" i="5"/>
  <c r="K151" i="5"/>
  <c r="J152" i="15" l="1"/>
  <c r="K151" i="15"/>
  <c r="J152" i="11"/>
  <c r="K151" i="11"/>
  <c r="K151" i="10"/>
  <c r="J152" i="10"/>
  <c r="J152" i="13"/>
  <c r="K151" i="13"/>
  <c r="K151" i="9"/>
  <c r="J152" i="9"/>
  <c r="J152" i="12"/>
  <c r="K151" i="12"/>
  <c r="J152" i="14"/>
  <c r="K151" i="14"/>
  <c r="K151" i="8"/>
  <c r="J152" i="8"/>
  <c r="J153" i="7"/>
  <c r="K152" i="7"/>
  <c r="J149" i="6"/>
  <c r="K148" i="6"/>
  <c r="J153" i="5"/>
  <c r="K152" i="5"/>
  <c r="K152" i="8" l="1"/>
  <c r="J153" i="8"/>
  <c r="J153" i="13"/>
  <c r="K152" i="13"/>
  <c r="J153" i="10"/>
  <c r="K152" i="10"/>
  <c r="J153" i="14"/>
  <c r="K152" i="14"/>
  <c r="J153" i="11"/>
  <c r="K152" i="11"/>
  <c r="J153" i="9"/>
  <c r="K152" i="9"/>
  <c r="J153" i="12"/>
  <c r="K152" i="12"/>
  <c r="K152" i="15"/>
  <c r="J153" i="15"/>
  <c r="J154" i="7"/>
  <c r="K153" i="7"/>
  <c r="J150" i="6"/>
  <c r="K149" i="6"/>
  <c r="J154" i="5"/>
  <c r="K153" i="5"/>
  <c r="J154" i="14" l="1"/>
  <c r="K153" i="14"/>
  <c r="K153" i="12"/>
  <c r="J154" i="12"/>
  <c r="J154" i="10"/>
  <c r="K153" i="10"/>
  <c r="J154" i="9"/>
  <c r="K153" i="9"/>
  <c r="K153" i="13"/>
  <c r="J154" i="13"/>
  <c r="J154" i="8"/>
  <c r="K153" i="8"/>
  <c r="K153" i="15"/>
  <c r="J154" i="15"/>
  <c r="K153" i="11"/>
  <c r="J154" i="11"/>
  <c r="J155" i="7"/>
  <c r="K154" i="7"/>
  <c r="J151" i="6"/>
  <c r="K150" i="6"/>
  <c r="J155" i="5"/>
  <c r="K154" i="5"/>
  <c r="J155" i="11" l="1"/>
  <c r="K154" i="11"/>
  <c r="J155" i="9"/>
  <c r="K154" i="9"/>
  <c r="J155" i="15"/>
  <c r="K154" i="15"/>
  <c r="J155" i="10"/>
  <c r="K154" i="10"/>
  <c r="K154" i="12"/>
  <c r="J155" i="12"/>
  <c r="K154" i="8"/>
  <c r="J155" i="8"/>
  <c r="J155" i="13"/>
  <c r="K154" i="13"/>
  <c r="J155" i="14"/>
  <c r="K154" i="14"/>
  <c r="J156" i="7"/>
  <c r="K155" i="7"/>
  <c r="J152" i="6"/>
  <c r="K151" i="6"/>
  <c r="J156" i="5"/>
  <c r="K155" i="5"/>
  <c r="K155" i="13" l="1"/>
  <c r="J156" i="13"/>
  <c r="J156" i="10"/>
  <c r="K155" i="10"/>
  <c r="J156" i="14"/>
  <c r="K155" i="14"/>
  <c r="J156" i="8"/>
  <c r="K155" i="8"/>
  <c r="J156" i="9"/>
  <c r="K155" i="9"/>
  <c r="J156" i="15"/>
  <c r="K155" i="15"/>
  <c r="K155" i="12"/>
  <c r="J156" i="12"/>
  <c r="J156" i="11"/>
  <c r="K155" i="11"/>
  <c r="J157" i="7"/>
  <c r="K156" i="7"/>
  <c r="J153" i="6"/>
  <c r="K152" i="6"/>
  <c r="J157" i="5"/>
  <c r="K156" i="5"/>
  <c r="J157" i="11" l="1"/>
  <c r="K156" i="11"/>
  <c r="K156" i="8"/>
  <c r="J157" i="8"/>
  <c r="K156" i="12"/>
  <c r="J157" i="12"/>
  <c r="J157" i="14"/>
  <c r="K156" i="14"/>
  <c r="J157" i="15"/>
  <c r="K156" i="15"/>
  <c r="J157" i="13"/>
  <c r="K156" i="13"/>
  <c r="J157" i="10"/>
  <c r="K156" i="10"/>
  <c r="J157" i="9"/>
  <c r="K156" i="9"/>
  <c r="J158" i="7"/>
  <c r="K157" i="7"/>
  <c r="K153" i="6"/>
  <c r="J154" i="6"/>
  <c r="J158" i="5"/>
  <c r="K157" i="5"/>
  <c r="J158" i="9" l="1"/>
  <c r="K157" i="9"/>
  <c r="K157" i="14"/>
  <c r="J158" i="14"/>
  <c r="J158" i="10"/>
  <c r="K157" i="10"/>
  <c r="J158" i="8"/>
  <c r="K157" i="8"/>
  <c r="K157" i="12"/>
  <c r="J158" i="12"/>
  <c r="J158" i="13"/>
  <c r="K157" i="13"/>
  <c r="J158" i="15"/>
  <c r="K157" i="15"/>
  <c r="J158" i="11"/>
  <c r="K157" i="11"/>
  <c r="J159" i="7"/>
  <c r="K158" i="7"/>
  <c r="J155" i="6"/>
  <c r="K154" i="6"/>
  <c r="J159" i="5"/>
  <c r="K158" i="5"/>
  <c r="J159" i="11" l="1"/>
  <c r="K158" i="11"/>
  <c r="K158" i="8"/>
  <c r="J159" i="8"/>
  <c r="J159" i="14"/>
  <c r="K158" i="14"/>
  <c r="K158" i="10"/>
  <c r="J159" i="10"/>
  <c r="J159" i="13"/>
  <c r="K158" i="13"/>
  <c r="J159" i="15"/>
  <c r="K158" i="15"/>
  <c r="J159" i="12"/>
  <c r="K158" i="12"/>
  <c r="K158" i="9"/>
  <c r="J159" i="9"/>
  <c r="J160" i="7"/>
  <c r="K159" i="7"/>
  <c r="J156" i="6"/>
  <c r="K155" i="6"/>
  <c r="J160" i="5"/>
  <c r="K159" i="5"/>
  <c r="K159" i="9" l="1"/>
  <c r="J160" i="9"/>
  <c r="K159" i="10"/>
  <c r="J160" i="10"/>
  <c r="K159" i="12"/>
  <c r="J160" i="12"/>
  <c r="J160" i="14"/>
  <c r="K159" i="14"/>
  <c r="K159" i="8"/>
  <c r="J160" i="8"/>
  <c r="K159" i="15"/>
  <c r="J160" i="15"/>
  <c r="J160" i="13"/>
  <c r="K159" i="13"/>
  <c r="K159" i="11"/>
  <c r="J160" i="11"/>
  <c r="J161" i="7"/>
  <c r="K160" i="7"/>
  <c r="J157" i="6"/>
  <c r="K156" i="6"/>
  <c r="J161" i="5"/>
  <c r="K160" i="5"/>
  <c r="K160" i="11" l="1"/>
  <c r="J161" i="11"/>
  <c r="K160" i="14"/>
  <c r="J161" i="14"/>
  <c r="J161" i="13"/>
  <c r="K160" i="13"/>
  <c r="J161" i="12"/>
  <c r="K160" i="12"/>
  <c r="J161" i="15"/>
  <c r="K160" i="15"/>
  <c r="J161" i="10"/>
  <c r="K160" i="10"/>
  <c r="K160" i="8"/>
  <c r="J161" i="8"/>
  <c r="J161" i="9"/>
  <c r="K160" i="9"/>
  <c r="J162" i="7"/>
  <c r="K161" i="7"/>
  <c r="J158" i="6"/>
  <c r="K157" i="6"/>
  <c r="J162" i="5"/>
  <c r="K161" i="5"/>
  <c r="J162" i="9" l="1"/>
  <c r="K161" i="9"/>
  <c r="J162" i="12"/>
  <c r="K161" i="12"/>
  <c r="J162" i="13"/>
  <c r="K161" i="13"/>
  <c r="K161" i="14"/>
  <c r="J162" i="14"/>
  <c r="K161" i="10"/>
  <c r="J162" i="10"/>
  <c r="K161" i="11"/>
  <c r="J162" i="11"/>
  <c r="K161" i="8"/>
  <c r="J162" i="8"/>
  <c r="K161" i="15"/>
  <c r="J162" i="15"/>
  <c r="J163" i="7"/>
  <c r="K162" i="7"/>
  <c r="J159" i="6"/>
  <c r="K158" i="6"/>
  <c r="J163" i="5"/>
  <c r="K162" i="5"/>
  <c r="J163" i="15" l="1"/>
  <c r="K162" i="15"/>
  <c r="J163" i="14"/>
  <c r="K162" i="14"/>
  <c r="J163" i="13"/>
  <c r="K162" i="13"/>
  <c r="K162" i="11"/>
  <c r="J163" i="11"/>
  <c r="J163" i="8"/>
  <c r="K162" i="8"/>
  <c r="J163" i="12"/>
  <c r="K162" i="12"/>
  <c r="J163" i="10"/>
  <c r="K162" i="10"/>
  <c r="J163" i="9"/>
  <c r="K162" i="9"/>
  <c r="J164" i="7"/>
  <c r="K163" i="7"/>
  <c r="J160" i="6"/>
  <c r="K159" i="6"/>
  <c r="J164" i="5"/>
  <c r="K163" i="5"/>
  <c r="J164" i="11" l="1"/>
  <c r="K163" i="11"/>
  <c r="J164" i="10"/>
  <c r="K163" i="10"/>
  <c r="J164" i="13"/>
  <c r="K163" i="13"/>
  <c r="J164" i="9"/>
  <c r="K163" i="9"/>
  <c r="J164" i="14"/>
  <c r="K163" i="14"/>
  <c r="J164" i="12"/>
  <c r="K163" i="12"/>
  <c r="K163" i="8"/>
  <c r="J164" i="8"/>
  <c r="J164" i="15"/>
  <c r="K163" i="15"/>
  <c r="J165" i="7"/>
  <c r="K164" i="7"/>
  <c r="J161" i="6"/>
  <c r="K160" i="6"/>
  <c r="J165" i="5"/>
  <c r="K164" i="5"/>
  <c r="J165" i="15" l="1"/>
  <c r="K164" i="15"/>
  <c r="J165" i="9"/>
  <c r="K164" i="9"/>
  <c r="J165" i="13"/>
  <c r="K164" i="13"/>
  <c r="K164" i="8"/>
  <c r="J165" i="8"/>
  <c r="J165" i="10"/>
  <c r="K164" i="10"/>
  <c r="J165" i="12"/>
  <c r="K164" i="12"/>
  <c r="J165" i="14"/>
  <c r="K164" i="14"/>
  <c r="J165" i="11"/>
  <c r="K164" i="11"/>
  <c r="J166" i="7"/>
  <c r="K165" i="7"/>
  <c r="J162" i="6"/>
  <c r="K161" i="6"/>
  <c r="K165" i="5"/>
  <c r="J166" i="5"/>
  <c r="K165" i="13" l="1"/>
  <c r="J166" i="13"/>
  <c r="J166" i="8"/>
  <c r="K165" i="8"/>
  <c r="J166" i="11"/>
  <c r="K165" i="11"/>
  <c r="K165" i="14"/>
  <c r="J166" i="14"/>
  <c r="K165" i="12"/>
  <c r="J166" i="12"/>
  <c r="K165" i="9"/>
  <c r="J166" i="9"/>
  <c r="J166" i="10"/>
  <c r="K165" i="10"/>
  <c r="K165" i="15"/>
  <c r="J166" i="15"/>
  <c r="J167" i="7"/>
  <c r="K166" i="7"/>
  <c r="J163" i="6"/>
  <c r="K162" i="6"/>
  <c r="J167" i="5"/>
  <c r="K166" i="5"/>
  <c r="J167" i="15" l="1"/>
  <c r="K166" i="15"/>
  <c r="K166" i="10"/>
  <c r="J167" i="10"/>
  <c r="K166" i="11"/>
  <c r="J167" i="11"/>
  <c r="J167" i="9"/>
  <c r="K166" i="9"/>
  <c r="J167" i="8"/>
  <c r="K166" i="8"/>
  <c r="J167" i="14"/>
  <c r="K166" i="14"/>
  <c r="K166" i="12"/>
  <c r="J167" i="12"/>
  <c r="J167" i="13"/>
  <c r="K166" i="13"/>
  <c r="J168" i="7"/>
  <c r="K167" i="7"/>
  <c r="J164" i="6"/>
  <c r="K163" i="6"/>
  <c r="J168" i="5"/>
  <c r="K167" i="5"/>
  <c r="J168" i="9" l="1"/>
  <c r="K167" i="9"/>
  <c r="K167" i="11"/>
  <c r="J168" i="11"/>
  <c r="J168" i="13"/>
  <c r="K167" i="13"/>
  <c r="J168" i="10"/>
  <c r="K167" i="10"/>
  <c r="J168" i="14"/>
  <c r="K167" i="14"/>
  <c r="K167" i="12"/>
  <c r="J168" i="12"/>
  <c r="J168" i="8"/>
  <c r="K167" i="8"/>
  <c r="J168" i="15"/>
  <c r="K167" i="15"/>
  <c r="J169" i="7"/>
  <c r="K168" i="7"/>
  <c r="J165" i="6"/>
  <c r="K164" i="6"/>
  <c r="J169" i="5"/>
  <c r="K168" i="5"/>
  <c r="J169" i="15" l="1"/>
  <c r="K168" i="15"/>
  <c r="J169" i="10"/>
  <c r="K168" i="10"/>
  <c r="K168" i="8"/>
  <c r="J169" i="8"/>
  <c r="J169" i="13"/>
  <c r="K168" i="13"/>
  <c r="J169" i="12"/>
  <c r="K168" i="12"/>
  <c r="J169" i="11"/>
  <c r="K168" i="11"/>
  <c r="J169" i="14"/>
  <c r="K168" i="14"/>
  <c r="J169" i="9"/>
  <c r="K168" i="9"/>
  <c r="J170" i="7"/>
  <c r="K169" i="7"/>
  <c r="J166" i="6"/>
  <c r="K165" i="6"/>
  <c r="J170" i="5"/>
  <c r="K169" i="5"/>
  <c r="K169" i="9" l="1"/>
  <c r="J170" i="9"/>
  <c r="J170" i="13"/>
  <c r="K169" i="13"/>
  <c r="K169" i="8"/>
  <c r="J170" i="8"/>
  <c r="J170" i="14"/>
  <c r="K169" i="14"/>
  <c r="J170" i="11"/>
  <c r="K169" i="11"/>
  <c r="J170" i="10"/>
  <c r="K169" i="10"/>
  <c r="J170" i="12"/>
  <c r="K169" i="12"/>
  <c r="J170" i="15"/>
  <c r="K169" i="15"/>
  <c r="J171" i="7"/>
  <c r="K170" i="7"/>
  <c r="J167" i="6"/>
  <c r="K166" i="6"/>
  <c r="K170" i="5"/>
  <c r="J171" i="5"/>
  <c r="J171" i="14" l="1"/>
  <c r="K170" i="14"/>
  <c r="J171" i="8"/>
  <c r="K170" i="8"/>
  <c r="K170" i="12"/>
  <c r="J171" i="12"/>
  <c r="J171" i="15"/>
  <c r="K170" i="15"/>
  <c r="J171" i="10"/>
  <c r="K170" i="10"/>
  <c r="J171" i="13"/>
  <c r="K170" i="13"/>
  <c r="J171" i="9"/>
  <c r="K170" i="9"/>
  <c r="K170" i="11"/>
  <c r="J171" i="11"/>
  <c r="J172" i="7"/>
  <c r="K171" i="7"/>
  <c r="J168" i="6"/>
  <c r="K167" i="6"/>
  <c r="J172" i="5"/>
  <c r="K171" i="5"/>
  <c r="J172" i="10" l="1"/>
  <c r="K171" i="10"/>
  <c r="K171" i="11"/>
  <c r="J172" i="11"/>
  <c r="J172" i="15"/>
  <c r="K171" i="15"/>
  <c r="J172" i="12"/>
  <c r="K171" i="12"/>
  <c r="J172" i="9"/>
  <c r="K171" i="9"/>
  <c r="J172" i="13"/>
  <c r="K171" i="13"/>
  <c r="K171" i="8"/>
  <c r="J172" i="8"/>
  <c r="K171" i="14"/>
  <c r="J172" i="14"/>
  <c r="J173" i="7"/>
  <c r="K172" i="7"/>
  <c r="J169" i="6"/>
  <c r="K168" i="6"/>
  <c r="J173" i="5"/>
  <c r="K172" i="5"/>
  <c r="J173" i="14" l="1"/>
  <c r="K172" i="14"/>
  <c r="K172" i="12"/>
  <c r="J173" i="12"/>
  <c r="K172" i="15"/>
  <c r="J173" i="15"/>
  <c r="J173" i="11"/>
  <c r="K172" i="11"/>
  <c r="J173" i="13"/>
  <c r="K172" i="13"/>
  <c r="K172" i="8"/>
  <c r="J173" i="8"/>
  <c r="J173" i="9"/>
  <c r="K172" i="9"/>
  <c r="J173" i="10"/>
  <c r="K172" i="10"/>
  <c r="J174" i="7"/>
  <c r="K173" i="7"/>
  <c r="K169" i="6"/>
  <c r="J170" i="6"/>
  <c r="J174" i="5"/>
  <c r="K173" i="5"/>
  <c r="J174" i="10" l="1"/>
  <c r="K173" i="10"/>
  <c r="J174" i="15"/>
  <c r="K173" i="15"/>
  <c r="J174" i="9"/>
  <c r="K173" i="9"/>
  <c r="J174" i="11"/>
  <c r="K173" i="11"/>
  <c r="K173" i="12"/>
  <c r="J174" i="12"/>
  <c r="K173" i="8"/>
  <c r="J174" i="8"/>
  <c r="J174" i="13"/>
  <c r="K173" i="13"/>
  <c r="J174" i="14"/>
  <c r="K173" i="14"/>
  <c r="J175" i="7"/>
  <c r="K174" i="7"/>
  <c r="J171" i="6"/>
  <c r="K170" i="6"/>
  <c r="J175" i="5"/>
  <c r="K174" i="5"/>
  <c r="J175" i="14" l="1"/>
  <c r="K174" i="14"/>
  <c r="K174" i="11"/>
  <c r="J175" i="11"/>
  <c r="J175" i="13"/>
  <c r="K174" i="13"/>
  <c r="K174" i="9"/>
  <c r="J175" i="9"/>
  <c r="K174" i="8"/>
  <c r="J175" i="8"/>
  <c r="K174" i="15"/>
  <c r="J175" i="15"/>
  <c r="K174" i="12"/>
  <c r="J175" i="12"/>
  <c r="K174" i="10"/>
  <c r="J175" i="10"/>
  <c r="J176" i="7"/>
  <c r="K175" i="7"/>
  <c r="J172" i="6"/>
  <c r="K171" i="6"/>
  <c r="J176" i="5"/>
  <c r="K175" i="5"/>
  <c r="K175" i="9" l="1"/>
  <c r="J176" i="9"/>
  <c r="J176" i="10"/>
  <c r="K175" i="10"/>
  <c r="J176" i="12"/>
  <c r="K175" i="12"/>
  <c r="J176" i="13"/>
  <c r="K175" i="13"/>
  <c r="J176" i="11"/>
  <c r="K175" i="11"/>
  <c r="J176" i="15"/>
  <c r="K175" i="15"/>
  <c r="J176" i="8"/>
  <c r="K175" i="8"/>
  <c r="J176" i="14"/>
  <c r="K175" i="14"/>
  <c r="J177" i="7"/>
  <c r="K176" i="7"/>
  <c r="J173" i="6"/>
  <c r="K172" i="6"/>
  <c r="J177" i="5"/>
  <c r="K176" i="5"/>
  <c r="J177" i="12" l="1"/>
  <c r="K176" i="12"/>
  <c r="J177" i="14"/>
  <c r="K176" i="14"/>
  <c r="J177" i="8"/>
  <c r="K176" i="8"/>
  <c r="J177" i="15"/>
  <c r="K176" i="15"/>
  <c r="J177" i="10"/>
  <c r="K176" i="10"/>
  <c r="J177" i="9"/>
  <c r="K176" i="9"/>
  <c r="J177" i="13"/>
  <c r="K176" i="13"/>
  <c r="J177" i="11"/>
  <c r="K176" i="11"/>
  <c r="J178" i="7"/>
  <c r="K177" i="7"/>
  <c r="J174" i="6"/>
  <c r="K173" i="6"/>
  <c r="J178" i="5"/>
  <c r="K177" i="5"/>
  <c r="J178" i="11" l="1"/>
  <c r="K177" i="11"/>
  <c r="K177" i="15"/>
  <c r="J178" i="15"/>
  <c r="K177" i="8"/>
  <c r="J178" i="8"/>
  <c r="K177" i="13"/>
  <c r="J178" i="13"/>
  <c r="J178" i="9"/>
  <c r="K177" i="9"/>
  <c r="J178" i="14"/>
  <c r="K177" i="14"/>
  <c r="J178" i="10"/>
  <c r="K177" i="10"/>
  <c r="J178" i="12"/>
  <c r="K177" i="12"/>
  <c r="J179" i="7"/>
  <c r="K178" i="7"/>
  <c r="J175" i="6"/>
  <c r="K174" i="6"/>
  <c r="K178" i="5"/>
  <c r="J179" i="5"/>
  <c r="K178" i="9" l="1"/>
  <c r="J179" i="9"/>
  <c r="J179" i="13"/>
  <c r="K178" i="13"/>
  <c r="K178" i="12"/>
  <c r="J179" i="12"/>
  <c r="K178" i="8"/>
  <c r="J179" i="8"/>
  <c r="K178" i="15"/>
  <c r="J179" i="15"/>
  <c r="J179" i="10"/>
  <c r="K178" i="10"/>
  <c r="J179" i="14"/>
  <c r="K178" i="14"/>
  <c r="J179" i="11"/>
  <c r="K178" i="11"/>
  <c r="J180" i="7"/>
  <c r="K179" i="7"/>
  <c r="J176" i="6"/>
  <c r="K175" i="6"/>
  <c r="J180" i="5"/>
  <c r="K179" i="5"/>
  <c r="J180" i="11" l="1"/>
  <c r="K179" i="11"/>
  <c r="J180" i="12"/>
  <c r="K179" i="12"/>
  <c r="J180" i="8"/>
  <c r="K179" i="8"/>
  <c r="J180" i="14"/>
  <c r="K179" i="14"/>
  <c r="J180" i="10"/>
  <c r="K179" i="10"/>
  <c r="J180" i="13"/>
  <c r="K179" i="13"/>
  <c r="J180" i="15"/>
  <c r="K179" i="15"/>
  <c r="J180" i="9"/>
  <c r="K179" i="9"/>
  <c r="J181" i="7"/>
  <c r="K180" i="7"/>
  <c r="J177" i="6"/>
  <c r="K176" i="6"/>
  <c r="J181" i="5"/>
  <c r="K180" i="5"/>
  <c r="K180" i="14" l="1"/>
  <c r="J181" i="14"/>
  <c r="J181" i="15"/>
  <c r="K180" i="15"/>
  <c r="J181" i="8"/>
  <c r="K180" i="8"/>
  <c r="J181" i="13"/>
  <c r="K180" i="13"/>
  <c r="J181" i="12"/>
  <c r="K180" i="12"/>
  <c r="J181" i="9"/>
  <c r="K180" i="9"/>
  <c r="J181" i="10"/>
  <c r="K180" i="10"/>
  <c r="J181" i="11"/>
  <c r="K180" i="11"/>
  <c r="K181" i="7"/>
  <c r="J182" i="7"/>
  <c r="J178" i="6"/>
  <c r="K177" i="6"/>
  <c r="J182" i="5"/>
  <c r="K181" i="5"/>
  <c r="J182" i="10" l="1"/>
  <c r="K181" i="10"/>
  <c r="J182" i="11"/>
  <c r="K181" i="11"/>
  <c r="J182" i="13"/>
  <c r="K181" i="13"/>
  <c r="K181" i="8"/>
  <c r="J182" i="8"/>
  <c r="J182" i="9"/>
  <c r="K181" i="9"/>
  <c r="J182" i="15"/>
  <c r="K181" i="15"/>
  <c r="J182" i="14"/>
  <c r="K181" i="14"/>
  <c r="J182" i="12"/>
  <c r="K181" i="12"/>
  <c r="J183" i="7"/>
  <c r="K182" i="7"/>
  <c r="K178" i="6"/>
  <c r="J179" i="6"/>
  <c r="J183" i="5"/>
  <c r="K182" i="5"/>
  <c r="J183" i="12" l="1"/>
  <c r="K182" i="12"/>
  <c r="J183" i="8"/>
  <c r="K182" i="8"/>
  <c r="K182" i="14"/>
  <c r="J183" i="14"/>
  <c r="K182" i="13"/>
  <c r="J183" i="13"/>
  <c r="J183" i="11"/>
  <c r="K182" i="11"/>
  <c r="J183" i="15"/>
  <c r="K182" i="15"/>
  <c r="J183" i="9"/>
  <c r="K182" i="9"/>
  <c r="K182" i="10"/>
  <c r="J183" i="10"/>
  <c r="J184" i="7"/>
  <c r="K183" i="7"/>
  <c r="J180" i="6"/>
  <c r="K179" i="6"/>
  <c r="J184" i="5"/>
  <c r="K183" i="5"/>
  <c r="K183" i="13" l="1"/>
  <c r="J184" i="13"/>
  <c r="K183" i="14"/>
  <c r="J184" i="14"/>
  <c r="J184" i="9"/>
  <c r="K183" i="9"/>
  <c r="J184" i="15"/>
  <c r="K183" i="15"/>
  <c r="J184" i="8"/>
  <c r="K183" i="8"/>
  <c r="J184" i="10"/>
  <c r="K183" i="10"/>
  <c r="J184" i="11"/>
  <c r="K183" i="11"/>
  <c r="J184" i="12"/>
  <c r="K183" i="12"/>
  <c r="J185" i="7"/>
  <c r="K184" i="7"/>
  <c r="J181" i="6"/>
  <c r="K180" i="6"/>
  <c r="J185" i="5"/>
  <c r="K184" i="5"/>
  <c r="J185" i="12" l="1"/>
  <c r="K184" i="12"/>
  <c r="J185" i="15"/>
  <c r="K184" i="15"/>
  <c r="J185" i="11"/>
  <c r="K184" i="11"/>
  <c r="J185" i="9"/>
  <c r="K184" i="9"/>
  <c r="K184" i="14"/>
  <c r="J185" i="14"/>
  <c r="J185" i="10"/>
  <c r="K184" i="10"/>
  <c r="J185" i="13"/>
  <c r="K184" i="13"/>
  <c r="J185" i="8"/>
  <c r="K184" i="8"/>
  <c r="J186" i="7"/>
  <c r="K185" i="7"/>
  <c r="J182" i="6"/>
  <c r="K181" i="6"/>
  <c r="J186" i="5"/>
  <c r="K185" i="5"/>
  <c r="K185" i="8" l="1"/>
  <c r="J186" i="8"/>
  <c r="K185" i="9"/>
  <c r="J186" i="9"/>
  <c r="J186" i="13"/>
  <c r="K185" i="13"/>
  <c r="J186" i="11"/>
  <c r="K185" i="11"/>
  <c r="J186" i="10"/>
  <c r="K185" i="10"/>
  <c r="J186" i="15"/>
  <c r="K185" i="15"/>
  <c r="J186" i="14"/>
  <c r="K185" i="14"/>
  <c r="J186" i="12"/>
  <c r="K185" i="12"/>
  <c r="J187" i="7"/>
  <c r="K186" i="7"/>
  <c r="J183" i="6"/>
  <c r="K182" i="6"/>
  <c r="K186" i="5"/>
  <c r="J187" i="5"/>
  <c r="J187" i="11" l="1"/>
  <c r="K186" i="11"/>
  <c r="J187" i="14"/>
  <c r="K186" i="14"/>
  <c r="J187" i="13"/>
  <c r="K186" i="13"/>
  <c r="J187" i="9"/>
  <c r="K186" i="9"/>
  <c r="J187" i="15"/>
  <c r="K186" i="15"/>
  <c r="K186" i="12"/>
  <c r="J187" i="12"/>
  <c r="J187" i="8"/>
  <c r="K186" i="8"/>
  <c r="J187" i="10"/>
  <c r="K186" i="10"/>
  <c r="K187" i="7"/>
  <c r="J188" i="7"/>
  <c r="J184" i="6"/>
  <c r="K183" i="6"/>
  <c r="J188" i="5"/>
  <c r="K187" i="5"/>
  <c r="J188" i="10" l="1"/>
  <c r="K187" i="10"/>
  <c r="J188" i="9"/>
  <c r="K187" i="9"/>
  <c r="J188" i="13"/>
  <c r="K187" i="13"/>
  <c r="K187" i="12"/>
  <c r="J188" i="12"/>
  <c r="J188" i="14"/>
  <c r="K187" i="14"/>
  <c r="K187" i="8"/>
  <c r="J188" i="8"/>
  <c r="J188" i="15"/>
  <c r="K187" i="15"/>
  <c r="K187" i="11"/>
  <c r="J188" i="11"/>
  <c r="J189" i="7"/>
  <c r="K188" i="7"/>
  <c r="J185" i="6"/>
  <c r="K184" i="6"/>
  <c r="J189" i="5"/>
  <c r="K188" i="5"/>
  <c r="J189" i="11" l="1"/>
  <c r="K188" i="11"/>
  <c r="J189" i="12"/>
  <c r="K188" i="12"/>
  <c r="J189" i="15"/>
  <c r="K188" i="15"/>
  <c r="J189" i="13"/>
  <c r="K188" i="13"/>
  <c r="J189" i="8"/>
  <c r="K188" i="8"/>
  <c r="K188" i="9"/>
  <c r="J189" i="9"/>
  <c r="J189" i="14"/>
  <c r="K188" i="14"/>
  <c r="J189" i="10"/>
  <c r="K188" i="10"/>
  <c r="J190" i="7"/>
  <c r="K189" i="7"/>
  <c r="J186" i="6"/>
  <c r="K185" i="6"/>
  <c r="J190" i="5"/>
  <c r="K189" i="5"/>
  <c r="J190" i="13" l="1"/>
  <c r="K189" i="13"/>
  <c r="K189" i="10"/>
  <c r="J190" i="10"/>
  <c r="J190" i="15"/>
  <c r="K189" i="15"/>
  <c r="K189" i="9"/>
  <c r="J190" i="9"/>
  <c r="K189" i="12"/>
  <c r="J190" i="12"/>
  <c r="J190" i="14"/>
  <c r="K189" i="14"/>
  <c r="J190" i="8"/>
  <c r="K189" i="8"/>
  <c r="J190" i="11"/>
  <c r="K189" i="11"/>
  <c r="J191" i="7"/>
  <c r="K190" i="7"/>
  <c r="J187" i="6"/>
  <c r="K186" i="6"/>
  <c r="J191" i="5"/>
  <c r="K190" i="5"/>
  <c r="K190" i="8" l="1"/>
  <c r="J191" i="8"/>
  <c r="J191" i="15"/>
  <c r="K190" i="15"/>
  <c r="J191" i="11"/>
  <c r="K190" i="11"/>
  <c r="J191" i="10"/>
  <c r="K190" i="10"/>
  <c r="J191" i="9"/>
  <c r="K190" i="9"/>
  <c r="J191" i="14"/>
  <c r="K190" i="14"/>
  <c r="K190" i="12"/>
  <c r="J191" i="12"/>
  <c r="K190" i="13"/>
  <c r="J191" i="13"/>
  <c r="K191" i="7"/>
  <c r="J192" i="7"/>
  <c r="J188" i="6"/>
  <c r="K187" i="6"/>
  <c r="J192" i="5"/>
  <c r="K191" i="5"/>
  <c r="K191" i="12" l="1"/>
  <c r="J192" i="12"/>
  <c r="J192" i="11"/>
  <c r="K191" i="11"/>
  <c r="K191" i="14"/>
  <c r="J192" i="14"/>
  <c r="J192" i="15"/>
  <c r="K191" i="15"/>
  <c r="J192" i="10"/>
  <c r="K191" i="10"/>
  <c r="J192" i="8"/>
  <c r="K191" i="8"/>
  <c r="J192" i="13"/>
  <c r="K191" i="13"/>
  <c r="K191" i="9"/>
  <c r="J192" i="9"/>
  <c r="J193" i="7"/>
  <c r="K192" i="7"/>
  <c r="J189" i="6"/>
  <c r="K188" i="6"/>
  <c r="J193" i="5"/>
  <c r="K192" i="5"/>
  <c r="J193" i="15" l="1"/>
  <c r="K192" i="15"/>
  <c r="J193" i="14"/>
  <c r="K192" i="14"/>
  <c r="K192" i="9"/>
  <c r="J193" i="9"/>
  <c r="J193" i="13"/>
  <c r="K192" i="13"/>
  <c r="K192" i="8"/>
  <c r="J193" i="8"/>
  <c r="J193" i="11"/>
  <c r="K192" i="11"/>
  <c r="K192" i="12"/>
  <c r="J193" i="12"/>
  <c r="J193" i="10"/>
  <c r="K192" i="10"/>
  <c r="J194" i="7"/>
  <c r="K193" i="7"/>
  <c r="J190" i="6"/>
  <c r="K189" i="6"/>
  <c r="J194" i="5"/>
  <c r="K193" i="5"/>
  <c r="J194" i="10" l="1"/>
  <c r="K193" i="10"/>
  <c r="J194" i="13"/>
  <c r="K193" i="13"/>
  <c r="K193" i="9"/>
  <c r="J194" i="9"/>
  <c r="J194" i="12"/>
  <c r="K193" i="12"/>
  <c r="J194" i="11"/>
  <c r="K193" i="11"/>
  <c r="K193" i="14"/>
  <c r="J194" i="14"/>
  <c r="K193" i="8"/>
  <c r="J194" i="8"/>
  <c r="J194" i="15"/>
  <c r="K193" i="15"/>
  <c r="J195" i="7"/>
  <c r="K194" i="7"/>
  <c r="J191" i="6"/>
  <c r="K190" i="6"/>
  <c r="J195" i="5"/>
  <c r="K194" i="5"/>
  <c r="J195" i="15" l="1"/>
  <c r="K194" i="15"/>
  <c r="K194" i="12"/>
  <c r="J195" i="12"/>
  <c r="J195" i="8"/>
  <c r="K194" i="8"/>
  <c r="J195" i="9"/>
  <c r="K194" i="9"/>
  <c r="J195" i="14"/>
  <c r="K194" i="14"/>
  <c r="J195" i="13"/>
  <c r="K194" i="13"/>
  <c r="K194" i="11"/>
  <c r="J195" i="11"/>
  <c r="J195" i="10"/>
  <c r="K194" i="10"/>
  <c r="J196" i="7"/>
  <c r="K195" i="7"/>
  <c r="J192" i="6"/>
  <c r="K191" i="6"/>
  <c r="J196" i="5"/>
  <c r="K195" i="5"/>
  <c r="J196" i="10" l="1"/>
  <c r="K195" i="10"/>
  <c r="K195" i="9"/>
  <c r="J196" i="9"/>
  <c r="K195" i="11"/>
  <c r="J196" i="11"/>
  <c r="J196" i="8"/>
  <c r="K195" i="8"/>
  <c r="K195" i="12"/>
  <c r="J196" i="12"/>
  <c r="K195" i="13"/>
  <c r="J196" i="13"/>
  <c r="K195" i="14"/>
  <c r="J196" i="14"/>
  <c r="J196" i="15"/>
  <c r="K195" i="15"/>
  <c r="J197" i="7"/>
  <c r="K196" i="7"/>
  <c r="J193" i="6"/>
  <c r="K192" i="6"/>
  <c r="J197" i="5"/>
  <c r="K196" i="5"/>
  <c r="J197" i="15" l="1"/>
  <c r="K196" i="15"/>
  <c r="J197" i="8"/>
  <c r="K196" i="8"/>
  <c r="J197" i="14"/>
  <c r="K196" i="14"/>
  <c r="J197" i="11"/>
  <c r="K196" i="11"/>
  <c r="J197" i="13"/>
  <c r="K196" i="13"/>
  <c r="K196" i="9"/>
  <c r="J197" i="9"/>
  <c r="J197" i="12"/>
  <c r="K196" i="12"/>
  <c r="J197" i="10"/>
  <c r="K196" i="10"/>
  <c r="J198" i="7"/>
  <c r="K197" i="7"/>
  <c r="J194" i="6"/>
  <c r="K193" i="6"/>
  <c r="J198" i="5"/>
  <c r="K197" i="5"/>
  <c r="J198" i="10" l="1"/>
  <c r="K197" i="10"/>
  <c r="J198" i="11"/>
  <c r="K197" i="11"/>
  <c r="J198" i="12"/>
  <c r="K197" i="12"/>
  <c r="J198" i="14"/>
  <c r="K197" i="14"/>
  <c r="K197" i="9"/>
  <c r="J198" i="9"/>
  <c r="J198" i="8"/>
  <c r="K197" i="8"/>
  <c r="J198" i="13"/>
  <c r="K197" i="13"/>
  <c r="J198" i="15"/>
  <c r="K197" i="15"/>
  <c r="J199" i="7"/>
  <c r="K198" i="7"/>
  <c r="J195" i="6"/>
  <c r="K194" i="6"/>
  <c r="J199" i="5"/>
  <c r="K198" i="5"/>
  <c r="J199" i="15" l="1"/>
  <c r="K198" i="15"/>
  <c r="J199" i="14"/>
  <c r="K198" i="14"/>
  <c r="J199" i="13"/>
  <c r="K198" i="13"/>
  <c r="K198" i="12"/>
  <c r="J199" i="12"/>
  <c r="K198" i="8"/>
  <c r="J199" i="8"/>
  <c r="J199" i="11"/>
  <c r="K198" i="11"/>
  <c r="J199" i="9"/>
  <c r="K198" i="9"/>
  <c r="K198" i="10"/>
  <c r="J199" i="10"/>
  <c r="J200" i="7"/>
  <c r="K199" i="7"/>
  <c r="K195" i="6"/>
  <c r="J196" i="6"/>
  <c r="J200" i="5"/>
  <c r="K199" i="5"/>
  <c r="K199" i="12" l="1"/>
  <c r="J200" i="12"/>
  <c r="J200" i="9"/>
  <c r="K199" i="9"/>
  <c r="J200" i="13"/>
  <c r="K199" i="13"/>
  <c r="K199" i="10"/>
  <c r="J200" i="10"/>
  <c r="J200" i="11"/>
  <c r="K199" i="11"/>
  <c r="K199" i="14"/>
  <c r="J200" i="14"/>
  <c r="J200" i="8"/>
  <c r="K199" i="8"/>
  <c r="J200" i="15"/>
  <c r="K199" i="15"/>
  <c r="J201" i="7"/>
  <c r="K200" i="7"/>
  <c r="J197" i="6"/>
  <c r="K196" i="6"/>
  <c r="J201" i="5"/>
  <c r="K200" i="5"/>
  <c r="J201" i="15" l="1"/>
  <c r="K200" i="15"/>
  <c r="J201" i="10"/>
  <c r="K200" i="10"/>
  <c r="J201" i="8"/>
  <c r="K200" i="8"/>
  <c r="J201" i="13"/>
  <c r="K200" i="13"/>
  <c r="K200" i="14"/>
  <c r="J201" i="14"/>
  <c r="J201" i="9"/>
  <c r="K200" i="9"/>
  <c r="K200" i="12"/>
  <c r="J201" i="12"/>
  <c r="K200" i="11"/>
  <c r="J201" i="11"/>
  <c r="J202" i="7"/>
  <c r="K201" i="7"/>
  <c r="J198" i="6"/>
  <c r="K197" i="6"/>
  <c r="J202" i="5"/>
  <c r="K201" i="5"/>
  <c r="J202" i="13" l="1"/>
  <c r="K201" i="13"/>
  <c r="J202" i="12"/>
  <c r="K201" i="12"/>
  <c r="J202" i="8"/>
  <c r="K201" i="8"/>
  <c r="K201" i="9"/>
  <c r="J202" i="9"/>
  <c r="K201" i="10"/>
  <c r="J202" i="10"/>
  <c r="K201" i="14"/>
  <c r="J202" i="14"/>
  <c r="J202" i="11"/>
  <c r="K201" i="11"/>
  <c r="J202" i="15"/>
  <c r="K201" i="15"/>
  <c r="J203" i="7"/>
  <c r="K202" i="7"/>
  <c r="J199" i="6"/>
  <c r="K198" i="6"/>
  <c r="J203" i="5"/>
  <c r="K202" i="5"/>
  <c r="J203" i="11" l="1"/>
  <c r="K202" i="11"/>
  <c r="K202" i="8"/>
  <c r="J203" i="8"/>
  <c r="K202" i="14"/>
  <c r="J203" i="14"/>
  <c r="K202" i="15"/>
  <c r="J203" i="15"/>
  <c r="J203" i="12"/>
  <c r="K202" i="12"/>
  <c r="K202" i="9"/>
  <c r="J203" i="9"/>
  <c r="J203" i="10"/>
  <c r="K202" i="10"/>
  <c r="J203" i="13"/>
  <c r="K202" i="13"/>
  <c r="J204" i="7"/>
  <c r="K203" i="7"/>
  <c r="J200" i="6"/>
  <c r="K199" i="6"/>
  <c r="J204" i="5"/>
  <c r="K203" i="5"/>
  <c r="J204" i="13" l="1"/>
  <c r="K203" i="13"/>
  <c r="J204" i="14"/>
  <c r="K203" i="14"/>
  <c r="J204" i="15"/>
  <c r="K203" i="15"/>
  <c r="K203" i="9"/>
  <c r="J204" i="9"/>
  <c r="J204" i="8"/>
  <c r="K203" i="8"/>
  <c r="J204" i="10"/>
  <c r="K203" i="10"/>
  <c r="K203" i="12"/>
  <c r="J204" i="12"/>
  <c r="K203" i="11"/>
  <c r="J204" i="11"/>
  <c r="J205" i="7"/>
  <c r="K204" i="7"/>
  <c r="J201" i="6"/>
  <c r="K200" i="6"/>
  <c r="J205" i="5"/>
  <c r="K204" i="5"/>
  <c r="J205" i="11" l="1"/>
  <c r="K204" i="11"/>
  <c r="K204" i="12"/>
  <c r="J205" i="12"/>
  <c r="J205" i="15"/>
  <c r="K204" i="15"/>
  <c r="J205" i="14"/>
  <c r="K204" i="14"/>
  <c r="J205" i="9"/>
  <c r="K204" i="9"/>
  <c r="J205" i="10"/>
  <c r="K204" i="10"/>
  <c r="K204" i="8"/>
  <c r="J205" i="8"/>
  <c r="J205" i="13"/>
  <c r="K204" i="13"/>
  <c r="J206" i="7"/>
  <c r="K205" i="7"/>
  <c r="K201" i="6"/>
  <c r="J202" i="6"/>
  <c r="J206" i="5"/>
  <c r="K205" i="5"/>
  <c r="J206" i="14" l="1"/>
  <c r="K205" i="14"/>
  <c r="J206" i="8"/>
  <c r="K205" i="8"/>
  <c r="J206" i="15"/>
  <c r="K205" i="15"/>
  <c r="K205" i="12"/>
  <c r="J206" i="12"/>
  <c r="J206" i="13"/>
  <c r="K205" i="13"/>
  <c r="K205" i="10"/>
  <c r="J206" i="10"/>
  <c r="J206" i="9"/>
  <c r="K205" i="9"/>
  <c r="J206" i="11"/>
  <c r="K205" i="11"/>
  <c r="J207" i="7"/>
  <c r="K206" i="7"/>
  <c r="J203" i="6"/>
  <c r="K202" i="6"/>
  <c r="J207" i="5"/>
  <c r="K206" i="5"/>
  <c r="J207" i="12" l="1"/>
  <c r="K206" i="12"/>
  <c r="J207" i="11"/>
  <c r="K206" i="11"/>
  <c r="J207" i="9"/>
  <c r="K206" i="9"/>
  <c r="J207" i="15"/>
  <c r="K206" i="15"/>
  <c r="K206" i="10"/>
  <c r="J207" i="10"/>
  <c r="K206" i="8"/>
  <c r="J207" i="8"/>
  <c r="J207" i="13"/>
  <c r="K206" i="13"/>
  <c r="J207" i="14"/>
  <c r="K206" i="14"/>
  <c r="J208" i="7"/>
  <c r="K207" i="7"/>
  <c r="J204" i="6"/>
  <c r="K203" i="6"/>
  <c r="J208" i="5"/>
  <c r="K207" i="5"/>
  <c r="J208" i="15" l="1"/>
  <c r="K207" i="15"/>
  <c r="J208" i="14"/>
  <c r="K207" i="14"/>
  <c r="K207" i="13"/>
  <c r="J208" i="13"/>
  <c r="J208" i="9"/>
  <c r="K207" i="9"/>
  <c r="J208" i="8"/>
  <c r="K207" i="8"/>
  <c r="K207" i="11"/>
  <c r="J208" i="11"/>
  <c r="J208" i="10"/>
  <c r="K207" i="10"/>
  <c r="J208" i="12"/>
  <c r="K207" i="12"/>
  <c r="J209" i="7"/>
  <c r="K208" i="7"/>
  <c r="J205" i="6"/>
  <c r="K204" i="6"/>
  <c r="J209" i="5"/>
  <c r="K208" i="5"/>
  <c r="J209" i="9" l="1"/>
  <c r="K208" i="9"/>
  <c r="K208" i="13"/>
  <c r="J209" i="13"/>
  <c r="K208" i="12"/>
  <c r="J209" i="12"/>
  <c r="J209" i="10"/>
  <c r="K208" i="10"/>
  <c r="K208" i="11"/>
  <c r="J209" i="11"/>
  <c r="J209" i="14"/>
  <c r="K208" i="14"/>
  <c r="J209" i="8"/>
  <c r="K208" i="8"/>
  <c r="J209" i="15"/>
  <c r="K208" i="15"/>
  <c r="J210" i="7"/>
  <c r="K209" i="7"/>
  <c r="J206" i="6"/>
  <c r="K205" i="6"/>
  <c r="J210" i="5"/>
  <c r="K209" i="5"/>
  <c r="J210" i="15" l="1"/>
  <c r="K209" i="15"/>
  <c r="K209" i="10"/>
  <c r="J210" i="10"/>
  <c r="J210" i="12"/>
  <c r="K209" i="12"/>
  <c r="J210" i="8"/>
  <c r="K209" i="8"/>
  <c r="K209" i="13"/>
  <c r="J210" i="13"/>
  <c r="K209" i="14"/>
  <c r="J210" i="14"/>
  <c r="J210" i="11"/>
  <c r="K209" i="11"/>
  <c r="J210" i="9"/>
  <c r="K209" i="9"/>
  <c r="J211" i="7"/>
  <c r="K210" i="7"/>
  <c r="J207" i="6"/>
  <c r="K206" i="6"/>
  <c r="J211" i="5"/>
  <c r="K210" i="5"/>
  <c r="K210" i="9" l="1"/>
  <c r="J211" i="9"/>
  <c r="K210" i="8"/>
  <c r="J211" i="8"/>
  <c r="K210" i="12"/>
  <c r="J211" i="12"/>
  <c r="J211" i="14"/>
  <c r="K210" i="14"/>
  <c r="J211" i="10"/>
  <c r="K210" i="10"/>
  <c r="J211" i="11"/>
  <c r="K210" i="11"/>
  <c r="J211" i="13"/>
  <c r="K210" i="13"/>
  <c r="J211" i="15"/>
  <c r="K210" i="15"/>
  <c r="J212" i="7"/>
  <c r="K211" i="7"/>
  <c r="J208" i="6"/>
  <c r="K207" i="6"/>
  <c r="J212" i="5"/>
  <c r="K211" i="5"/>
  <c r="J212" i="15" l="1"/>
  <c r="K211" i="15"/>
  <c r="J212" i="14"/>
  <c r="K211" i="14"/>
  <c r="K211" i="12"/>
  <c r="J212" i="12"/>
  <c r="K211" i="13"/>
  <c r="J212" i="13"/>
  <c r="K211" i="8"/>
  <c r="J212" i="8"/>
  <c r="J212" i="11"/>
  <c r="K211" i="11"/>
  <c r="J212" i="9"/>
  <c r="K211" i="9"/>
  <c r="J212" i="10"/>
  <c r="K211" i="10"/>
  <c r="J213" i="7"/>
  <c r="K212" i="7"/>
  <c r="J209" i="6"/>
  <c r="K208" i="6"/>
  <c r="J213" i="5"/>
  <c r="K212" i="5"/>
  <c r="J213" i="13" l="1"/>
  <c r="K212" i="13"/>
  <c r="J213" i="10"/>
  <c r="K212" i="10"/>
  <c r="K212" i="12"/>
  <c r="J213" i="12"/>
  <c r="K212" i="8"/>
  <c r="J213" i="8"/>
  <c r="J213" i="9"/>
  <c r="K212" i="9"/>
  <c r="J213" i="11"/>
  <c r="K212" i="11"/>
  <c r="J213" i="14"/>
  <c r="K212" i="14"/>
  <c r="J213" i="15"/>
  <c r="K212" i="15"/>
  <c r="J214" i="7"/>
  <c r="K213" i="7"/>
  <c r="J210" i="6"/>
  <c r="K209" i="6"/>
  <c r="J214" i="5"/>
  <c r="K213" i="5"/>
  <c r="K213" i="8" l="1"/>
  <c r="J214" i="8"/>
  <c r="J214" i="15"/>
  <c r="K213" i="15"/>
  <c r="K213" i="12"/>
  <c r="J214" i="12"/>
  <c r="J214" i="14"/>
  <c r="K213" i="14"/>
  <c r="J214" i="11"/>
  <c r="K213" i="11"/>
  <c r="K213" i="10"/>
  <c r="J214" i="10"/>
  <c r="K213" i="9"/>
  <c r="J214" i="9"/>
  <c r="J214" i="13"/>
  <c r="K213" i="13"/>
  <c r="J215" i="7"/>
  <c r="K214" i="7"/>
  <c r="J211" i="6"/>
  <c r="K210" i="6"/>
  <c r="J215" i="5"/>
  <c r="K214" i="5"/>
  <c r="J215" i="13" l="1"/>
  <c r="K214" i="13"/>
  <c r="K214" i="14"/>
  <c r="J215" i="14"/>
  <c r="J215" i="9"/>
  <c r="K214" i="9"/>
  <c r="J215" i="12"/>
  <c r="K214" i="12"/>
  <c r="K214" i="15"/>
  <c r="J215" i="15"/>
  <c r="J215" i="8"/>
  <c r="K214" i="8"/>
  <c r="J215" i="10"/>
  <c r="K214" i="10"/>
  <c r="J215" i="11"/>
  <c r="K214" i="11"/>
  <c r="J216" i="7"/>
  <c r="K215" i="7"/>
  <c r="J212" i="6"/>
  <c r="K211" i="6"/>
  <c r="J216" i="5"/>
  <c r="K215" i="5"/>
  <c r="K215" i="11" l="1"/>
  <c r="J216" i="11"/>
  <c r="J216" i="10"/>
  <c r="K215" i="10"/>
  <c r="J216" i="9"/>
  <c r="K215" i="9"/>
  <c r="J216" i="12"/>
  <c r="K215" i="12"/>
  <c r="K215" i="14"/>
  <c r="J216" i="14"/>
  <c r="K215" i="8"/>
  <c r="J216" i="8"/>
  <c r="J216" i="15"/>
  <c r="K215" i="15"/>
  <c r="J216" i="13"/>
  <c r="K215" i="13"/>
  <c r="J217" i="7"/>
  <c r="K216" i="7"/>
  <c r="J213" i="6"/>
  <c r="K212" i="6"/>
  <c r="J217" i="5"/>
  <c r="K216" i="5"/>
  <c r="J217" i="15" l="1"/>
  <c r="K216" i="15"/>
  <c r="K216" i="9"/>
  <c r="J217" i="9"/>
  <c r="K216" i="8"/>
  <c r="J217" i="8"/>
  <c r="J217" i="10"/>
  <c r="K216" i="10"/>
  <c r="K216" i="12"/>
  <c r="J217" i="12"/>
  <c r="J217" i="14"/>
  <c r="K216" i="14"/>
  <c r="J217" i="11"/>
  <c r="K216" i="11"/>
  <c r="J217" i="13"/>
  <c r="K216" i="13"/>
  <c r="J218" i="7"/>
  <c r="K217" i="7"/>
  <c r="J214" i="6"/>
  <c r="K213" i="6"/>
  <c r="K217" i="5"/>
  <c r="J218" i="5"/>
  <c r="J218" i="13" l="1"/>
  <c r="K217" i="13"/>
  <c r="J218" i="10"/>
  <c r="K217" i="10"/>
  <c r="K217" i="8"/>
  <c r="J218" i="8"/>
  <c r="K217" i="9"/>
  <c r="J218" i="9"/>
  <c r="J218" i="11"/>
  <c r="K217" i="11"/>
  <c r="K217" i="14"/>
  <c r="J218" i="14"/>
  <c r="K217" i="12"/>
  <c r="J218" i="12"/>
  <c r="J218" i="15"/>
  <c r="K217" i="15"/>
  <c r="J219" i="7"/>
  <c r="K218" i="7"/>
  <c r="J215" i="6"/>
  <c r="K214" i="6"/>
  <c r="J219" i="5"/>
  <c r="K218" i="5"/>
  <c r="K218" i="9" l="1"/>
  <c r="J219" i="9"/>
  <c r="J219" i="15"/>
  <c r="K218" i="15"/>
  <c r="K218" i="12"/>
  <c r="J219" i="12"/>
  <c r="K218" i="8"/>
  <c r="J219" i="8"/>
  <c r="J219" i="10"/>
  <c r="K218" i="10"/>
  <c r="K218" i="14"/>
  <c r="J219" i="14"/>
  <c r="J219" i="11"/>
  <c r="K218" i="11"/>
  <c r="J219" i="13"/>
  <c r="K218" i="13"/>
  <c r="J220" i="7"/>
  <c r="K219" i="7"/>
  <c r="J216" i="6"/>
  <c r="K215" i="6"/>
  <c r="J220" i="5"/>
  <c r="K219" i="5"/>
  <c r="J220" i="13" l="1"/>
  <c r="K219" i="13"/>
  <c r="K219" i="12"/>
  <c r="J220" i="12"/>
  <c r="K219" i="11"/>
  <c r="J220" i="11"/>
  <c r="J220" i="14"/>
  <c r="K219" i="14"/>
  <c r="J220" i="15"/>
  <c r="K219" i="15"/>
  <c r="J220" i="9"/>
  <c r="K219" i="9"/>
  <c r="K219" i="8"/>
  <c r="J220" i="8"/>
  <c r="J220" i="10"/>
  <c r="K219" i="10"/>
  <c r="K220" i="7"/>
  <c r="J221" i="7"/>
  <c r="J217" i="6"/>
  <c r="K216" i="6"/>
  <c r="J221" i="5"/>
  <c r="K220" i="5"/>
  <c r="J221" i="10" l="1"/>
  <c r="K220" i="10"/>
  <c r="J221" i="14"/>
  <c r="K220" i="14"/>
  <c r="K220" i="8"/>
  <c r="J221" i="8"/>
  <c r="J221" i="11"/>
  <c r="K220" i="11"/>
  <c r="K220" i="12"/>
  <c r="J221" i="12"/>
  <c r="J221" i="9"/>
  <c r="K220" i="9"/>
  <c r="J221" i="15"/>
  <c r="K220" i="15"/>
  <c r="J221" i="13"/>
  <c r="K220" i="13"/>
  <c r="J222" i="7"/>
  <c r="K221" i="7"/>
  <c r="K217" i="6"/>
  <c r="J218" i="6"/>
  <c r="J222" i="5"/>
  <c r="K221" i="5"/>
  <c r="K221" i="13" l="1"/>
  <c r="J222" i="13"/>
  <c r="J222" i="11"/>
  <c r="K221" i="11"/>
  <c r="K221" i="8"/>
  <c r="J222" i="8"/>
  <c r="J222" i="15"/>
  <c r="K221" i="15"/>
  <c r="K221" i="9"/>
  <c r="J222" i="9"/>
  <c r="J222" i="14"/>
  <c r="K221" i="14"/>
  <c r="K221" i="12"/>
  <c r="J222" i="12"/>
  <c r="J222" i="10"/>
  <c r="K221" i="10"/>
  <c r="J223" i="7"/>
  <c r="K222" i="7"/>
  <c r="J219" i="6"/>
  <c r="K218" i="6"/>
  <c r="K222" i="5"/>
  <c r="J223" i="5"/>
  <c r="K222" i="10" l="1"/>
  <c r="J223" i="10"/>
  <c r="J223" i="15"/>
  <c r="K222" i="15"/>
  <c r="J223" i="12"/>
  <c r="K222" i="12"/>
  <c r="K222" i="8"/>
  <c r="J223" i="8"/>
  <c r="K222" i="14"/>
  <c r="J223" i="14"/>
  <c r="J223" i="11"/>
  <c r="K222" i="11"/>
  <c r="J223" i="9"/>
  <c r="K222" i="9"/>
  <c r="K222" i="13"/>
  <c r="J223" i="13"/>
  <c r="J224" i="7"/>
  <c r="K223" i="7"/>
  <c r="J220" i="6"/>
  <c r="K219" i="6"/>
  <c r="J224" i="5"/>
  <c r="K223" i="5"/>
  <c r="J224" i="8" l="1"/>
  <c r="K223" i="8"/>
  <c r="K223" i="9"/>
  <c r="J224" i="9"/>
  <c r="K223" i="12"/>
  <c r="J224" i="12"/>
  <c r="J224" i="13"/>
  <c r="K223" i="13"/>
  <c r="J224" i="11"/>
  <c r="K223" i="11"/>
  <c r="J224" i="15"/>
  <c r="K223" i="15"/>
  <c r="K223" i="14"/>
  <c r="J224" i="14"/>
  <c r="J224" i="10"/>
  <c r="K223" i="10"/>
  <c r="K224" i="7"/>
  <c r="J225" i="7"/>
  <c r="J221" i="6"/>
  <c r="K220" i="6"/>
  <c r="J225" i="5"/>
  <c r="K224" i="5"/>
  <c r="J225" i="10" l="1"/>
  <c r="K224" i="10"/>
  <c r="J225" i="13"/>
  <c r="K224" i="13"/>
  <c r="K224" i="14"/>
  <c r="J225" i="14"/>
  <c r="K224" i="12"/>
  <c r="J225" i="12"/>
  <c r="J225" i="9"/>
  <c r="K224" i="9"/>
  <c r="J225" i="15"/>
  <c r="K224" i="15"/>
  <c r="J225" i="11"/>
  <c r="K224" i="11"/>
  <c r="K224" i="8"/>
  <c r="J225" i="8"/>
  <c r="J226" i="7"/>
  <c r="K225" i="7"/>
  <c r="J222" i="6"/>
  <c r="K221" i="6"/>
  <c r="J226" i="5"/>
  <c r="K225" i="5"/>
  <c r="J226" i="14" l="1"/>
  <c r="K225" i="14"/>
  <c r="J226" i="11"/>
  <c r="K225" i="11"/>
  <c r="K225" i="12"/>
  <c r="J226" i="12"/>
  <c r="J226" i="15"/>
  <c r="K225" i="15"/>
  <c r="J226" i="13"/>
  <c r="K225" i="13"/>
  <c r="J226" i="8"/>
  <c r="K225" i="8"/>
  <c r="J226" i="9"/>
  <c r="K225" i="9"/>
  <c r="J226" i="10"/>
  <c r="K225" i="10"/>
  <c r="J227" i="7"/>
  <c r="K226" i="7"/>
  <c r="K222" i="6"/>
  <c r="J223" i="6"/>
  <c r="K226" i="5"/>
  <c r="J227" i="5"/>
  <c r="J227" i="10" l="1"/>
  <c r="K226" i="10"/>
  <c r="J227" i="15"/>
  <c r="K226" i="15"/>
  <c r="K226" i="12"/>
  <c r="J227" i="12"/>
  <c r="K226" i="9"/>
  <c r="J227" i="9"/>
  <c r="J227" i="8"/>
  <c r="K226" i="8"/>
  <c r="J227" i="11"/>
  <c r="K226" i="11"/>
  <c r="K226" i="13"/>
  <c r="J227" i="13"/>
  <c r="K226" i="14"/>
  <c r="J227" i="14"/>
  <c r="J228" i="7"/>
  <c r="K227" i="7"/>
  <c r="J224" i="6"/>
  <c r="K223" i="6"/>
  <c r="J228" i="5"/>
  <c r="K227" i="5"/>
  <c r="K227" i="9" l="1"/>
  <c r="J228" i="9"/>
  <c r="J228" i="13"/>
  <c r="K227" i="13"/>
  <c r="K227" i="12"/>
  <c r="J228" i="12"/>
  <c r="J228" i="14"/>
  <c r="K227" i="14"/>
  <c r="J228" i="11"/>
  <c r="K227" i="11"/>
  <c r="J228" i="15"/>
  <c r="K227" i="15"/>
  <c r="K227" i="8"/>
  <c r="J228" i="8"/>
  <c r="J228" i="10"/>
  <c r="K227" i="10"/>
  <c r="J229" i="7"/>
  <c r="K228" i="7"/>
  <c r="J225" i="6"/>
  <c r="K224" i="6"/>
  <c r="J229" i="5"/>
  <c r="K228" i="5"/>
  <c r="K228" i="14" l="1"/>
  <c r="J229" i="14"/>
  <c r="J229" i="10"/>
  <c r="K228" i="10"/>
  <c r="K228" i="12"/>
  <c r="J229" i="12"/>
  <c r="K228" i="8"/>
  <c r="J229" i="8"/>
  <c r="J229" i="15"/>
  <c r="K228" i="15"/>
  <c r="J229" i="13"/>
  <c r="K228" i="13"/>
  <c r="K228" i="9"/>
  <c r="J229" i="9"/>
  <c r="J229" i="11"/>
  <c r="K228" i="11"/>
  <c r="J230" i="7"/>
  <c r="K229" i="7"/>
  <c r="J226" i="6"/>
  <c r="K225" i="6"/>
  <c r="J230" i="5"/>
  <c r="K229" i="5"/>
  <c r="J230" i="11" l="1"/>
  <c r="K229" i="11"/>
  <c r="J230" i="9"/>
  <c r="K229" i="9"/>
  <c r="K229" i="12"/>
  <c r="J230" i="12"/>
  <c r="J230" i="13"/>
  <c r="K229" i="13"/>
  <c r="J230" i="10"/>
  <c r="K229" i="10"/>
  <c r="K229" i="14"/>
  <c r="J230" i="14"/>
  <c r="J230" i="8"/>
  <c r="K229" i="8"/>
  <c r="J230" i="15"/>
  <c r="K229" i="15"/>
  <c r="J231" i="7"/>
  <c r="K230" i="7"/>
  <c r="K226" i="6"/>
  <c r="J227" i="6"/>
  <c r="J231" i="5"/>
  <c r="K230" i="5"/>
  <c r="J231" i="15" l="1"/>
  <c r="K230" i="15"/>
  <c r="J231" i="13"/>
  <c r="K230" i="13"/>
  <c r="J231" i="12"/>
  <c r="K230" i="12"/>
  <c r="K230" i="8"/>
  <c r="J231" i="8"/>
  <c r="J231" i="14"/>
  <c r="K230" i="14"/>
  <c r="J231" i="9"/>
  <c r="K230" i="9"/>
  <c r="K230" i="10"/>
  <c r="J231" i="10"/>
  <c r="J231" i="11"/>
  <c r="K230" i="11"/>
  <c r="J232" i="7"/>
  <c r="K231" i="7"/>
  <c r="J228" i="6"/>
  <c r="K227" i="6"/>
  <c r="J232" i="5"/>
  <c r="K231" i="5"/>
  <c r="K231" i="11" l="1"/>
  <c r="J232" i="11"/>
  <c r="K231" i="10"/>
  <c r="J232" i="10"/>
  <c r="K231" i="8"/>
  <c r="J232" i="8"/>
  <c r="J232" i="12"/>
  <c r="K231" i="12"/>
  <c r="J232" i="9"/>
  <c r="K231" i="9"/>
  <c r="J232" i="13"/>
  <c r="K231" i="13"/>
  <c r="K231" i="14"/>
  <c r="J232" i="14"/>
  <c r="J232" i="15"/>
  <c r="K231" i="15"/>
  <c r="J233" i="7"/>
  <c r="K232" i="7"/>
  <c r="J229" i="6"/>
  <c r="K228" i="6"/>
  <c r="J233" i="5"/>
  <c r="K232" i="5"/>
  <c r="J233" i="15" l="1"/>
  <c r="K232" i="15"/>
  <c r="J233" i="12"/>
  <c r="K232" i="12"/>
  <c r="J233" i="8"/>
  <c r="K232" i="8"/>
  <c r="K232" i="14"/>
  <c r="J233" i="14"/>
  <c r="J233" i="10"/>
  <c r="K232" i="10"/>
  <c r="J233" i="13"/>
  <c r="K232" i="13"/>
  <c r="J233" i="11"/>
  <c r="K232" i="11"/>
  <c r="J233" i="9"/>
  <c r="K232" i="9"/>
  <c r="J234" i="7"/>
  <c r="K233" i="7"/>
  <c r="J230" i="6"/>
  <c r="K229" i="6"/>
  <c r="J234" i="5"/>
  <c r="K233" i="5"/>
  <c r="K233" i="14" l="1"/>
  <c r="J234" i="14"/>
  <c r="J234" i="15"/>
  <c r="K233" i="15"/>
  <c r="J234" i="9"/>
  <c r="K233" i="9"/>
  <c r="J234" i="11"/>
  <c r="K233" i="11"/>
  <c r="J234" i="13"/>
  <c r="K233" i="13"/>
  <c r="J234" i="12"/>
  <c r="K233" i="12"/>
  <c r="J234" i="10"/>
  <c r="K233" i="10"/>
  <c r="K233" i="8"/>
  <c r="J234" i="8"/>
  <c r="J235" i="7"/>
  <c r="K234" i="7"/>
  <c r="J231" i="6"/>
  <c r="K230" i="6"/>
  <c r="J235" i="5"/>
  <c r="K234" i="5"/>
  <c r="J235" i="8" l="1"/>
  <c r="K234" i="8"/>
  <c r="J235" i="11"/>
  <c r="K234" i="11"/>
  <c r="J235" i="9"/>
  <c r="K234" i="9"/>
  <c r="J235" i="10"/>
  <c r="K234" i="10"/>
  <c r="K234" i="12"/>
  <c r="J235" i="12"/>
  <c r="J235" i="15"/>
  <c r="K234" i="15"/>
  <c r="K234" i="14"/>
  <c r="J235" i="14"/>
  <c r="J235" i="13"/>
  <c r="K234" i="13"/>
  <c r="J236" i="7"/>
  <c r="K235" i="7"/>
  <c r="J232" i="6"/>
  <c r="K231" i="6"/>
  <c r="J236" i="5"/>
  <c r="K235" i="5"/>
  <c r="K235" i="13" l="1"/>
  <c r="J236" i="13"/>
  <c r="J236" i="10"/>
  <c r="K235" i="10"/>
  <c r="K235" i="14"/>
  <c r="J236" i="14"/>
  <c r="J236" i="9"/>
  <c r="K235" i="9"/>
  <c r="J236" i="15"/>
  <c r="K235" i="15"/>
  <c r="J236" i="11"/>
  <c r="K235" i="11"/>
  <c r="J236" i="12"/>
  <c r="K235" i="12"/>
  <c r="J236" i="8"/>
  <c r="K235" i="8"/>
  <c r="J237" i="7"/>
  <c r="K236" i="7"/>
  <c r="J233" i="6"/>
  <c r="K232" i="6"/>
  <c r="J237" i="5"/>
  <c r="K236" i="5"/>
  <c r="J237" i="9" l="1"/>
  <c r="K236" i="9"/>
  <c r="J237" i="14"/>
  <c r="K236" i="14"/>
  <c r="J237" i="8"/>
  <c r="K236" i="8"/>
  <c r="J237" i="11"/>
  <c r="K236" i="11"/>
  <c r="K236" i="10"/>
  <c r="J237" i="10"/>
  <c r="K236" i="13"/>
  <c r="J237" i="13"/>
  <c r="J237" i="12"/>
  <c r="K236" i="12"/>
  <c r="J237" i="15"/>
  <c r="K236" i="15"/>
  <c r="J238" i="7"/>
  <c r="K237" i="7"/>
  <c r="J234" i="6"/>
  <c r="K233" i="6"/>
  <c r="J238" i="5"/>
  <c r="K237" i="5"/>
  <c r="J238" i="9" l="1"/>
  <c r="K237" i="9"/>
  <c r="J238" i="15"/>
  <c r="K237" i="15"/>
  <c r="J238" i="11"/>
  <c r="K237" i="11"/>
  <c r="J238" i="12"/>
  <c r="K237" i="12"/>
  <c r="J238" i="13"/>
  <c r="K237" i="13"/>
  <c r="K237" i="14"/>
  <c r="J238" i="14"/>
  <c r="J238" i="8"/>
  <c r="K237" i="8"/>
  <c r="J238" i="10"/>
  <c r="K237" i="10"/>
  <c r="J239" i="7"/>
  <c r="K238" i="7"/>
  <c r="J235" i="6"/>
  <c r="K234" i="6"/>
  <c r="J239" i="5"/>
  <c r="K238" i="5"/>
  <c r="J239" i="13" l="1"/>
  <c r="K238" i="13"/>
  <c r="K238" i="12"/>
  <c r="J239" i="12"/>
  <c r="J239" i="8"/>
  <c r="K238" i="8"/>
  <c r="J239" i="11"/>
  <c r="K238" i="11"/>
  <c r="J239" i="10"/>
  <c r="K238" i="10"/>
  <c r="K238" i="14"/>
  <c r="J239" i="14"/>
  <c r="J239" i="15"/>
  <c r="K238" i="15"/>
  <c r="J239" i="9"/>
  <c r="K238" i="9"/>
  <c r="J240" i="7"/>
  <c r="K239" i="7"/>
  <c r="J236" i="6"/>
  <c r="K235" i="6"/>
  <c r="J240" i="5"/>
  <c r="K239" i="5"/>
  <c r="K239" i="9" l="1"/>
  <c r="J240" i="9"/>
  <c r="J240" i="11"/>
  <c r="K239" i="11"/>
  <c r="J240" i="15"/>
  <c r="K239" i="15"/>
  <c r="J240" i="8"/>
  <c r="K239" i="8"/>
  <c r="K239" i="12"/>
  <c r="J240" i="12"/>
  <c r="J240" i="14"/>
  <c r="K239" i="14"/>
  <c r="J240" i="10"/>
  <c r="K239" i="10"/>
  <c r="K239" i="13"/>
  <c r="J240" i="13"/>
  <c r="J241" i="7"/>
  <c r="K240" i="7"/>
  <c r="J237" i="6"/>
  <c r="K236" i="6"/>
  <c r="J241" i="5"/>
  <c r="K240" i="5"/>
  <c r="K240" i="8" l="1"/>
  <c r="J241" i="8"/>
  <c r="J241" i="10"/>
  <c r="K240" i="10"/>
  <c r="J241" i="15"/>
  <c r="K240" i="15"/>
  <c r="J241" i="14"/>
  <c r="K240" i="14"/>
  <c r="J241" i="11"/>
  <c r="K240" i="11"/>
  <c r="J241" i="9"/>
  <c r="K240" i="9"/>
  <c r="J241" i="13"/>
  <c r="K240" i="13"/>
  <c r="J241" i="12"/>
  <c r="K240" i="12"/>
  <c r="J242" i="7"/>
  <c r="K241" i="7"/>
  <c r="J238" i="6"/>
  <c r="K237" i="6"/>
  <c r="J242" i="5"/>
  <c r="K241" i="5"/>
  <c r="J242" i="12" l="1"/>
  <c r="K241" i="12"/>
  <c r="K241" i="14"/>
  <c r="J242" i="14"/>
  <c r="K241" i="13"/>
  <c r="J242" i="13"/>
  <c r="J242" i="15"/>
  <c r="K241" i="15"/>
  <c r="J242" i="9"/>
  <c r="K241" i="9"/>
  <c r="J242" i="10"/>
  <c r="K241" i="10"/>
  <c r="K241" i="8"/>
  <c r="J242" i="8"/>
  <c r="J242" i="11"/>
  <c r="K241" i="11"/>
  <c r="J243" i="7"/>
  <c r="K242" i="7"/>
  <c r="K238" i="6"/>
  <c r="J239" i="6"/>
  <c r="J243" i="5"/>
  <c r="K242" i="5"/>
  <c r="J243" i="11" l="1"/>
  <c r="K242" i="11"/>
  <c r="J243" i="15"/>
  <c r="K242" i="15"/>
  <c r="K242" i="8"/>
  <c r="J243" i="8"/>
  <c r="K242" i="13"/>
  <c r="J243" i="13"/>
  <c r="J243" i="14"/>
  <c r="K242" i="14"/>
  <c r="J243" i="10"/>
  <c r="K242" i="10"/>
  <c r="J243" i="9"/>
  <c r="K242" i="9"/>
  <c r="K242" i="12"/>
  <c r="J243" i="12"/>
  <c r="J244" i="7"/>
  <c r="K243" i="7"/>
  <c r="J240" i="6"/>
  <c r="K239" i="6"/>
  <c r="J244" i="5"/>
  <c r="K243" i="5"/>
  <c r="J244" i="8" l="1"/>
  <c r="K243" i="8"/>
  <c r="K243" i="13"/>
  <c r="J244" i="13"/>
  <c r="J244" i="9"/>
  <c r="K243" i="9"/>
  <c r="J244" i="10"/>
  <c r="K243" i="10"/>
  <c r="J244" i="15"/>
  <c r="K243" i="15"/>
  <c r="J244" i="12"/>
  <c r="K243" i="12"/>
  <c r="J244" i="14"/>
  <c r="K243" i="14"/>
  <c r="K243" i="11"/>
  <c r="J244" i="11"/>
  <c r="J245" i="7"/>
  <c r="K244" i="7"/>
  <c r="K240" i="6"/>
  <c r="J241" i="6"/>
  <c r="J245" i="5"/>
  <c r="K244" i="5"/>
  <c r="J245" i="11" l="1"/>
  <c r="K244" i="11"/>
  <c r="J245" i="10"/>
  <c r="K244" i="10"/>
  <c r="J245" i="14"/>
  <c r="K244" i="14"/>
  <c r="J245" i="9"/>
  <c r="K244" i="9"/>
  <c r="J245" i="13"/>
  <c r="K244" i="13"/>
  <c r="J245" i="12"/>
  <c r="K244" i="12"/>
  <c r="J245" i="15"/>
  <c r="K244" i="15"/>
  <c r="K244" i="8"/>
  <c r="J245" i="8"/>
  <c r="J246" i="7"/>
  <c r="K245" i="7"/>
  <c r="K241" i="6"/>
  <c r="J242" i="6"/>
  <c r="J246" i="5"/>
  <c r="K245" i="5"/>
  <c r="K245" i="9" l="1"/>
  <c r="J246" i="9"/>
  <c r="K245" i="8"/>
  <c r="J246" i="8"/>
  <c r="J246" i="15"/>
  <c r="K245" i="15"/>
  <c r="J246" i="14"/>
  <c r="K245" i="14"/>
  <c r="J246" i="10"/>
  <c r="K245" i="10"/>
  <c r="K245" i="12"/>
  <c r="J246" i="12"/>
  <c r="J246" i="13"/>
  <c r="K245" i="13"/>
  <c r="J246" i="11"/>
  <c r="K245" i="11"/>
  <c r="J247" i="7"/>
  <c r="K246" i="7"/>
  <c r="J243" i="6"/>
  <c r="K242" i="6"/>
  <c r="J247" i="5"/>
  <c r="K246" i="5"/>
  <c r="J247" i="11" l="1"/>
  <c r="K246" i="11"/>
  <c r="J247" i="14"/>
  <c r="K246" i="14"/>
  <c r="K246" i="13"/>
  <c r="J247" i="13"/>
  <c r="J247" i="15"/>
  <c r="K246" i="15"/>
  <c r="J247" i="12"/>
  <c r="K246" i="12"/>
  <c r="K246" i="8"/>
  <c r="J247" i="8"/>
  <c r="K246" i="9"/>
  <c r="J247" i="9"/>
  <c r="K246" i="10"/>
  <c r="J247" i="10"/>
  <c r="J248" i="7"/>
  <c r="K247" i="7"/>
  <c r="J244" i="6"/>
  <c r="K243" i="6"/>
  <c r="J248" i="5"/>
  <c r="K247" i="5"/>
  <c r="J248" i="15" l="1"/>
  <c r="K247" i="15"/>
  <c r="J248" i="9"/>
  <c r="K247" i="9"/>
  <c r="J248" i="13"/>
  <c r="K247" i="13"/>
  <c r="K247" i="8"/>
  <c r="J248" i="8"/>
  <c r="J248" i="10"/>
  <c r="K247" i="10"/>
  <c r="K247" i="14"/>
  <c r="J248" i="14"/>
  <c r="J248" i="12"/>
  <c r="K247" i="12"/>
  <c r="J248" i="11"/>
  <c r="K247" i="11"/>
  <c r="J249" i="7"/>
  <c r="K248" i="7"/>
  <c r="J245" i="6"/>
  <c r="K244" i="6"/>
  <c r="K248" i="5"/>
  <c r="J249" i="5"/>
  <c r="K248" i="8" l="1"/>
  <c r="J249" i="8"/>
  <c r="K248" i="13"/>
  <c r="J249" i="13"/>
  <c r="J249" i="14"/>
  <c r="K248" i="14"/>
  <c r="J249" i="9"/>
  <c r="K248" i="9"/>
  <c r="J249" i="11"/>
  <c r="K248" i="11"/>
  <c r="K248" i="12"/>
  <c r="J249" i="12"/>
  <c r="J249" i="10"/>
  <c r="K248" i="10"/>
  <c r="J249" i="15"/>
  <c r="K248" i="15"/>
  <c r="J250" i="7"/>
  <c r="K249" i="7"/>
  <c r="K245" i="6"/>
  <c r="J246" i="6"/>
  <c r="J250" i="5"/>
  <c r="K249" i="5"/>
  <c r="J250" i="15" l="1"/>
  <c r="K249" i="15"/>
  <c r="K249" i="9"/>
  <c r="J250" i="9"/>
  <c r="J250" i="10"/>
  <c r="K249" i="10"/>
  <c r="J250" i="14"/>
  <c r="K249" i="14"/>
  <c r="J250" i="12"/>
  <c r="K249" i="12"/>
  <c r="K249" i="13"/>
  <c r="J250" i="13"/>
  <c r="J250" i="8"/>
  <c r="K249" i="8"/>
  <c r="J250" i="11"/>
  <c r="K249" i="11"/>
  <c r="J251" i="7"/>
  <c r="K250" i="7"/>
  <c r="K246" i="6"/>
  <c r="J247" i="6"/>
  <c r="J251" i="5"/>
  <c r="K250" i="5"/>
  <c r="J251" i="11" l="1"/>
  <c r="K250" i="11"/>
  <c r="K250" i="14"/>
  <c r="J251" i="14"/>
  <c r="J251" i="8"/>
  <c r="K250" i="8"/>
  <c r="J251" i="10"/>
  <c r="K250" i="10"/>
  <c r="J251" i="13"/>
  <c r="K250" i="13"/>
  <c r="J251" i="9"/>
  <c r="K250" i="9"/>
  <c r="J251" i="12"/>
  <c r="K250" i="12"/>
  <c r="J251" i="15"/>
  <c r="K250" i="15"/>
  <c r="J252" i="7"/>
  <c r="K251" i="7"/>
  <c r="J248" i="6"/>
  <c r="K247" i="6"/>
  <c r="J252" i="5"/>
  <c r="K251" i="5"/>
  <c r="J252" i="10" l="1"/>
  <c r="K251" i="10"/>
  <c r="J252" i="12"/>
  <c r="K251" i="12"/>
  <c r="K251" i="8"/>
  <c r="J252" i="8"/>
  <c r="J252" i="13"/>
  <c r="K251" i="13"/>
  <c r="J252" i="15"/>
  <c r="K251" i="15"/>
  <c r="J252" i="14"/>
  <c r="K251" i="14"/>
  <c r="J252" i="9"/>
  <c r="K251" i="9"/>
  <c r="J252" i="11"/>
  <c r="K251" i="11"/>
  <c r="J253" i="7"/>
  <c r="K252" i="7"/>
  <c r="K248" i="6"/>
  <c r="J249" i="6"/>
  <c r="J253" i="5"/>
  <c r="K252" i="5"/>
  <c r="J253" i="11" l="1"/>
  <c r="K252" i="11"/>
  <c r="J253" i="13"/>
  <c r="K252" i="13"/>
  <c r="J253" i="8"/>
  <c r="K252" i="8"/>
  <c r="J253" i="9"/>
  <c r="K252" i="9"/>
  <c r="K252" i="14"/>
  <c r="J253" i="14"/>
  <c r="J253" i="12"/>
  <c r="K252" i="12"/>
  <c r="J253" i="15"/>
  <c r="K252" i="15"/>
  <c r="K252" i="10"/>
  <c r="J253" i="10"/>
  <c r="J254" i="7"/>
  <c r="K253" i="7"/>
  <c r="J250" i="6"/>
  <c r="K249" i="6"/>
  <c r="J254" i="5"/>
  <c r="K253" i="5"/>
  <c r="J254" i="10" l="1"/>
  <c r="K253" i="10"/>
  <c r="J254" i="9"/>
  <c r="K253" i="9"/>
  <c r="J254" i="15"/>
  <c r="K253" i="15"/>
  <c r="K253" i="8"/>
  <c r="J254" i="8"/>
  <c r="K253" i="12"/>
  <c r="J254" i="12"/>
  <c r="J254" i="13"/>
  <c r="K253" i="13"/>
  <c r="K253" i="14"/>
  <c r="J254" i="14"/>
  <c r="J254" i="11"/>
  <c r="K253" i="11"/>
  <c r="J255" i="7"/>
  <c r="K254" i="7"/>
  <c r="J251" i="6"/>
  <c r="K250" i="6"/>
  <c r="J255" i="5"/>
  <c r="K254" i="5"/>
  <c r="J255" i="8" l="1"/>
  <c r="K254" i="8"/>
  <c r="J255" i="11"/>
  <c r="K254" i="11"/>
  <c r="J255" i="14"/>
  <c r="K254" i="14"/>
  <c r="J255" i="15"/>
  <c r="K254" i="15"/>
  <c r="J255" i="9"/>
  <c r="K254" i="9"/>
  <c r="K254" i="12"/>
  <c r="J255" i="12"/>
  <c r="J255" i="13"/>
  <c r="K254" i="13"/>
  <c r="J255" i="10"/>
  <c r="K254" i="10"/>
  <c r="J256" i="7"/>
  <c r="K255" i="7"/>
  <c r="J252" i="6"/>
  <c r="K251" i="6"/>
  <c r="J256" i="5"/>
  <c r="K255" i="5"/>
  <c r="J256" i="10" l="1"/>
  <c r="K255" i="10"/>
  <c r="J256" i="15"/>
  <c r="K255" i="15"/>
  <c r="K255" i="13"/>
  <c r="J256" i="13"/>
  <c r="J256" i="14"/>
  <c r="K255" i="14"/>
  <c r="J256" i="12"/>
  <c r="K255" i="12"/>
  <c r="J256" i="11"/>
  <c r="K255" i="11"/>
  <c r="J256" i="9"/>
  <c r="K255" i="9"/>
  <c r="J256" i="8"/>
  <c r="K255" i="8"/>
  <c r="J257" i="7"/>
  <c r="K256" i="7"/>
  <c r="J253" i="6"/>
  <c r="K252" i="6"/>
  <c r="J257" i="5"/>
  <c r="K256" i="5"/>
  <c r="J257" i="14" l="1"/>
  <c r="K256" i="14"/>
  <c r="J257" i="13"/>
  <c r="K256" i="13"/>
  <c r="J257" i="9"/>
  <c r="K256" i="9"/>
  <c r="J257" i="8"/>
  <c r="K256" i="8"/>
  <c r="K256" i="11"/>
  <c r="J257" i="11"/>
  <c r="J257" i="15"/>
  <c r="K256" i="15"/>
  <c r="K256" i="12"/>
  <c r="J257" i="12"/>
  <c r="K256" i="10"/>
  <c r="J257" i="10"/>
  <c r="J258" i="7"/>
  <c r="K257" i="7"/>
  <c r="J254" i="6"/>
  <c r="K253" i="6"/>
  <c r="K257" i="5"/>
  <c r="J258" i="5"/>
  <c r="K257" i="10" l="1"/>
  <c r="J258" i="10"/>
  <c r="K257" i="8"/>
  <c r="J258" i="8"/>
  <c r="J258" i="9"/>
  <c r="K257" i="9"/>
  <c r="J258" i="15"/>
  <c r="K257" i="15"/>
  <c r="J258" i="13"/>
  <c r="K257" i="13"/>
  <c r="K257" i="12"/>
  <c r="J258" i="12"/>
  <c r="J258" i="11"/>
  <c r="K257" i="11"/>
  <c r="J258" i="14"/>
  <c r="K257" i="14"/>
  <c r="J259" i="7"/>
  <c r="K258" i="7"/>
  <c r="K254" i="6"/>
  <c r="J255" i="6"/>
  <c r="J259" i="5"/>
  <c r="K258" i="5"/>
  <c r="J259" i="14" l="1"/>
  <c r="K258" i="14"/>
  <c r="J259" i="15"/>
  <c r="K258" i="15"/>
  <c r="J259" i="11"/>
  <c r="K258" i="11"/>
  <c r="K258" i="9"/>
  <c r="J259" i="9"/>
  <c r="J259" i="12"/>
  <c r="K258" i="12"/>
  <c r="J259" i="8"/>
  <c r="K258" i="8"/>
  <c r="J259" i="10"/>
  <c r="K258" i="10"/>
  <c r="J259" i="13"/>
  <c r="K258" i="13"/>
  <c r="J260" i="7"/>
  <c r="K259" i="7"/>
  <c r="J256" i="6"/>
  <c r="K255" i="6"/>
  <c r="J260" i="5"/>
  <c r="K259" i="5"/>
  <c r="J260" i="12" l="1"/>
  <c r="K259" i="12"/>
  <c r="J260" i="9"/>
  <c r="K259" i="9"/>
  <c r="J260" i="13"/>
  <c r="K259" i="13"/>
  <c r="J260" i="11"/>
  <c r="K259" i="11"/>
  <c r="K259" i="10"/>
  <c r="J260" i="10"/>
  <c r="J260" i="8"/>
  <c r="K259" i="8"/>
  <c r="J260" i="15"/>
  <c r="K259" i="15"/>
  <c r="K259" i="14"/>
  <c r="J260" i="14"/>
  <c r="J261" i="7"/>
  <c r="K260" i="7"/>
  <c r="J257" i="6"/>
  <c r="K256" i="6"/>
  <c r="J261" i="5"/>
  <c r="K260" i="5"/>
  <c r="K260" i="14" l="1"/>
  <c r="J261" i="14"/>
  <c r="J261" i="11"/>
  <c r="K260" i="11"/>
  <c r="J261" i="15"/>
  <c r="K260" i="15"/>
  <c r="K260" i="13"/>
  <c r="J261" i="13"/>
  <c r="J261" i="8"/>
  <c r="K260" i="8"/>
  <c r="J261" i="9"/>
  <c r="K260" i="9"/>
  <c r="J261" i="10"/>
  <c r="K260" i="10"/>
  <c r="J261" i="12"/>
  <c r="K260" i="12"/>
  <c r="J262" i="7"/>
  <c r="K261" i="7"/>
  <c r="J258" i="6"/>
  <c r="K257" i="6"/>
  <c r="J262" i="5"/>
  <c r="K261" i="5"/>
  <c r="J262" i="13" l="1"/>
  <c r="K261" i="13"/>
  <c r="K261" i="12"/>
  <c r="J262" i="12"/>
  <c r="J262" i="10"/>
  <c r="K261" i="10"/>
  <c r="J262" i="15"/>
  <c r="K261" i="15"/>
  <c r="K261" i="8"/>
  <c r="J262" i="8"/>
  <c r="J262" i="14"/>
  <c r="K261" i="14"/>
  <c r="J262" i="9"/>
  <c r="K261" i="9"/>
  <c r="J262" i="11"/>
  <c r="K261" i="11"/>
  <c r="J263" i="7"/>
  <c r="K262" i="7"/>
  <c r="J259" i="6"/>
  <c r="K258" i="6"/>
  <c r="J263" i="5"/>
  <c r="K262" i="5"/>
  <c r="J263" i="11" l="1"/>
  <c r="K262" i="11"/>
  <c r="J263" i="15"/>
  <c r="K262" i="15"/>
  <c r="J263" i="10"/>
  <c r="K262" i="10"/>
  <c r="J263" i="12"/>
  <c r="K262" i="12"/>
  <c r="K262" i="14"/>
  <c r="J263" i="14"/>
  <c r="K262" i="9"/>
  <c r="J263" i="9"/>
  <c r="J263" i="8"/>
  <c r="K262" i="8"/>
  <c r="J263" i="13"/>
  <c r="K262" i="13"/>
  <c r="J264" i="7"/>
  <c r="K263" i="7"/>
  <c r="J260" i="6"/>
  <c r="K259" i="6"/>
  <c r="J264" i="5"/>
  <c r="K263" i="5"/>
  <c r="J264" i="13" l="1"/>
  <c r="K263" i="13"/>
  <c r="K263" i="12"/>
  <c r="J264" i="12"/>
  <c r="J264" i="10"/>
  <c r="K263" i="10"/>
  <c r="J264" i="9"/>
  <c r="K263" i="9"/>
  <c r="K263" i="8"/>
  <c r="J264" i="8"/>
  <c r="J264" i="15"/>
  <c r="K263" i="15"/>
  <c r="J264" i="14"/>
  <c r="K263" i="14"/>
  <c r="J264" i="11"/>
  <c r="K263" i="11"/>
  <c r="J265" i="7"/>
  <c r="K264" i="7"/>
  <c r="K260" i="6"/>
  <c r="J261" i="6"/>
  <c r="K264" i="5"/>
  <c r="J265" i="5"/>
  <c r="J265" i="11" l="1"/>
  <c r="K264" i="11"/>
  <c r="K264" i="9"/>
  <c r="J265" i="9"/>
  <c r="J265" i="14"/>
  <c r="K264" i="14"/>
  <c r="J265" i="10"/>
  <c r="K264" i="10"/>
  <c r="J265" i="12"/>
  <c r="K264" i="12"/>
  <c r="J265" i="15"/>
  <c r="K264" i="15"/>
  <c r="K264" i="8"/>
  <c r="J265" i="8"/>
  <c r="J265" i="13"/>
  <c r="K264" i="13"/>
  <c r="J266" i="7"/>
  <c r="K265" i="7"/>
  <c r="J262" i="6"/>
  <c r="K261" i="6"/>
  <c r="J266" i="5"/>
  <c r="K265" i="5"/>
  <c r="J266" i="12" l="1"/>
  <c r="K265" i="12"/>
  <c r="J266" i="13"/>
  <c r="K265" i="13"/>
  <c r="K265" i="10"/>
  <c r="J266" i="10"/>
  <c r="J266" i="14"/>
  <c r="K265" i="14"/>
  <c r="J266" i="8"/>
  <c r="K265" i="8"/>
  <c r="J266" i="9"/>
  <c r="K265" i="9"/>
  <c r="J266" i="11"/>
  <c r="K265" i="11"/>
  <c r="J266" i="15"/>
  <c r="K265" i="15"/>
  <c r="J267" i="7"/>
  <c r="K266" i="7"/>
  <c r="K262" i="6"/>
  <c r="J263" i="6"/>
  <c r="J267" i="5"/>
  <c r="K266" i="5"/>
  <c r="J267" i="15" l="1"/>
  <c r="K266" i="15"/>
  <c r="J267" i="14"/>
  <c r="K266" i="14"/>
  <c r="J267" i="10"/>
  <c r="K266" i="10"/>
  <c r="J267" i="11"/>
  <c r="K266" i="11"/>
  <c r="J267" i="9"/>
  <c r="K266" i="9"/>
  <c r="J267" i="13"/>
  <c r="K266" i="13"/>
  <c r="J267" i="8"/>
  <c r="K266" i="8"/>
  <c r="J267" i="12"/>
  <c r="K266" i="12"/>
  <c r="J268" i="7"/>
  <c r="K267" i="7"/>
  <c r="J264" i="6"/>
  <c r="K263" i="6"/>
  <c r="J268" i="5"/>
  <c r="K267" i="5"/>
  <c r="J268" i="9" l="1"/>
  <c r="K267" i="9"/>
  <c r="K267" i="11"/>
  <c r="J268" i="11"/>
  <c r="K267" i="10"/>
  <c r="J268" i="10"/>
  <c r="K267" i="8"/>
  <c r="J268" i="8"/>
  <c r="J268" i="12"/>
  <c r="K267" i="12"/>
  <c r="K267" i="13"/>
  <c r="J268" i="13"/>
  <c r="J268" i="14"/>
  <c r="K267" i="14"/>
  <c r="J268" i="15"/>
  <c r="K267" i="15"/>
  <c r="J269" i="7"/>
  <c r="K268" i="7"/>
  <c r="K264" i="6"/>
  <c r="J265" i="6"/>
  <c r="K268" i="5"/>
  <c r="J269" i="5"/>
  <c r="J269" i="8" l="1"/>
  <c r="K268" i="8"/>
  <c r="J269" i="9"/>
  <c r="K268" i="9"/>
  <c r="J269" i="15"/>
  <c r="K268" i="15"/>
  <c r="J269" i="10"/>
  <c r="K268" i="10"/>
  <c r="J269" i="12"/>
  <c r="K268" i="12"/>
  <c r="J269" i="14"/>
  <c r="K268" i="14"/>
  <c r="J269" i="13"/>
  <c r="K268" i="13"/>
  <c r="J269" i="11"/>
  <c r="K268" i="11"/>
  <c r="J270" i="7"/>
  <c r="K269" i="7"/>
  <c r="J266" i="6"/>
  <c r="K265" i="6"/>
  <c r="J270" i="5"/>
  <c r="K269" i="5"/>
  <c r="J270" i="11" l="1"/>
  <c r="K269" i="11"/>
  <c r="J270" i="10"/>
  <c r="K269" i="10"/>
  <c r="K269" i="13"/>
  <c r="J270" i="13"/>
  <c r="J270" i="15"/>
  <c r="K269" i="15"/>
  <c r="K269" i="14"/>
  <c r="J270" i="14"/>
  <c r="K269" i="9"/>
  <c r="J270" i="9"/>
  <c r="J270" i="12"/>
  <c r="K269" i="12"/>
  <c r="K269" i="8"/>
  <c r="J270" i="8"/>
  <c r="J271" i="7"/>
  <c r="K270" i="7"/>
  <c r="J267" i="6"/>
  <c r="K266" i="6"/>
  <c r="J271" i="5"/>
  <c r="K270" i="5"/>
  <c r="J271" i="8" l="1"/>
  <c r="K270" i="8"/>
  <c r="J271" i="15"/>
  <c r="K270" i="15"/>
  <c r="J271" i="13"/>
  <c r="K270" i="13"/>
  <c r="J271" i="12"/>
  <c r="K270" i="12"/>
  <c r="J271" i="9"/>
  <c r="K270" i="9"/>
  <c r="J271" i="10"/>
  <c r="K270" i="10"/>
  <c r="K270" i="14"/>
  <c r="J271" i="14"/>
  <c r="J271" i="11"/>
  <c r="K270" i="11"/>
  <c r="J272" i="7"/>
  <c r="K271" i="7"/>
  <c r="J268" i="6"/>
  <c r="K267" i="6"/>
  <c r="J272" i="5"/>
  <c r="K271" i="5"/>
  <c r="J272" i="11" l="1"/>
  <c r="K271" i="11"/>
  <c r="J272" i="12"/>
  <c r="K271" i="12"/>
  <c r="K271" i="14"/>
  <c r="J272" i="14"/>
  <c r="K271" i="13"/>
  <c r="J272" i="13"/>
  <c r="K271" i="10"/>
  <c r="J272" i="10"/>
  <c r="J272" i="15"/>
  <c r="K271" i="15"/>
  <c r="J272" i="9"/>
  <c r="K271" i="9"/>
  <c r="K271" i="8"/>
  <c r="J272" i="8"/>
  <c r="J273" i="7"/>
  <c r="K272" i="7"/>
  <c r="J269" i="6"/>
  <c r="K268" i="6"/>
  <c r="J273" i="5"/>
  <c r="K272" i="5"/>
  <c r="J273" i="13" l="1"/>
  <c r="K272" i="13"/>
  <c r="K272" i="8"/>
  <c r="J273" i="8"/>
  <c r="J273" i="14"/>
  <c r="K272" i="14"/>
  <c r="K272" i="9"/>
  <c r="J273" i="9"/>
  <c r="J273" i="15"/>
  <c r="K272" i="15"/>
  <c r="K272" i="12"/>
  <c r="J273" i="12"/>
  <c r="J273" i="10"/>
  <c r="K272" i="10"/>
  <c r="J273" i="11"/>
  <c r="K272" i="11"/>
  <c r="J274" i="7"/>
  <c r="K273" i="7"/>
  <c r="J270" i="6"/>
  <c r="K269" i="6"/>
  <c r="J274" i="5"/>
  <c r="K273" i="5"/>
  <c r="J274" i="9" l="1"/>
  <c r="K273" i="9"/>
  <c r="K273" i="10"/>
  <c r="J274" i="10"/>
  <c r="K273" i="14"/>
  <c r="J274" i="14"/>
  <c r="J274" i="8"/>
  <c r="K273" i="8"/>
  <c r="K273" i="12"/>
  <c r="J274" i="12"/>
  <c r="J274" i="11"/>
  <c r="K273" i="11"/>
  <c r="J274" i="15"/>
  <c r="K273" i="15"/>
  <c r="J274" i="13"/>
  <c r="K273" i="13"/>
  <c r="J275" i="7"/>
  <c r="K274" i="7"/>
  <c r="K270" i="6"/>
  <c r="J271" i="6"/>
  <c r="J275" i="5"/>
  <c r="K274" i="5"/>
  <c r="J275" i="13" l="1"/>
  <c r="K274" i="13"/>
  <c r="K274" i="8"/>
  <c r="J275" i="8"/>
  <c r="K274" i="14"/>
  <c r="J275" i="14"/>
  <c r="J275" i="15"/>
  <c r="K274" i="15"/>
  <c r="J275" i="10"/>
  <c r="K274" i="10"/>
  <c r="J275" i="11"/>
  <c r="K274" i="11"/>
  <c r="J275" i="12"/>
  <c r="K274" i="12"/>
  <c r="J275" i="9"/>
  <c r="K274" i="9"/>
  <c r="J276" i="7"/>
  <c r="K275" i="7"/>
  <c r="J272" i="6"/>
  <c r="K271" i="6"/>
  <c r="J276" i="5"/>
  <c r="K275" i="5"/>
  <c r="J276" i="9" l="1"/>
  <c r="K275" i="9"/>
  <c r="J276" i="15"/>
  <c r="K275" i="15"/>
  <c r="J276" i="14"/>
  <c r="K275" i="14"/>
  <c r="J276" i="12"/>
  <c r="K275" i="12"/>
  <c r="J276" i="8"/>
  <c r="K275" i="8"/>
  <c r="K275" i="11"/>
  <c r="J276" i="11"/>
  <c r="J276" i="10"/>
  <c r="K275" i="10"/>
  <c r="K275" i="13"/>
  <c r="J276" i="13"/>
  <c r="J277" i="7"/>
  <c r="K276" i="7"/>
  <c r="K272" i="6"/>
  <c r="J273" i="6"/>
  <c r="K276" i="5"/>
  <c r="J277" i="5"/>
  <c r="J277" i="12" l="1"/>
  <c r="K276" i="12"/>
  <c r="J277" i="13"/>
  <c r="K276" i="13"/>
  <c r="J277" i="10"/>
  <c r="K276" i="10"/>
  <c r="K276" i="14"/>
  <c r="J277" i="14"/>
  <c r="J277" i="11"/>
  <c r="K276" i="11"/>
  <c r="J277" i="15"/>
  <c r="K276" i="15"/>
  <c r="J277" i="8"/>
  <c r="K276" i="8"/>
  <c r="K276" i="9"/>
  <c r="J277" i="9"/>
  <c r="J278" i="7"/>
  <c r="K277" i="7"/>
  <c r="J274" i="6"/>
  <c r="K273" i="6"/>
  <c r="J278" i="5"/>
  <c r="K277" i="5"/>
  <c r="K277" i="9" l="1"/>
  <c r="J278" i="9"/>
  <c r="J278" i="10"/>
  <c r="K277" i="10"/>
  <c r="K277" i="13"/>
  <c r="J278" i="13"/>
  <c r="J278" i="14"/>
  <c r="K277" i="14"/>
  <c r="J278" i="8"/>
  <c r="K277" i="8"/>
  <c r="J278" i="15"/>
  <c r="K277" i="15"/>
  <c r="J278" i="11"/>
  <c r="K277" i="11"/>
  <c r="J278" i="12"/>
  <c r="K277" i="12"/>
  <c r="J279" i="7"/>
  <c r="K278" i="7"/>
  <c r="J275" i="6"/>
  <c r="K274" i="6"/>
  <c r="J279" i="5"/>
  <c r="K278" i="5"/>
  <c r="J279" i="13" l="1"/>
  <c r="K278" i="13"/>
  <c r="J279" i="11"/>
  <c r="K278" i="11"/>
  <c r="K278" i="12"/>
  <c r="J279" i="12"/>
  <c r="J279" i="14"/>
  <c r="K278" i="14"/>
  <c r="J279" i="10"/>
  <c r="K278" i="10"/>
  <c r="K278" i="15"/>
  <c r="J279" i="15"/>
  <c r="K278" i="9"/>
  <c r="J279" i="9"/>
  <c r="K278" i="8"/>
  <c r="J279" i="8"/>
  <c r="J280" i="7"/>
  <c r="K279" i="7"/>
  <c r="J276" i="6"/>
  <c r="K275" i="6"/>
  <c r="J280" i="5"/>
  <c r="K279" i="5"/>
  <c r="J280" i="14" l="1"/>
  <c r="K279" i="14"/>
  <c r="J280" i="8"/>
  <c r="K279" i="8"/>
  <c r="K279" i="9"/>
  <c r="J280" i="9"/>
  <c r="J280" i="12"/>
  <c r="K279" i="12"/>
  <c r="J280" i="15"/>
  <c r="K279" i="15"/>
  <c r="J280" i="11"/>
  <c r="K279" i="11"/>
  <c r="J280" i="10"/>
  <c r="K279" i="10"/>
  <c r="K279" i="13"/>
  <c r="J280" i="13"/>
  <c r="J281" i="7"/>
  <c r="K280" i="7"/>
  <c r="J277" i="6"/>
  <c r="K276" i="6"/>
  <c r="K280" i="5"/>
  <c r="J281" i="5"/>
  <c r="K280" i="12" l="1"/>
  <c r="J281" i="12"/>
  <c r="J281" i="13"/>
  <c r="K280" i="13"/>
  <c r="J281" i="9"/>
  <c r="K280" i="9"/>
  <c r="J281" i="10"/>
  <c r="K280" i="10"/>
  <c r="K280" i="11"/>
  <c r="J281" i="11"/>
  <c r="J281" i="8"/>
  <c r="K280" i="8"/>
  <c r="J281" i="15"/>
  <c r="K280" i="15"/>
  <c r="J281" i="14"/>
  <c r="K280" i="14"/>
  <c r="J282" i="7"/>
  <c r="K281" i="7"/>
  <c r="J278" i="6"/>
  <c r="K277" i="6"/>
  <c r="J282" i="5"/>
  <c r="K281" i="5"/>
  <c r="J282" i="14" l="1"/>
  <c r="K281" i="14"/>
  <c r="J282" i="10"/>
  <c r="K281" i="10"/>
  <c r="J282" i="8"/>
  <c r="K281" i="8"/>
  <c r="J282" i="15"/>
  <c r="K281" i="15"/>
  <c r="J282" i="9"/>
  <c r="K281" i="9"/>
  <c r="J282" i="13"/>
  <c r="K281" i="13"/>
  <c r="J282" i="12"/>
  <c r="K281" i="12"/>
  <c r="J282" i="11"/>
  <c r="K281" i="11"/>
  <c r="J283" i="7"/>
  <c r="K282" i="7"/>
  <c r="K278" i="6"/>
  <c r="J279" i="6"/>
  <c r="J283" i="5"/>
  <c r="K282" i="5"/>
  <c r="J283" i="11" l="1"/>
  <c r="K282" i="11"/>
  <c r="J283" i="15"/>
  <c r="K282" i="15"/>
  <c r="J283" i="12"/>
  <c r="K282" i="12"/>
  <c r="K282" i="8"/>
  <c r="J283" i="8"/>
  <c r="J283" i="13"/>
  <c r="K282" i="13"/>
  <c r="J283" i="10"/>
  <c r="K282" i="10"/>
  <c r="K282" i="9"/>
  <c r="J283" i="9"/>
  <c r="J283" i="14"/>
  <c r="K282" i="14"/>
  <c r="J284" i="7"/>
  <c r="K283" i="7"/>
  <c r="J280" i="6"/>
  <c r="K279" i="6"/>
  <c r="J284" i="5"/>
  <c r="K283" i="5"/>
  <c r="J284" i="8" l="1"/>
  <c r="K283" i="8"/>
  <c r="J284" i="9"/>
  <c r="K283" i="9"/>
  <c r="J284" i="14"/>
  <c r="K283" i="14"/>
  <c r="J284" i="12"/>
  <c r="K283" i="12"/>
  <c r="J284" i="10"/>
  <c r="K283" i="10"/>
  <c r="J284" i="15"/>
  <c r="K283" i="15"/>
  <c r="K283" i="13"/>
  <c r="J284" i="13"/>
  <c r="K283" i="11"/>
  <c r="J284" i="11"/>
  <c r="J285" i="7"/>
  <c r="K284" i="7"/>
  <c r="K280" i="6"/>
  <c r="J281" i="6"/>
  <c r="K284" i="5"/>
  <c r="J285" i="5"/>
  <c r="J285" i="11" l="1"/>
  <c r="K284" i="11"/>
  <c r="J285" i="12"/>
  <c r="K284" i="12"/>
  <c r="K284" i="14"/>
  <c r="J285" i="14"/>
  <c r="K284" i="13"/>
  <c r="J285" i="13"/>
  <c r="J285" i="15"/>
  <c r="K284" i="15"/>
  <c r="J285" i="9"/>
  <c r="K284" i="9"/>
  <c r="J285" i="10"/>
  <c r="K284" i="10"/>
  <c r="J285" i="8"/>
  <c r="K284" i="8"/>
  <c r="J286" i="7"/>
  <c r="K285" i="7"/>
  <c r="J282" i="6"/>
  <c r="K281" i="6"/>
  <c r="J286" i="5"/>
  <c r="K285" i="5"/>
  <c r="K285" i="13" l="1"/>
  <c r="J286" i="13"/>
  <c r="K285" i="14"/>
  <c r="J286" i="14"/>
  <c r="K285" i="8"/>
  <c r="J286" i="8"/>
  <c r="J286" i="10"/>
  <c r="K285" i="10"/>
  <c r="K285" i="12"/>
  <c r="J286" i="12"/>
  <c r="J286" i="9"/>
  <c r="K285" i="9"/>
  <c r="J286" i="15"/>
  <c r="K285" i="15"/>
  <c r="J286" i="11"/>
  <c r="K285" i="11"/>
  <c r="J287" i="7"/>
  <c r="K286" i="7"/>
  <c r="J283" i="6"/>
  <c r="K282" i="6"/>
  <c r="J287" i="5"/>
  <c r="K286" i="5"/>
  <c r="K286" i="8" l="1"/>
  <c r="J287" i="8"/>
  <c r="J287" i="10"/>
  <c r="K286" i="10"/>
  <c r="J287" i="15"/>
  <c r="K286" i="15"/>
  <c r="J287" i="14"/>
  <c r="K286" i="14"/>
  <c r="J287" i="9"/>
  <c r="K286" i="9"/>
  <c r="J287" i="11"/>
  <c r="K286" i="11"/>
  <c r="K286" i="12"/>
  <c r="J287" i="12"/>
  <c r="J287" i="13"/>
  <c r="K286" i="13"/>
  <c r="J288" i="7"/>
  <c r="K287" i="7"/>
  <c r="J284" i="6"/>
  <c r="K283" i="6"/>
  <c r="J288" i="5"/>
  <c r="K287" i="5"/>
  <c r="J288" i="12" l="1"/>
  <c r="K287" i="12"/>
  <c r="J288" i="13"/>
  <c r="K287" i="13"/>
  <c r="J288" i="14"/>
  <c r="K287" i="14"/>
  <c r="J288" i="15"/>
  <c r="K287" i="15"/>
  <c r="J288" i="11"/>
  <c r="K287" i="11"/>
  <c r="K287" i="10"/>
  <c r="J288" i="10"/>
  <c r="K287" i="8"/>
  <c r="J288" i="8"/>
  <c r="K287" i="9"/>
  <c r="J288" i="9"/>
  <c r="J289" i="7"/>
  <c r="K288" i="7"/>
  <c r="K284" i="6"/>
  <c r="J285" i="6"/>
  <c r="K288" i="5"/>
  <c r="J289" i="5"/>
  <c r="K288" i="9" l="1"/>
  <c r="J289" i="9"/>
  <c r="J289" i="15"/>
  <c r="K288" i="15"/>
  <c r="J289" i="8"/>
  <c r="K288" i="8"/>
  <c r="K288" i="14"/>
  <c r="J289" i="14"/>
  <c r="K288" i="10"/>
  <c r="J289" i="10"/>
  <c r="J289" i="13"/>
  <c r="K288" i="13"/>
  <c r="J289" i="11"/>
  <c r="K288" i="11"/>
  <c r="K288" i="12"/>
  <c r="J289" i="12"/>
  <c r="J290" i="7"/>
  <c r="K289" i="7"/>
  <c r="K285" i="6"/>
  <c r="J286" i="6"/>
  <c r="J290" i="5"/>
  <c r="K289" i="5"/>
  <c r="J290" i="12" l="1"/>
  <c r="K289" i="12"/>
  <c r="J290" i="11"/>
  <c r="K289" i="11"/>
  <c r="J290" i="8"/>
  <c r="K289" i="8"/>
  <c r="J290" i="14"/>
  <c r="K289" i="14"/>
  <c r="J290" i="15"/>
  <c r="K289" i="15"/>
  <c r="J290" i="10"/>
  <c r="K289" i="10"/>
  <c r="J290" i="9"/>
  <c r="K289" i="9"/>
  <c r="K289" i="13"/>
  <c r="J290" i="13"/>
  <c r="J291" i="7"/>
  <c r="K290" i="7"/>
  <c r="K286" i="6"/>
  <c r="J287" i="6"/>
  <c r="J291" i="5"/>
  <c r="K290" i="5"/>
  <c r="J291" i="14" l="1"/>
  <c r="K290" i="14"/>
  <c r="J291" i="8"/>
  <c r="K290" i="8"/>
  <c r="J291" i="9"/>
  <c r="K290" i="9"/>
  <c r="J291" i="10"/>
  <c r="K290" i="10"/>
  <c r="J291" i="11"/>
  <c r="K290" i="11"/>
  <c r="K290" i="13"/>
  <c r="J291" i="13"/>
  <c r="J291" i="15"/>
  <c r="K290" i="15"/>
  <c r="J291" i="12"/>
  <c r="K290" i="12"/>
  <c r="J292" i="7"/>
  <c r="K291" i="7"/>
  <c r="J288" i="6"/>
  <c r="K287" i="6"/>
  <c r="J292" i="5"/>
  <c r="K291" i="5"/>
  <c r="K291" i="10" l="1"/>
  <c r="J292" i="10"/>
  <c r="J292" i="9"/>
  <c r="K291" i="9"/>
  <c r="K291" i="12"/>
  <c r="J292" i="12"/>
  <c r="J292" i="13"/>
  <c r="K291" i="13"/>
  <c r="J292" i="8"/>
  <c r="K291" i="8"/>
  <c r="J292" i="15"/>
  <c r="K291" i="15"/>
  <c r="J292" i="11"/>
  <c r="K291" i="11"/>
  <c r="K291" i="14"/>
  <c r="J292" i="14"/>
  <c r="J293" i="7"/>
  <c r="K292" i="7"/>
  <c r="K288" i="6"/>
  <c r="J289" i="6"/>
  <c r="K292" i="5"/>
  <c r="J293" i="5"/>
  <c r="J293" i="13" l="1"/>
  <c r="K292" i="13"/>
  <c r="K292" i="12"/>
  <c r="J293" i="12"/>
  <c r="J293" i="14"/>
  <c r="K292" i="14"/>
  <c r="J293" i="11"/>
  <c r="K292" i="11"/>
  <c r="J293" i="15"/>
  <c r="K292" i="15"/>
  <c r="J293" i="9"/>
  <c r="K292" i="9"/>
  <c r="K292" i="10"/>
  <c r="J293" i="10"/>
  <c r="J293" i="8"/>
  <c r="K292" i="8"/>
  <c r="J294" i="7"/>
  <c r="K293" i="7"/>
  <c r="J290" i="6"/>
  <c r="K289" i="6"/>
  <c r="J294" i="5"/>
  <c r="K293" i="5"/>
  <c r="J294" i="8" l="1"/>
  <c r="K293" i="8"/>
  <c r="J294" i="11"/>
  <c r="K293" i="11"/>
  <c r="J294" i="14"/>
  <c r="K293" i="14"/>
  <c r="J294" i="12"/>
  <c r="K293" i="12"/>
  <c r="K293" i="10"/>
  <c r="J294" i="10"/>
  <c r="K293" i="9"/>
  <c r="J294" i="9"/>
  <c r="J294" i="15"/>
  <c r="K293" i="15"/>
  <c r="J294" i="13"/>
  <c r="K293" i="13"/>
  <c r="J295" i="7"/>
  <c r="K294" i="7"/>
  <c r="J291" i="6"/>
  <c r="K290" i="6"/>
  <c r="J295" i="5"/>
  <c r="K294" i="5"/>
  <c r="K294" i="12" l="1"/>
  <c r="J295" i="12"/>
  <c r="J295" i="15"/>
  <c r="K294" i="15"/>
  <c r="K294" i="14"/>
  <c r="J295" i="14"/>
  <c r="J295" i="13"/>
  <c r="K294" i="13"/>
  <c r="K294" i="9"/>
  <c r="J295" i="9"/>
  <c r="J295" i="11"/>
  <c r="K294" i="11"/>
  <c r="J295" i="10"/>
  <c r="K294" i="10"/>
  <c r="J295" i="8"/>
  <c r="K294" i="8"/>
  <c r="J296" i="7"/>
  <c r="K295" i="7"/>
  <c r="J292" i="6"/>
  <c r="K291" i="6"/>
  <c r="J296" i="5"/>
  <c r="K295" i="5"/>
  <c r="J296" i="13" l="1"/>
  <c r="K295" i="13"/>
  <c r="K295" i="14"/>
  <c r="J296" i="14"/>
  <c r="J296" i="8"/>
  <c r="K295" i="8"/>
  <c r="J296" i="15"/>
  <c r="K295" i="15"/>
  <c r="J296" i="11"/>
  <c r="K295" i="11"/>
  <c r="K295" i="9"/>
  <c r="J296" i="9"/>
  <c r="J296" i="12"/>
  <c r="K295" i="12"/>
  <c r="J296" i="10"/>
  <c r="K295" i="10"/>
  <c r="J297" i="7"/>
  <c r="K296" i="7"/>
  <c r="J293" i="6"/>
  <c r="K292" i="6"/>
  <c r="K296" i="5"/>
  <c r="J297" i="5"/>
  <c r="K296" i="10" l="1"/>
  <c r="J297" i="10"/>
  <c r="J297" i="15"/>
  <c r="K296" i="15"/>
  <c r="J297" i="8"/>
  <c r="K296" i="8"/>
  <c r="K296" i="12"/>
  <c r="J297" i="12"/>
  <c r="J297" i="9"/>
  <c r="K296" i="9"/>
  <c r="K296" i="14"/>
  <c r="J297" i="14"/>
  <c r="K296" i="11"/>
  <c r="J297" i="11"/>
  <c r="J297" i="13"/>
  <c r="K296" i="13"/>
  <c r="J298" i="7"/>
  <c r="K297" i="7"/>
  <c r="J294" i="6"/>
  <c r="K293" i="6"/>
  <c r="J298" i="5"/>
  <c r="K297" i="5"/>
  <c r="J298" i="12" l="1"/>
  <c r="K297" i="12"/>
  <c r="K297" i="13"/>
  <c r="J298" i="13"/>
  <c r="J298" i="11"/>
  <c r="K297" i="11"/>
  <c r="J298" i="8"/>
  <c r="K297" i="8"/>
  <c r="J298" i="14"/>
  <c r="K297" i="14"/>
  <c r="J298" i="15"/>
  <c r="K297" i="15"/>
  <c r="J298" i="10"/>
  <c r="K297" i="10"/>
  <c r="J298" i="9"/>
  <c r="K297" i="9"/>
  <c r="J299" i="7"/>
  <c r="K298" i="7"/>
  <c r="K294" i="6"/>
  <c r="J295" i="6"/>
  <c r="J299" i="5"/>
  <c r="K298" i="5"/>
  <c r="J299" i="9" l="1"/>
  <c r="K298" i="9"/>
  <c r="J299" i="8"/>
  <c r="K298" i="8"/>
  <c r="J299" i="10"/>
  <c r="K298" i="10"/>
  <c r="J299" i="11"/>
  <c r="K298" i="11"/>
  <c r="J299" i="13"/>
  <c r="K298" i="13"/>
  <c r="J299" i="15"/>
  <c r="K298" i="15"/>
  <c r="K298" i="14"/>
  <c r="J299" i="14"/>
  <c r="K298" i="12"/>
  <c r="J299" i="12"/>
  <c r="J300" i="7"/>
  <c r="K299" i="7"/>
  <c r="J296" i="6"/>
  <c r="K295" i="6"/>
  <c r="J300" i="5"/>
  <c r="K299" i="5"/>
  <c r="K299" i="12" l="1"/>
  <c r="J300" i="12"/>
  <c r="J300" i="11"/>
  <c r="K299" i="11"/>
  <c r="J300" i="14"/>
  <c r="K299" i="14"/>
  <c r="J300" i="10"/>
  <c r="K299" i="10"/>
  <c r="J300" i="15"/>
  <c r="K299" i="15"/>
  <c r="K299" i="8"/>
  <c r="J300" i="8"/>
  <c r="J300" i="13"/>
  <c r="K299" i="13"/>
  <c r="K299" i="9"/>
  <c r="J300" i="9"/>
  <c r="J301" i="7"/>
  <c r="K300" i="7"/>
  <c r="K296" i="6"/>
  <c r="J297" i="6"/>
  <c r="K300" i="5"/>
  <c r="J301" i="5"/>
  <c r="J301" i="10" l="1"/>
  <c r="K300" i="10"/>
  <c r="J301" i="13"/>
  <c r="K300" i="13"/>
  <c r="J301" i="14"/>
  <c r="K300" i="14"/>
  <c r="J301" i="15"/>
  <c r="K300" i="15"/>
  <c r="K300" i="8"/>
  <c r="J301" i="8"/>
  <c r="J301" i="11"/>
  <c r="K300" i="11"/>
  <c r="J301" i="9"/>
  <c r="K300" i="9"/>
  <c r="J301" i="12"/>
  <c r="K300" i="12"/>
  <c r="J302" i="7"/>
  <c r="K301" i="7"/>
  <c r="J298" i="6"/>
  <c r="K297" i="6"/>
  <c r="J302" i="5"/>
  <c r="K301" i="5"/>
  <c r="J302" i="12" l="1"/>
  <c r="K301" i="12"/>
  <c r="J302" i="15"/>
  <c r="K301" i="15"/>
  <c r="J302" i="14"/>
  <c r="K301" i="14"/>
  <c r="J302" i="9"/>
  <c r="K301" i="9"/>
  <c r="J302" i="11"/>
  <c r="K301" i="11"/>
  <c r="J302" i="13"/>
  <c r="K301" i="13"/>
  <c r="J302" i="8"/>
  <c r="K301" i="8"/>
  <c r="J302" i="10"/>
  <c r="K301" i="10"/>
  <c r="J303" i="7"/>
  <c r="K302" i="7"/>
  <c r="J299" i="6"/>
  <c r="K298" i="6"/>
  <c r="J303" i="5"/>
  <c r="K302" i="5"/>
  <c r="J303" i="10" l="1"/>
  <c r="K302" i="10"/>
  <c r="J303" i="9"/>
  <c r="K302" i="9"/>
  <c r="J303" i="8"/>
  <c r="K302" i="8"/>
  <c r="K302" i="14"/>
  <c r="J303" i="14"/>
  <c r="J303" i="13"/>
  <c r="K302" i="13"/>
  <c r="J303" i="15"/>
  <c r="K302" i="15"/>
  <c r="J303" i="11"/>
  <c r="K302" i="11"/>
  <c r="J303" i="12"/>
  <c r="K302" i="12"/>
  <c r="J304" i="7"/>
  <c r="K303" i="7"/>
  <c r="J300" i="6"/>
  <c r="K299" i="6"/>
  <c r="J304" i="5"/>
  <c r="K303" i="5"/>
  <c r="K303" i="14" l="1"/>
  <c r="J304" i="14"/>
  <c r="J304" i="12"/>
  <c r="K303" i="12"/>
  <c r="K303" i="11"/>
  <c r="J304" i="11"/>
  <c r="K303" i="8"/>
  <c r="J304" i="8"/>
  <c r="J304" i="9"/>
  <c r="K303" i="9"/>
  <c r="J304" i="15"/>
  <c r="K303" i="15"/>
  <c r="J304" i="13"/>
  <c r="K303" i="13"/>
  <c r="J304" i="10"/>
  <c r="K303" i="10"/>
  <c r="J305" i="7"/>
  <c r="K304" i="7"/>
  <c r="J301" i="6"/>
  <c r="K300" i="6"/>
  <c r="K304" i="5"/>
  <c r="J305" i="5"/>
  <c r="J305" i="8" l="1"/>
  <c r="K304" i="8"/>
  <c r="J305" i="10"/>
  <c r="K304" i="10"/>
  <c r="J305" i="11"/>
  <c r="K304" i="11"/>
  <c r="J305" i="13"/>
  <c r="K304" i="13"/>
  <c r="J305" i="15"/>
  <c r="K304" i="15"/>
  <c r="J305" i="12"/>
  <c r="K304" i="12"/>
  <c r="J305" i="14"/>
  <c r="K304" i="14"/>
  <c r="J305" i="9"/>
  <c r="K304" i="9"/>
  <c r="J306" i="7"/>
  <c r="K305" i="7"/>
  <c r="J302" i="6"/>
  <c r="K301" i="6"/>
  <c r="J306" i="5"/>
  <c r="K305" i="5"/>
  <c r="J306" i="9" l="1"/>
  <c r="K305" i="9"/>
  <c r="J306" i="13"/>
  <c r="K305" i="13"/>
  <c r="J306" i="11"/>
  <c r="K305" i="11"/>
  <c r="J306" i="12"/>
  <c r="K305" i="12"/>
  <c r="J306" i="10"/>
  <c r="K305" i="10"/>
  <c r="J306" i="14"/>
  <c r="K305" i="14"/>
  <c r="J306" i="15"/>
  <c r="K305" i="15"/>
  <c r="J306" i="8"/>
  <c r="K305" i="8"/>
  <c r="J307" i="7"/>
  <c r="K306" i="7"/>
  <c r="K302" i="6"/>
  <c r="J303" i="6"/>
  <c r="J307" i="5"/>
  <c r="K306" i="5"/>
  <c r="K306" i="8" l="1"/>
  <c r="J307" i="8"/>
  <c r="K306" i="12"/>
  <c r="J307" i="12"/>
  <c r="J307" i="11"/>
  <c r="K306" i="11"/>
  <c r="J307" i="14"/>
  <c r="K306" i="14"/>
  <c r="J307" i="13"/>
  <c r="K306" i="13"/>
  <c r="J307" i="15"/>
  <c r="K306" i="15"/>
  <c r="K306" i="10"/>
  <c r="J307" i="10"/>
  <c r="K306" i="9"/>
  <c r="J307" i="9"/>
  <c r="J308" i="7"/>
  <c r="K307" i="7"/>
  <c r="J304" i="6"/>
  <c r="K303" i="6"/>
  <c r="J308" i="5"/>
  <c r="K307" i="5"/>
  <c r="K307" i="14" l="1"/>
  <c r="J308" i="14"/>
  <c r="J308" i="10"/>
  <c r="K307" i="10"/>
  <c r="J308" i="11"/>
  <c r="K307" i="11"/>
  <c r="K307" i="12"/>
  <c r="J308" i="12"/>
  <c r="J308" i="15"/>
  <c r="K307" i="15"/>
  <c r="J308" i="9"/>
  <c r="K307" i="9"/>
  <c r="J308" i="8"/>
  <c r="K307" i="8"/>
  <c r="J308" i="13"/>
  <c r="K307" i="13"/>
  <c r="J309" i="7"/>
  <c r="K308" i="7"/>
  <c r="K304" i="6"/>
  <c r="J305" i="6"/>
  <c r="K308" i="5"/>
  <c r="J309" i="5"/>
  <c r="J309" i="11" l="1"/>
  <c r="K308" i="11"/>
  <c r="J309" i="8"/>
  <c r="K308" i="8"/>
  <c r="K308" i="9"/>
  <c r="J309" i="9"/>
  <c r="J309" i="10"/>
  <c r="K308" i="10"/>
  <c r="K308" i="13"/>
  <c r="J309" i="13"/>
  <c r="J309" i="14"/>
  <c r="K308" i="14"/>
  <c r="K308" i="12"/>
  <c r="J309" i="12"/>
  <c r="J309" i="15"/>
  <c r="K308" i="15"/>
  <c r="J310" i="7"/>
  <c r="K309" i="7"/>
  <c r="J306" i="6"/>
  <c r="K305" i="6"/>
  <c r="J310" i="5"/>
  <c r="K309" i="5"/>
  <c r="K309" i="12" l="1"/>
  <c r="J310" i="12"/>
  <c r="J310" i="9"/>
  <c r="K309" i="9"/>
  <c r="J310" i="15"/>
  <c r="K309" i="15"/>
  <c r="K309" i="14"/>
  <c r="J310" i="14"/>
  <c r="K309" i="8"/>
  <c r="J310" i="8"/>
  <c r="J310" i="13"/>
  <c r="K309" i="13"/>
  <c r="K309" i="10"/>
  <c r="J310" i="10"/>
  <c r="J310" i="11"/>
  <c r="K309" i="11"/>
  <c r="J311" i="7"/>
  <c r="K310" i="7"/>
  <c r="J307" i="6"/>
  <c r="K306" i="6"/>
  <c r="J311" i="5"/>
  <c r="K310" i="5"/>
  <c r="J311" i="11" l="1"/>
  <c r="K310" i="11"/>
  <c r="K310" i="15"/>
  <c r="J311" i="15"/>
  <c r="K310" i="14"/>
  <c r="J311" i="14"/>
  <c r="J311" i="10"/>
  <c r="K310" i="10"/>
  <c r="K310" i="13"/>
  <c r="J311" i="13"/>
  <c r="J311" i="9"/>
  <c r="K310" i="9"/>
  <c r="J311" i="8"/>
  <c r="K310" i="8"/>
  <c r="J311" i="12"/>
  <c r="K310" i="12"/>
  <c r="J312" i="7"/>
  <c r="K311" i="7"/>
  <c r="J308" i="6"/>
  <c r="K307" i="6"/>
  <c r="J312" i="5"/>
  <c r="K311" i="5"/>
  <c r="K311" i="12" l="1"/>
  <c r="J312" i="12"/>
  <c r="J312" i="10"/>
  <c r="K311" i="10"/>
  <c r="J312" i="14"/>
  <c r="K311" i="14"/>
  <c r="J312" i="8"/>
  <c r="K311" i="8"/>
  <c r="J312" i="15"/>
  <c r="K311" i="15"/>
  <c r="J312" i="9"/>
  <c r="K311" i="9"/>
  <c r="J312" i="13"/>
  <c r="K311" i="13"/>
  <c r="K311" i="11"/>
  <c r="J312" i="11"/>
  <c r="J313" i="7"/>
  <c r="K312" i="7"/>
  <c r="J309" i="6"/>
  <c r="K308" i="6"/>
  <c r="J313" i="5"/>
  <c r="K312" i="5"/>
  <c r="J313" i="11" l="1"/>
  <c r="K312" i="11"/>
  <c r="K312" i="8"/>
  <c r="J313" i="8"/>
  <c r="K312" i="14"/>
  <c r="J313" i="14"/>
  <c r="J313" i="10"/>
  <c r="K312" i="10"/>
  <c r="J313" i="13"/>
  <c r="K312" i="13"/>
  <c r="J313" i="9"/>
  <c r="K312" i="9"/>
  <c r="J313" i="12"/>
  <c r="K312" i="12"/>
  <c r="J313" i="15"/>
  <c r="K312" i="15"/>
  <c r="J314" i="7"/>
  <c r="K313" i="7"/>
  <c r="J310" i="6"/>
  <c r="K309" i="6"/>
  <c r="J314" i="5"/>
  <c r="K313" i="5"/>
  <c r="J314" i="15" l="1"/>
  <c r="K313" i="15"/>
  <c r="J314" i="10"/>
  <c r="K313" i="10"/>
  <c r="K313" i="14"/>
  <c r="J314" i="14"/>
  <c r="J314" i="12"/>
  <c r="K313" i="12"/>
  <c r="J314" i="8"/>
  <c r="K313" i="8"/>
  <c r="J314" i="9"/>
  <c r="K313" i="9"/>
  <c r="J314" i="13"/>
  <c r="K313" i="13"/>
  <c r="J314" i="11"/>
  <c r="K313" i="11"/>
  <c r="J315" i="7"/>
  <c r="K314" i="7"/>
  <c r="K310" i="6"/>
  <c r="J311" i="6"/>
  <c r="J315" i="5"/>
  <c r="K314" i="5"/>
  <c r="J315" i="11" l="1"/>
  <c r="K314" i="11"/>
  <c r="K314" i="12"/>
  <c r="J315" i="12"/>
  <c r="K314" i="14"/>
  <c r="J315" i="14"/>
  <c r="K314" i="13"/>
  <c r="J315" i="13"/>
  <c r="K314" i="9"/>
  <c r="J315" i="9"/>
  <c r="J315" i="10"/>
  <c r="K314" i="10"/>
  <c r="J315" i="8"/>
  <c r="K314" i="8"/>
  <c r="J315" i="15"/>
  <c r="K314" i="15"/>
  <c r="J316" i="7"/>
  <c r="K315" i="7"/>
  <c r="J312" i="6"/>
  <c r="K311" i="6"/>
  <c r="J316" i="5"/>
  <c r="K315" i="5"/>
  <c r="J316" i="15" l="1"/>
  <c r="K315" i="15"/>
  <c r="J316" i="14"/>
  <c r="K315" i="14"/>
  <c r="K315" i="12"/>
  <c r="J316" i="12"/>
  <c r="K315" i="13"/>
  <c r="J316" i="13"/>
  <c r="K315" i="8"/>
  <c r="J316" i="8"/>
  <c r="J316" i="10"/>
  <c r="K315" i="10"/>
  <c r="K315" i="9"/>
  <c r="J316" i="9"/>
  <c r="J316" i="11"/>
  <c r="K315" i="11"/>
  <c r="J317" i="7"/>
  <c r="K316" i="7"/>
  <c r="K312" i="6"/>
  <c r="J313" i="6"/>
  <c r="K316" i="5"/>
  <c r="J317" i="5"/>
  <c r="K316" i="13" l="1"/>
  <c r="J317" i="13"/>
  <c r="J317" i="11"/>
  <c r="K316" i="11"/>
  <c r="K316" i="9"/>
  <c r="J317" i="9"/>
  <c r="K316" i="12"/>
  <c r="J317" i="12"/>
  <c r="K316" i="10"/>
  <c r="J317" i="10"/>
  <c r="J317" i="14"/>
  <c r="K316" i="14"/>
  <c r="J317" i="8"/>
  <c r="K316" i="8"/>
  <c r="J317" i="15"/>
  <c r="K316" i="15"/>
  <c r="J318" i="7"/>
  <c r="K317" i="7"/>
  <c r="J314" i="6"/>
  <c r="K313" i="6"/>
  <c r="K317" i="5"/>
  <c r="J318" i="5"/>
  <c r="J318" i="12" l="1"/>
  <c r="K317" i="12"/>
  <c r="J318" i="15"/>
  <c r="K317" i="15"/>
  <c r="J318" i="9"/>
  <c r="K317" i="9"/>
  <c r="J318" i="8"/>
  <c r="K317" i="8"/>
  <c r="J318" i="14"/>
  <c r="K317" i="14"/>
  <c r="J318" i="11"/>
  <c r="K317" i="11"/>
  <c r="J318" i="10"/>
  <c r="K317" i="10"/>
  <c r="K317" i="13"/>
  <c r="J318" i="13"/>
  <c r="J319" i="7"/>
  <c r="K318" i="7"/>
  <c r="J315" i="6"/>
  <c r="K314" i="6"/>
  <c r="J319" i="5"/>
  <c r="K318" i="5"/>
  <c r="J319" i="8" l="1"/>
  <c r="K318" i="8"/>
  <c r="K318" i="10"/>
  <c r="J319" i="10"/>
  <c r="J319" i="9"/>
  <c r="K318" i="9"/>
  <c r="J319" i="15"/>
  <c r="K318" i="15"/>
  <c r="K318" i="13"/>
  <c r="J319" i="13"/>
  <c r="J319" i="11"/>
  <c r="K318" i="11"/>
  <c r="J319" i="14"/>
  <c r="K318" i="14"/>
  <c r="K318" i="12"/>
  <c r="J319" i="12"/>
  <c r="J320" i="7"/>
  <c r="K319" i="7"/>
  <c r="J316" i="6"/>
  <c r="K315" i="6"/>
  <c r="J320" i="5"/>
  <c r="K319" i="5"/>
  <c r="J320" i="15" l="1"/>
  <c r="K319" i="15"/>
  <c r="J320" i="12"/>
  <c r="K319" i="12"/>
  <c r="K319" i="14"/>
  <c r="J320" i="14"/>
  <c r="K319" i="9"/>
  <c r="J320" i="9"/>
  <c r="J320" i="10"/>
  <c r="K319" i="10"/>
  <c r="J320" i="11"/>
  <c r="K319" i="11"/>
  <c r="J320" i="13"/>
  <c r="K319" i="13"/>
  <c r="J320" i="8"/>
  <c r="K319" i="8"/>
  <c r="J321" i="7"/>
  <c r="K320" i="7"/>
  <c r="J317" i="6"/>
  <c r="K316" i="6"/>
  <c r="K320" i="5"/>
  <c r="J321" i="5"/>
  <c r="K320" i="9" l="1"/>
  <c r="J321" i="9"/>
  <c r="J321" i="14"/>
  <c r="K320" i="14"/>
  <c r="J321" i="13"/>
  <c r="K320" i="13"/>
  <c r="J321" i="8"/>
  <c r="K320" i="8"/>
  <c r="J321" i="11"/>
  <c r="K320" i="11"/>
  <c r="K320" i="12"/>
  <c r="J321" i="12"/>
  <c r="J321" i="10"/>
  <c r="K320" i="10"/>
  <c r="J321" i="15"/>
  <c r="K320" i="15"/>
  <c r="J322" i="7"/>
  <c r="K321" i="7"/>
  <c r="J318" i="6"/>
  <c r="K317" i="6"/>
  <c r="J322" i="5"/>
  <c r="K321" i="5"/>
  <c r="J322" i="15" l="1"/>
  <c r="K321" i="15"/>
  <c r="K321" i="8"/>
  <c r="J322" i="8"/>
  <c r="K321" i="10"/>
  <c r="J322" i="10"/>
  <c r="J322" i="13"/>
  <c r="K321" i="13"/>
  <c r="K321" i="12"/>
  <c r="J322" i="12"/>
  <c r="J322" i="14"/>
  <c r="K321" i="14"/>
  <c r="K321" i="9"/>
  <c r="J322" i="9"/>
  <c r="J322" i="11"/>
  <c r="K321" i="11"/>
  <c r="J323" i="7"/>
  <c r="K322" i="7"/>
  <c r="J319" i="6"/>
  <c r="K318" i="6"/>
  <c r="J323" i="5"/>
  <c r="K322" i="5"/>
  <c r="J323" i="11" l="1"/>
  <c r="K322" i="11"/>
  <c r="K322" i="13"/>
  <c r="J323" i="13"/>
  <c r="J323" i="9"/>
  <c r="K322" i="9"/>
  <c r="J323" i="10"/>
  <c r="K322" i="10"/>
  <c r="K322" i="8"/>
  <c r="J323" i="8"/>
  <c r="J323" i="14"/>
  <c r="K322" i="14"/>
  <c r="K322" i="12"/>
  <c r="J323" i="12"/>
  <c r="J323" i="15"/>
  <c r="K322" i="15"/>
  <c r="J324" i="7"/>
  <c r="K323" i="7"/>
  <c r="J320" i="6"/>
  <c r="K319" i="6"/>
  <c r="J324" i="5"/>
  <c r="K323" i="5"/>
  <c r="J324" i="15" l="1"/>
  <c r="K323" i="15"/>
  <c r="J324" i="10"/>
  <c r="K323" i="10"/>
  <c r="K323" i="12"/>
  <c r="J324" i="12"/>
  <c r="K323" i="9"/>
  <c r="J324" i="9"/>
  <c r="K323" i="13"/>
  <c r="J324" i="13"/>
  <c r="K323" i="8"/>
  <c r="J324" i="8"/>
  <c r="J324" i="14"/>
  <c r="K323" i="14"/>
  <c r="J324" i="11"/>
  <c r="K323" i="11"/>
  <c r="J325" i="7"/>
  <c r="K324" i="7"/>
  <c r="K320" i="6"/>
  <c r="J321" i="6"/>
  <c r="J325" i="5"/>
  <c r="K324" i="5"/>
  <c r="J325" i="9" l="1"/>
  <c r="K324" i="9"/>
  <c r="J325" i="11"/>
  <c r="K324" i="11"/>
  <c r="K324" i="12"/>
  <c r="J325" i="12"/>
  <c r="K324" i="14"/>
  <c r="J325" i="14"/>
  <c r="K324" i="8"/>
  <c r="J325" i="8"/>
  <c r="J325" i="10"/>
  <c r="K324" i="10"/>
  <c r="J325" i="13"/>
  <c r="K324" i="13"/>
  <c r="J325" i="15"/>
  <c r="K324" i="15"/>
  <c r="J326" i="7"/>
  <c r="K325" i="7"/>
  <c r="J322" i="6"/>
  <c r="K321" i="6"/>
  <c r="J326" i="5"/>
  <c r="K325" i="5"/>
  <c r="J326" i="14" l="1"/>
  <c r="K325" i="14"/>
  <c r="J326" i="15"/>
  <c r="K325" i="15"/>
  <c r="K325" i="12"/>
  <c r="J326" i="12"/>
  <c r="K325" i="13"/>
  <c r="J326" i="13"/>
  <c r="J326" i="11"/>
  <c r="K325" i="11"/>
  <c r="J326" i="10"/>
  <c r="K325" i="10"/>
  <c r="K325" i="8"/>
  <c r="J326" i="8"/>
  <c r="K325" i="9"/>
  <c r="J326" i="9"/>
  <c r="J327" i="7"/>
  <c r="K326" i="7"/>
  <c r="J323" i="6"/>
  <c r="K322" i="6"/>
  <c r="J327" i="5"/>
  <c r="K326" i="5"/>
  <c r="K326" i="13" l="1"/>
  <c r="J327" i="13"/>
  <c r="K326" i="8"/>
  <c r="J327" i="8"/>
  <c r="K326" i="12"/>
  <c r="J327" i="12"/>
  <c r="K326" i="9"/>
  <c r="J327" i="9"/>
  <c r="K326" i="10"/>
  <c r="J327" i="10"/>
  <c r="J327" i="15"/>
  <c r="K326" i="15"/>
  <c r="J327" i="11"/>
  <c r="K326" i="11"/>
  <c r="J327" i="14"/>
  <c r="K326" i="14"/>
  <c r="J328" i="7"/>
  <c r="K327" i="7"/>
  <c r="J324" i="6"/>
  <c r="K323" i="6"/>
  <c r="J328" i="5"/>
  <c r="K327" i="5"/>
  <c r="J328" i="9" l="1"/>
  <c r="K327" i="9"/>
  <c r="J328" i="14"/>
  <c r="K327" i="14"/>
  <c r="K327" i="12"/>
  <c r="J328" i="12"/>
  <c r="J328" i="11"/>
  <c r="K327" i="11"/>
  <c r="J328" i="8"/>
  <c r="K327" i="8"/>
  <c r="J328" i="10"/>
  <c r="K327" i="10"/>
  <c r="J328" i="15"/>
  <c r="K327" i="15"/>
  <c r="K327" i="13"/>
  <c r="J328" i="13"/>
  <c r="J329" i="7"/>
  <c r="K328" i="7"/>
  <c r="J325" i="6"/>
  <c r="K324" i="6"/>
  <c r="J329" i="5"/>
  <c r="K328" i="5"/>
  <c r="J329" i="11" l="1"/>
  <c r="K328" i="11"/>
  <c r="K328" i="12"/>
  <c r="J329" i="12"/>
  <c r="J329" i="15"/>
  <c r="K328" i="15"/>
  <c r="J329" i="10"/>
  <c r="K328" i="10"/>
  <c r="J329" i="14"/>
  <c r="K328" i="14"/>
  <c r="K328" i="13"/>
  <c r="J329" i="13"/>
  <c r="K328" i="8"/>
  <c r="J329" i="8"/>
  <c r="J329" i="9"/>
  <c r="K328" i="9"/>
  <c r="J330" i="7"/>
  <c r="K329" i="7"/>
  <c r="J326" i="6"/>
  <c r="K325" i="6"/>
  <c r="J330" i="5"/>
  <c r="K329" i="5"/>
  <c r="J330" i="9" l="1"/>
  <c r="K329" i="9"/>
  <c r="J330" i="10"/>
  <c r="K329" i="10"/>
  <c r="J330" i="15"/>
  <c r="K329" i="15"/>
  <c r="K329" i="8"/>
  <c r="J330" i="8"/>
  <c r="J330" i="12"/>
  <c r="K329" i="12"/>
  <c r="K329" i="13"/>
  <c r="J330" i="13"/>
  <c r="J330" i="14"/>
  <c r="K329" i="14"/>
  <c r="J330" i="11"/>
  <c r="K329" i="11"/>
  <c r="J331" i="7"/>
  <c r="K330" i="7"/>
  <c r="K326" i="6"/>
  <c r="J327" i="6"/>
  <c r="J331" i="5"/>
  <c r="K330" i="5"/>
  <c r="J331" i="8" l="1"/>
  <c r="K330" i="8"/>
  <c r="J331" i="11"/>
  <c r="K330" i="11"/>
  <c r="J331" i="14"/>
  <c r="K330" i="14"/>
  <c r="J331" i="15"/>
  <c r="K330" i="15"/>
  <c r="K330" i="13"/>
  <c r="J331" i="13"/>
  <c r="J331" i="10"/>
  <c r="K330" i="10"/>
  <c r="J331" i="12"/>
  <c r="K330" i="12"/>
  <c r="J331" i="9"/>
  <c r="K330" i="9"/>
  <c r="J332" i="7"/>
  <c r="K331" i="7"/>
  <c r="J328" i="6"/>
  <c r="K327" i="6"/>
  <c r="J332" i="5"/>
  <c r="K331" i="5"/>
  <c r="J332" i="15" l="1"/>
  <c r="K331" i="15"/>
  <c r="K331" i="9"/>
  <c r="J332" i="9"/>
  <c r="J332" i="14"/>
  <c r="K331" i="14"/>
  <c r="K331" i="12"/>
  <c r="J332" i="12"/>
  <c r="K331" i="10"/>
  <c r="J332" i="10"/>
  <c r="K331" i="11"/>
  <c r="J332" i="11"/>
  <c r="K331" i="13"/>
  <c r="J332" i="13"/>
  <c r="J332" i="8"/>
  <c r="K331" i="8"/>
  <c r="J333" i="7"/>
  <c r="K332" i="7"/>
  <c r="K328" i="6"/>
  <c r="J329" i="6"/>
  <c r="J333" i="5"/>
  <c r="K332" i="5"/>
  <c r="K332" i="8" l="1"/>
  <c r="J333" i="8"/>
  <c r="J333" i="13"/>
  <c r="K332" i="13"/>
  <c r="J333" i="14"/>
  <c r="K332" i="14"/>
  <c r="J333" i="11"/>
  <c r="K332" i="11"/>
  <c r="K332" i="9"/>
  <c r="J333" i="9"/>
  <c r="J333" i="12"/>
  <c r="K332" i="12"/>
  <c r="K332" i="10"/>
  <c r="J333" i="10"/>
  <c r="J333" i="15"/>
  <c r="K332" i="15"/>
  <c r="J334" i="7"/>
  <c r="K333" i="7"/>
  <c r="K329" i="6"/>
  <c r="J330" i="6"/>
  <c r="J334" i="5"/>
  <c r="K333" i="5"/>
  <c r="J334" i="11" l="1"/>
  <c r="K333" i="11"/>
  <c r="J334" i="10"/>
  <c r="K333" i="10"/>
  <c r="J334" i="14"/>
  <c r="K333" i="14"/>
  <c r="J334" i="15"/>
  <c r="K333" i="15"/>
  <c r="J334" i="12"/>
  <c r="K333" i="12"/>
  <c r="K333" i="13"/>
  <c r="J334" i="13"/>
  <c r="J334" i="9"/>
  <c r="K333" i="9"/>
  <c r="J334" i="8"/>
  <c r="K333" i="8"/>
  <c r="J335" i="7"/>
  <c r="K334" i="7"/>
  <c r="J331" i="6"/>
  <c r="K330" i="6"/>
  <c r="J335" i="5"/>
  <c r="K334" i="5"/>
  <c r="J335" i="8" l="1"/>
  <c r="K334" i="8"/>
  <c r="J335" i="15"/>
  <c r="K334" i="15"/>
  <c r="J335" i="9"/>
  <c r="K334" i="9"/>
  <c r="K334" i="14"/>
  <c r="J335" i="14"/>
  <c r="J335" i="13"/>
  <c r="K334" i="13"/>
  <c r="J335" i="10"/>
  <c r="K334" i="10"/>
  <c r="J335" i="12"/>
  <c r="K334" i="12"/>
  <c r="J335" i="11"/>
  <c r="K334" i="11"/>
  <c r="J336" i="7"/>
  <c r="K335" i="7"/>
  <c r="J332" i="6"/>
  <c r="K331" i="6"/>
  <c r="J336" i="5"/>
  <c r="K335" i="5"/>
  <c r="J336" i="14" l="1"/>
  <c r="K335" i="14"/>
  <c r="K335" i="11"/>
  <c r="J336" i="11"/>
  <c r="J336" i="12"/>
  <c r="K335" i="12"/>
  <c r="J336" i="9"/>
  <c r="K335" i="9"/>
  <c r="J336" i="10"/>
  <c r="K335" i="10"/>
  <c r="J336" i="15"/>
  <c r="K335" i="15"/>
  <c r="J336" i="13"/>
  <c r="K335" i="13"/>
  <c r="J336" i="8"/>
  <c r="K335" i="8"/>
  <c r="J337" i="7"/>
  <c r="K336" i="7"/>
  <c r="K332" i="6"/>
  <c r="J333" i="6"/>
  <c r="K336" i="5"/>
  <c r="J337" i="5"/>
  <c r="K336" i="8" l="1"/>
  <c r="J337" i="8"/>
  <c r="K336" i="9"/>
  <c r="J337" i="9"/>
  <c r="J337" i="12"/>
  <c r="K336" i="12"/>
  <c r="J337" i="11"/>
  <c r="K336" i="11"/>
  <c r="K336" i="13"/>
  <c r="J337" i="13"/>
  <c r="J337" i="15"/>
  <c r="K336" i="15"/>
  <c r="J337" i="10"/>
  <c r="K336" i="10"/>
  <c r="J337" i="14"/>
  <c r="K336" i="14"/>
  <c r="J338" i="7"/>
  <c r="K337" i="7"/>
  <c r="J334" i="6"/>
  <c r="K333" i="6"/>
  <c r="J338" i="5"/>
  <c r="K337" i="5"/>
  <c r="J338" i="14" l="1"/>
  <c r="K337" i="14"/>
  <c r="J338" i="11"/>
  <c r="K337" i="11"/>
  <c r="J338" i="10"/>
  <c r="K337" i="10"/>
  <c r="K337" i="12"/>
  <c r="J338" i="12"/>
  <c r="J338" i="9"/>
  <c r="K337" i="9"/>
  <c r="J338" i="15"/>
  <c r="K337" i="15"/>
  <c r="J338" i="13"/>
  <c r="K337" i="13"/>
  <c r="J338" i="8"/>
  <c r="K337" i="8"/>
  <c r="J339" i="7"/>
  <c r="K338" i="7"/>
  <c r="K334" i="6"/>
  <c r="J335" i="6"/>
  <c r="J339" i="5"/>
  <c r="K338" i="5"/>
  <c r="J339" i="12" l="1"/>
  <c r="K338" i="12"/>
  <c r="J339" i="8"/>
  <c r="K338" i="8"/>
  <c r="J339" i="10"/>
  <c r="K338" i="10"/>
  <c r="J339" i="13"/>
  <c r="K338" i="13"/>
  <c r="J339" i="15"/>
  <c r="K338" i="15"/>
  <c r="J339" i="11"/>
  <c r="K338" i="11"/>
  <c r="K338" i="9"/>
  <c r="J339" i="9"/>
  <c r="J339" i="14"/>
  <c r="K338" i="14"/>
  <c r="J340" i="7"/>
  <c r="K339" i="7"/>
  <c r="J336" i="6"/>
  <c r="K335" i="6"/>
  <c r="J340" i="5"/>
  <c r="K339" i="5"/>
  <c r="K339" i="13" l="1"/>
  <c r="J340" i="13"/>
  <c r="J340" i="14"/>
  <c r="K339" i="14"/>
  <c r="J340" i="9"/>
  <c r="K339" i="9"/>
  <c r="J340" i="10"/>
  <c r="K339" i="10"/>
  <c r="J340" i="11"/>
  <c r="K339" i="11"/>
  <c r="J340" i="8"/>
  <c r="K339" i="8"/>
  <c r="J340" i="15"/>
  <c r="K339" i="15"/>
  <c r="J340" i="12"/>
  <c r="K339" i="12"/>
  <c r="J341" i="7"/>
  <c r="K340" i="7"/>
  <c r="K336" i="6"/>
  <c r="J337" i="6"/>
  <c r="J341" i="5"/>
  <c r="K340" i="5"/>
  <c r="J341" i="12" l="1"/>
  <c r="K340" i="12"/>
  <c r="J341" i="10"/>
  <c r="K340" i="10"/>
  <c r="J341" i="9"/>
  <c r="K340" i="9"/>
  <c r="J341" i="15"/>
  <c r="K340" i="15"/>
  <c r="J341" i="8"/>
  <c r="K340" i="8"/>
  <c r="J341" i="14"/>
  <c r="K340" i="14"/>
  <c r="J341" i="13"/>
  <c r="K340" i="13"/>
  <c r="J341" i="11"/>
  <c r="K340" i="11"/>
  <c r="J342" i="7"/>
  <c r="K341" i="7"/>
  <c r="J338" i="6"/>
  <c r="K337" i="6"/>
  <c r="J342" i="5"/>
  <c r="K341" i="5"/>
  <c r="J342" i="15" l="1"/>
  <c r="K341" i="15"/>
  <c r="K341" i="8"/>
  <c r="J342" i="8"/>
  <c r="J342" i="13"/>
  <c r="K341" i="13"/>
  <c r="J342" i="9"/>
  <c r="K341" i="9"/>
  <c r="J342" i="14"/>
  <c r="K341" i="14"/>
  <c r="J342" i="10"/>
  <c r="K341" i="10"/>
  <c r="J342" i="11"/>
  <c r="K341" i="11"/>
  <c r="J342" i="12"/>
  <c r="K341" i="12"/>
  <c r="J343" i="7"/>
  <c r="K342" i="7"/>
  <c r="J339" i="6"/>
  <c r="K338" i="6"/>
  <c r="J343" i="5"/>
  <c r="K342" i="5"/>
  <c r="J343" i="12" l="1"/>
  <c r="K342" i="12"/>
  <c r="K342" i="9"/>
  <c r="J343" i="9"/>
  <c r="J343" i="11"/>
  <c r="K342" i="11"/>
  <c r="J343" i="13"/>
  <c r="K342" i="13"/>
  <c r="K342" i="8"/>
  <c r="J343" i="8"/>
  <c r="J343" i="10"/>
  <c r="K342" i="10"/>
  <c r="J343" i="14"/>
  <c r="K342" i="14"/>
  <c r="J343" i="15"/>
  <c r="K342" i="15"/>
  <c r="J344" i="7"/>
  <c r="K343" i="7"/>
  <c r="J340" i="6"/>
  <c r="K339" i="6"/>
  <c r="J344" i="5"/>
  <c r="K343" i="5"/>
  <c r="J344" i="15" l="1"/>
  <c r="K343" i="15"/>
  <c r="J344" i="13"/>
  <c r="K343" i="13"/>
  <c r="K343" i="11"/>
  <c r="J344" i="11"/>
  <c r="J344" i="9"/>
  <c r="K343" i="9"/>
  <c r="K343" i="10"/>
  <c r="J344" i="10"/>
  <c r="J344" i="14"/>
  <c r="K343" i="14"/>
  <c r="J344" i="8"/>
  <c r="K343" i="8"/>
  <c r="J344" i="12"/>
  <c r="K343" i="12"/>
  <c r="J345" i="7"/>
  <c r="K344" i="7"/>
  <c r="J341" i="6"/>
  <c r="K340" i="6"/>
  <c r="K344" i="5"/>
  <c r="J345" i="5"/>
  <c r="J345" i="12" l="1"/>
  <c r="K344" i="12"/>
  <c r="K344" i="9"/>
  <c r="J345" i="9"/>
  <c r="J345" i="11"/>
  <c r="K344" i="11"/>
  <c r="K344" i="8"/>
  <c r="J345" i="8"/>
  <c r="K344" i="14"/>
  <c r="J345" i="14"/>
  <c r="K344" i="13"/>
  <c r="J345" i="13"/>
  <c r="J345" i="10"/>
  <c r="K344" i="10"/>
  <c r="J345" i="15"/>
  <c r="K344" i="15"/>
  <c r="J346" i="7"/>
  <c r="K345" i="7"/>
  <c r="J342" i="6"/>
  <c r="K341" i="6"/>
  <c r="J346" i="5"/>
  <c r="K345" i="5"/>
  <c r="J346" i="10" l="1"/>
  <c r="K345" i="10"/>
  <c r="J346" i="11"/>
  <c r="K345" i="11"/>
  <c r="J346" i="8"/>
  <c r="K345" i="8"/>
  <c r="J346" i="15"/>
  <c r="K345" i="15"/>
  <c r="J346" i="13"/>
  <c r="K345" i="13"/>
  <c r="J346" i="9"/>
  <c r="K345" i="9"/>
  <c r="J346" i="14"/>
  <c r="K345" i="14"/>
  <c r="K345" i="12"/>
  <c r="J346" i="12"/>
  <c r="J347" i="7"/>
  <c r="K346" i="7"/>
  <c r="K342" i="6"/>
  <c r="J343" i="6"/>
  <c r="J347" i="5"/>
  <c r="K346" i="5"/>
  <c r="J347" i="15" l="1"/>
  <c r="K346" i="15"/>
  <c r="J347" i="12"/>
  <c r="K346" i="12"/>
  <c r="K346" i="14"/>
  <c r="J347" i="14"/>
  <c r="J347" i="8"/>
  <c r="K346" i="8"/>
  <c r="K346" i="9"/>
  <c r="J347" i="9"/>
  <c r="J347" i="11"/>
  <c r="K346" i="11"/>
  <c r="K346" i="13"/>
  <c r="J347" i="13"/>
  <c r="J347" i="10"/>
  <c r="K346" i="10"/>
  <c r="J348" i="7"/>
  <c r="K347" i="7"/>
  <c r="J344" i="6"/>
  <c r="K343" i="6"/>
  <c r="J348" i="5"/>
  <c r="K347" i="5"/>
  <c r="E429" i="4"/>
  <c r="F429" i="4"/>
  <c r="D177" i="4"/>
  <c r="J348" i="10" l="1"/>
  <c r="K347" i="10"/>
  <c r="K347" i="8"/>
  <c r="J348" i="8"/>
  <c r="J348" i="14"/>
  <c r="K347" i="14"/>
  <c r="J348" i="13"/>
  <c r="K347" i="13"/>
  <c r="J348" i="11"/>
  <c r="K347" i="11"/>
  <c r="K347" i="12"/>
  <c r="J348" i="12"/>
  <c r="K347" i="9"/>
  <c r="J348" i="9"/>
  <c r="J348" i="15"/>
  <c r="K347" i="15"/>
  <c r="J349" i="7"/>
  <c r="K348" i="7"/>
  <c r="K344" i="6"/>
  <c r="J345" i="6"/>
  <c r="J349" i="5"/>
  <c r="K348" i="5"/>
  <c r="J349" i="13" l="1"/>
  <c r="K348" i="13"/>
  <c r="J349" i="15"/>
  <c r="K348" i="15"/>
  <c r="K348" i="14"/>
  <c r="J349" i="14"/>
  <c r="K348" i="12"/>
  <c r="J349" i="12"/>
  <c r="K348" i="8"/>
  <c r="J349" i="8"/>
  <c r="J349" i="9"/>
  <c r="K348" i="9"/>
  <c r="J349" i="11"/>
  <c r="K348" i="11"/>
  <c r="J349" i="10"/>
  <c r="K348" i="10"/>
  <c r="J350" i="7"/>
  <c r="K349" i="7"/>
  <c r="J346" i="6"/>
  <c r="K345" i="6"/>
  <c r="J350" i="5"/>
  <c r="K349" i="5"/>
  <c r="J350" i="12" l="1"/>
  <c r="K349" i="12"/>
  <c r="K349" i="10"/>
  <c r="J350" i="10"/>
  <c r="J350" i="14"/>
  <c r="K349" i="14"/>
  <c r="J350" i="11"/>
  <c r="K349" i="11"/>
  <c r="J350" i="9"/>
  <c r="K349" i="9"/>
  <c r="J350" i="15"/>
  <c r="K349" i="15"/>
  <c r="J350" i="8"/>
  <c r="K349" i="8"/>
  <c r="J350" i="13"/>
  <c r="K349" i="13"/>
  <c r="J351" i="7"/>
  <c r="K350" i="7"/>
  <c r="J347" i="6"/>
  <c r="K346" i="6"/>
  <c r="J351" i="5"/>
  <c r="K350" i="5"/>
  <c r="K350" i="13" l="1"/>
  <c r="J351" i="13"/>
  <c r="J351" i="11"/>
  <c r="K350" i="11"/>
  <c r="K350" i="8"/>
  <c r="J351" i="8"/>
  <c r="K350" i="14"/>
  <c r="J351" i="14"/>
  <c r="J351" i="10"/>
  <c r="K350" i="10"/>
  <c r="J351" i="15"/>
  <c r="K350" i="15"/>
  <c r="J351" i="9"/>
  <c r="K350" i="9"/>
  <c r="K350" i="12"/>
  <c r="J351" i="12"/>
  <c r="J352" i="7"/>
  <c r="K351" i="7"/>
  <c r="J348" i="6"/>
  <c r="K347" i="6"/>
  <c r="J352" i="5"/>
  <c r="K351" i="5"/>
  <c r="J352" i="12" l="1"/>
  <c r="K351" i="12"/>
  <c r="K351" i="14"/>
  <c r="J352" i="14"/>
  <c r="K351" i="8"/>
  <c r="J352" i="8"/>
  <c r="K351" i="9"/>
  <c r="J352" i="9"/>
  <c r="K351" i="11"/>
  <c r="J352" i="11"/>
  <c r="J352" i="13"/>
  <c r="K351" i="13"/>
  <c r="J352" i="15"/>
  <c r="K351" i="15"/>
  <c r="J352" i="10"/>
  <c r="K351" i="10"/>
  <c r="J353" i="7"/>
  <c r="K352" i="7"/>
  <c r="J349" i="6"/>
  <c r="K348" i="6"/>
  <c r="K352" i="5"/>
  <c r="J353" i="5"/>
  <c r="J353" i="9" l="1"/>
  <c r="K352" i="9"/>
  <c r="K352" i="10"/>
  <c r="J353" i="10"/>
  <c r="K352" i="8"/>
  <c r="J353" i="8"/>
  <c r="J353" i="15"/>
  <c r="K352" i="15"/>
  <c r="K352" i="14"/>
  <c r="J353" i="14"/>
  <c r="K352" i="13"/>
  <c r="J353" i="13"/>
  <c r="J353" i="11"/>
  <c r="K352" i="11"/>
  <c r="J353" i="12"/>
  <c r="K352" i="12"/>
  <c r="J354" i="7"/>
  <c r="K353" i="7"/>
  <c r="J350" i="6"/>
  <c r="K349" i="6"/>
  <c r="J354" i="5"/>
  <c r="K353" i="5"/>
  <c r="K353" i="12" l="1"/>
  <c r="J354" i="12"/>
  <c r="J354" i="15"/>
  <c r="K353" i="15"/>
  <c r="K353" i="8"/>
  <c r="J354" i="8"/>
  <c r="J354" i="11"/>
  <c r="K353" i="11"/>
  <c r="J354" i="13"/>
  <c r="K353" i="13"/>
  <c r="J354" i="10"/>
  <c r="K353" i="10"/>
  <c r="J354" i="14"/>
  <c r="K353" i="14"/>
  <c r="K353" i="9"/>
  <c r="J354" i="9"/>
  <c r="J355" i="7"/>
  <c r="K354" i="7"/>
  <c r="K350" i="6"/>
  <c r="J351" i="6"/>
  <c r="J355" i="5"/>
  <c r="K354" i="5"/>
  <c r="J355" i="11" l="1"/>
  <c r="K354" i="11"/>
  <c r="J355" i="8"/>
  <c r="K354" i="8"/>
  <c r="J355" i="14"/>
  <c r="K354" i="14"/>
  <c r="J355" i="10"/>
  <c r="K354" i="10"/>
  <c r="J355" i="15"/>
  <c r="K354" i="15"/>
  <c r="J355" i="9"/>
  <c r="K354" i="9"/>
  <c r="K354" i="12"/>
  <c r="J355" i="12"/>
  <c r="J355" i="13"/>
  <c r="K354" i="13"/>
  <c r="K355" i="7"/>
  <c r="J356" i="7"/>
  <c r="J352" i="6"/>
  <c r="K351" i="6"/>
  <c r="J356" i="5"/>
  <c r="K355" i="5"/>
  <c r="K355" i="13" l="1"/>
  <c r="J356" i="13"/>
  <c r="J356" i="12"/>
  <c r="K355" i="12"/>
  <c r="J356" i="14"/>
  <c r="K355" i="14"/>
  <c r="J356" i="8"/>
  <c r="K355" i="8"/>
  <c r="K355" i="9"/>
  <c r="J356" i="9"/>
  <c r="J356" i="10"/>
  <c r="K355" i="10"/>
  <c r="J356" i="15"/>
  <c r="K355" i="15"/>
  <c r="J356" i="11"/>
  <c r="K355" i="11"/>
  <c r="J357" i="7"/>
  <c r="K356" i="7"/>
  <c r="K352" i="6"/>
  <c r="J353" i="6"/>
  <c r="J357" i="5"/>
  <c r="K356" i="5"/>
  <c r="J357" i="11" l="1"/>
  <c r="K356" i="11"/>
  <c r="J357" i="8"/>
  <c r="K356" i="8"/>
  <c r="J357" i="15"/>
  <c r="K356" i="15"/>
  <c r="J357" i="14"/>
  <c r="K356" i="14"/>
  <c r="K356" i="10"/>
  <c r="J357" i="10"/>
  <c r="K356" i="12"/>
  <c r="J357" i="12"/>
  <c r="J357" i="9"/>
  <c r="K356" i="9"/>
  <c r="J357" i="13"/>
  <c r="K356" i="13"/>
  <c r="J358" i="7"/>
  <c r="K357" i="7"/>
  <c r="J354" i="6"/>
  <c r="K353" i="6"/>
  <c r="J358" i="5"/>
  <c r="K357" i="5"/>
  <c r="J358" i="14" l="1"/>
  <c r="K357" i="14"/>
  <c r="J358" i="9"/>
  <c r="K357" i="9"/>
  <c r="J358" i="15"/>
  <c r="K357" i="15"/>
  <c r="J358" i="12"/>
  <c r="K357" i="12"/>
  <c r="J358" i="13"/>
  <c r="K357" i="13"/>
  <c r="K357" i="8"/>
  <c r="J358" i="8"/>
  <c r="J358" i="10"/>
  <c r="K357" i="10"/>
  <c r="J358" i="11"/>
  <c r="K357" i="11"/>
  <c r="J359" i="7"/>
  <c r="K358" i="7"/>
  <c r="J355" i="6"/>
  <c r="K354" i="6"/>
  <c r="J359" i="5"/>
  <c r="K358" i="5"/>
  <c r="J359" i="11" l="1"/>
  <c r="K358" i="11"/>
  <c r="J359" i="12"/>
  <c r="K358" i="12"/>
  <c r="J359" i="10"/>
  <c r="K358" i="10"/>
  <c r="J359" i="15"/>
  <c r="K358" i="15"/>
  <c r="J359" i="8"/>
  <c r="K358" i="8"/>
  <c r="J359" i="9"/>
  <c r="K358" i="9"/>
  <c r="J359" i="13"/>
  <c r="K358" i="13"/>
  <c r="K358" i="14"/>
  <c r="J359" i="14"/>
  <c r="J360" i="7"/>
  <c r="K359" i="7"/>
  <c r="J356" i="6"/>
  <c r="K355" i="6"/>
  <c r="J360" i="5"/>
  <c r="K359" i="5"/>
  <c r="J360" i="15" l="1"/>
  <c r="K359" i="15"/>
  <c r="J360" i="14"/>
  <c r="K359" i="14"/>
  <c r="K359" i="13"/>
  <c r="J360" i="13"/>
  <c r="K359" i="10"/>
  <c r="J360" i="10"/>
  <c r="J360" i="9"/>
  <c r="K359" i="9"/>
  <c r="J360" i="12"/>
  <c r="K359" i="12"/>
  <c r="J360" i="8"/>
  <c r="K359" i="8"/>
  <c r="J360" i="11"/>
  <c r="K359" i="11"/>
  <c r="J361" i="7"/>
  <c r="K360" i="7"/>
  <c r="J357" i="6"/>
  <c r="K356" i="6"/>
  <c r="K360" i="5"/>
  <c r="J361" i="5"/>
  <c r="J361" i="10" l="1"/>
  <c r="K360" i="10"/>
  <c r="J361" i="11"/>
  <c r="K360" i="11"/>
  <c r="K360" i="13"/>
  <c r="J361" i="13"/>
  <c r="K360" i="8"/>
  <c r="J361" i="8"/>
  <c r="K360" i="12"/>
  <c r="J361" i="12"/>
  <c r="J361" i="14"/>
  <c r="K360" i="14"/>
  <c r="K360" i="9"/>
  <c r="J361" i="9"/>
  <c r="J361" i="15"/>
  <c r="K360" i="15"/>
  <c r="J362" i="7"/>
  <c r="K361" i="7"/>
  <c r="J358" i="6"/>
  <c r="K357" i="6"/>
  <c r="J362" i="5"/>
  <c r="K361" i="5"/>
  <c r="K361" i="8" l="1"/>
  <c r="J362" i="8"/>
  <c r="J362" i="15"/>
  <c r="K361" i="15"/>
  <c r="J362" i="9"/>
  <c r="K361" i="9"/>
  <c r="J362" i="13"/>
  <c r="K361" i="13"/>
  <c r="J362" i="14"/>
  <c r="K361" i="14"/>
  <c r="J362" i="11"/>
  <c r="K361" i="11"/>
  <c r="K361" i="12"/>
  <c r="J362" i="12"/>
  <c r="K361" i="10"/>
  <c r="J362" i="10"/>
  <c r="J363" i="7"/>
  <c r="K362" i="7"/>
  <c r="K358" i="6"/>
  <c r="J359" i="6"/>
  <c r="J363" i="5"/>
  <c r="K362" i="5"/>
  <c r="J363" i="13" l="1"/>
  <c r="K362" i="13"/>
  <c r="J363" i="10"/>
  <c r="K362" i="10"/>
  <c r="J363" i="9"/>
  <c r="K362" i="9"/>
  <c r="J363" i="11"/>
  <c r="K362" i="11"/>
  <c r="J363" i="15"/>
  <c r="K362" i="15"/>
  <c r="K362" i="12"/>
  <c r="J363" i="12"/>
  <c r="J363" i="8"/>
  <c r="K362" i="8"/>
  <c r="J363" i="14"/>
  <c r="K362" i="14"/>
  <c r="J364" i="7"/>
  <c r="K363" i="7"/>
  <c r="J360" i="6"/>
  <c r="K359" i="6"/>
  <c r="J364" i="5"/>
  <c r="K363" i="5"/>
  <c r="J364" i="11" l="1"/>
  <c r="K363" i="11"/>
  <c r="K363" i="9"/>
  <c r="J364" i="9"/>
  <c r="J364" i="8"/>
  <c r="K363" i="8"/>
  <c r="K363" i="12"/>
  <c r="J364" i="12"/>
  <c r="J364" i="10"/>
  <c r="K363" i="10"/>
  <c r="J364" i="14"/>
  <c r="K363" i="14"/>
  <c r="K363" i="15"/>
  <c r="J364" i="15"/>
  <c r="J364" i="13"/>
  <c r="K363" i="13"/>
  <c r="J365" i="7"/>
  <c r="K364" i="7"/>
  <c r="K360" i="6"/>
  <c r="J361" i="6"/>
  <c r="J365" i="5"/>
  <c r="K364" i="5"/>
  <c r="J365" i="12" l="1"/>
  <c r="K364" i="12"/>
  <c r="J365" i="8"/>
  <c r="K364" i="8"/>
  <c r="J365" i="9"/>
  <c r="K364" i="9"/>
  <c r="J365" i="14"/>
  <c r="K364" i="14"/>
  <c r="J365" i="15"/>
  <c r="K364" i="15"/>
  <c r="J365" i="13"/>
  <c r="K364" i="13"/>
  <c r="J365" i="10"/>
  <c r="K364" i="10"/>
  <c r="J365" i="11"/>
  <c r="K364" i="11"/>
  <c r="J366" i="7"/>
  <c r="K365" i="7"/>
  <c r="K361" i="6"/>
  <c r="J362" i="6"/>
  <c r="J366" i="5"/>
  <c r="K365" i="5"/>
  <c r="J366" i="11" l="1"/>
  <c r="K365" i="11"/>
  <c r="K365" i="14"/>
  <c r="J366" i="14"/>
  <c r="J366" i="10"/>
  <c r="K365" i="10"/>
  <c r="J366" i="9"/>
  <c r="K365" i="9"/>
  <c r="J366" i="8"/>
  <c r="K365" i="8"/>
  <c r="J366" i="13"/>
  <c r="K365" i="13"/>
  <c r="J366" i="15"/>
  <c r="K365" i="15"/>
  <c r="J366" i="12"/>
  <c r="K365" i="12"/>
  <c r="J367" i="7"/>
  <c r="K366" i="7"/>
  <c r="J363" i="6"/>
  <c r="K362" i="6"/>
  <c r="J367" i="5"/>
  <c r="K366" i="5"/>
  <c r="J367" i="15" l="1"/>
  <c r="K366" i="15"/>
  <c r="K366" i="12"/>
  <c r="J367" i="12"/>
  <c r="K366" i="9"/>
  <c r="J367" i="9"/>
  <c r="J367" i="10"/>
  <c r="K366" i="10"/>
  <c r="K366" i="14"/>
  <c r="J367" i="14"/>
  <c r="K366" i="13"/>
  <c r="J367" i="13"/>
  <c r="K366" i="8"/>
  <c r="J367" i="8"/>
  <c r="J367" i="11"/>
  <c r="K366" i="11"/>
  <c r="J368" i="7"/>
  <c r="K367" i="7"/>
  <c r="J364" i="6"/>
  <c r="K363" i="6"/>
  <c r="J368" i="5"/>
  <c r="K367" i="5"/>
  <c r="K367" i="11" l="1"/>
  <c r="J368" i="11"/>
  <c r="K367" i="10"/>
  <c r="J368" i="10"/>
  <c r="J368" i="8"/>
  <c r="K367" i="8"/>
  <c r="J368" i="9"/>
  <c r="K367" i="9"/>
  <c r="J368" i="13"/>
  <c r="K367" i="13"/>
  <c r="J368" i="12"/>
  <c r="K367" i="12"/>
  <c r="J368" i="14"/>
  <c r="K367" i="14"/>
  <c r="J368" i="15"/>
  <c r="K367" i="15"/>
  <c r="J369" i="7"/>
  <c r="K368" i="7"/>
  <c r="J365" i="6"/>
  <c r="K364" i="6"/>
  <c r="K368" i="5"/>
  <c r="J369" i="5"/>
  <c r="J369" i="9" l="1"/>
  <c r="K368" i="9"/>
  <c r="J369" i="15"/>
  <c r="K368" i="15"/>
  <c r="J369" i="14"/>
  <c r="K368" i="14"/>
  <c r="J369" i="8"/>
  <c r="K368" i="8"/>
  <c r="J369" i="10"/>
  <c r="K368" i="10"/>
  <c r="J369" i="12"/>
  <c r="K368" i="12"/>
  <c r="J369" i="11"/>
  <c r="K368" i="11"/>
  <c r="J369" i="13"/>
  <c r="K368" i="13"/>
  <c r="J370" i="7"/>
  <c r="K369" i="7"/>
  <c r="K365" i="6"/>
  <c r="J366" i="6"/>
  <c r="J370" i="5"/>
  <c r="K369" i="5"/>
  <c r="K369" i="13" l="1"/>
  <c r="J370" i="13"/>
  <c r="J370" i="8"/>
  <c r="K369" i="8"/>
  <c r="J370" i="11"/>
  <c r="K369" i="11"/>
  <c r="J370" i="14"/>
  <c r="K369" i="14"/>
  <c r="K369" i="12"/>
  <c r="J370" i="12"/>
  <c r="J370" i="15"/>
  <c r="K369" i="15"/>
  <c r="J370" i="10"/>
  <c r="K369" i="10"/>
  <c r="K369" i="9"/>
  <c r="J370" i="9"/>
  <c r="J371" i="7"/>
  <c r="K370" i="7"/>
  <c r="J367" i="6"/>
  <c r="K366" i="6"/>
  <c r="J371" i="5"/>
  <c r="K370" i="5"/>
  <c r="K370" i="9" l="1"/>
  <c r="J371" i="9"/>
  <c r="K370" i="14"/>
  <c r="J371" i="14"/>
  <c r="J371" i="10"/>
  <c r="K370" i="10"/>
  <c r="J371" i="11"/>
  <c r="K370" i="11"/>
  <c r="J371" i="15"/>
  <c r="K370" i="15"/>
  <c r="J371" i="8"/>
  <c r="K370" i="8"/>
  <c r="K370" i="12"/>
  <c r="J371" i="12"/>
  <c r="J371" i="13"/>
  <c r="K370" i="13"/>
  <c r="J372" i="7"/>
  <c r="K371" i="7"/>
  <c r="J368" i="6"/>
  <c r="K367" i="6"/>
  <c r="J372" i="5"/>
  <c r="K371" i="5"/>
  <c r="K371" i="13" l="1"/>
  <c r="J372" i="13"/>
  <c r="J372" i="11"/>
  <c r="K371" i="11"/>
  <c r="J372" i="12"/>
  <c r="K371" i="12"/>
  <c r="J372" i="10"/>
  <c r="K371" i="10"/>
  <c r="J372" i="14"/>
  <c r="K371" i="14"/>
  <c r="J372" i="8"/>
  <c r="K371" i="8"/>
  <c r="J372" i="9"/>
  <c r="K371" i="9"/>
  <c r="J372" i="15"/>
  <c r="K371" i="15"/>
  <c r="J373" i="7"/>
  <c r="K372" i="7"/>
  <c r="K368" i="6"/>
  <c r="J369" i="6"/>
  <c r="J373" i="5"/>
  <c r="K372" i="5"/>
  <c r="J373" i="10" l="1"/>
  <c r="K372" i="10"/>
  <c r="K372" i="9"/>
  <c r="J373" i="9"/>
  <c r="J373" i="12"/>
  <c r="K372" i="12"/>
  <c r="J373" i="15"/>
  <c r="K372" i="15"/>
  <c r="K372" i="8"/>
  <c r="J373" i="8"/>
  <c r="J373" i="11"/>
  <c r="K372" i="11"/>
  <c r="J373" i="13"/>
  <c r="K372" i="13"/>
  <c r="K372" i="14"/>
  <c r="J373" i="14"/>
  <c r="J374" i="7"/>
  <c r="K373" i="7"/>
  <c r="J370" i="6"/>
  <c r="K369" i="6"/>
  <c r="J374" i="5"/>
  <c r="K373" i="5"/>
  <c r="J374" i="15" l="1"/>
  <c r="K373" i="15"/>
  <c r="K373" i="12"/>
  <c r="J374" i="12"/>
  <c r="J374" i="9"/>
  <c r="K373" i="9"/>
  <c r="J374" i="13"/>
  <c r="K373" i="13"/>
  <c r="J374" i="14"/>
  <c r="K373" i="14"/>
  <c r="J374" i="8"/>
  <c r="K373" i="8"/>
  <c r="J374" i="11"/>
  <c r="K373" i="11"/>
  <c r="J374" i="10"/>
  <c r="K373" i="10"/>
  <c r="J375" i="7"/>
  <c r="K374" i="7"/>
  <c r="J371" i="6"/>
  <c r="K370" i="6"/>
  <c r="J375" i="5"/>
  <c r="K374" i="5"/>
  <c r="J375" i="10" l="1"/>
  <c r="K374" i="10"/>
  <c r="J375" i="13"/>
  <c r="K374" i="13"/>
  <c r="J375" i="9"/>
  <c r="K374" i="9"/>
  <c r="J375" i="12"/>
  <c r="K374" i="12"/>
  <c r="J375" i="11"/>
  <c r="K374" i="11"/>
  <c r="K374" i="8"/>
  <c r="J375" i="8"/>
  <c r="J375" i="14"/>
  <c r="K374" i="14"/>
  <c r="J375" i="15"/>
  <c r="K374" i="15"/>
  <c r="J376" i="7"/>
  <c r="K375" i="7"/>
  <c r="J372" i="6"/>
  <c r="K371" i="6"/>
  <c r="J376" i="5"/>
  <c r="K375" i="5"/>
  <c r="K375" i="12" l="1"/>
  <c r="J376" i="12"/>
  <c r="J376" i="15"/>
  <c r="K375" i="15"/>
  <c r="K375" i="14"/>
  <c r="J376" i="14"/>
  <c r="J376" i="9"/>
  <c r="K375" i="9"/>
  <c r="J376" i="8"/>
  <c r="K375" i="8"/>
  <c r="J376" i="13"/>
  <c r="K375" i="13"/>
  <c r="J376" i="11"/>
  <c r="K375" i="11"/>
  <c r="J376" i="10"/>
  <c r="K375" i="10"/>
  <c r="J377" i="7"/>
  <c r="K376" i="7"/>
  <c r="J373" i="6"/>
  <c r="K372" i="6"/>
  <c r="K376" i="5"/>
  <c r="J377" i="5"/>
  <c r="J377" i="14" l="1"/>
  <c r="K376" i="14"/>
  <c r="J377" i="13"/>
  <c r="K376" i="13"/>
  <c r="J377" i="15"/>
  <c r="K376" i="15"/>
  <c r="J377" i="9"/>
  <c r="K376" i="9"/>
  <c r="J377" i="11"/>
  <c r="K376" i="11"/>
  <c r="J377" i="12"/>
  <c r="K376" i="12"/>
  <c r="J377" i="10"/>
  <c r="K376" i="10"/>
  <c r="K376" i="8"/>
  <c r="J377" i="8"/>
  <c r="J378" i="7"/>
  <c r="K377" i="7"/>
  <c r="J374" i="6"/>
  <c r="K373" i="6"/>
  <c r="J378" i="5"/>
  <c r="K377" i="5"/>
  <c r="J378" i="8" l="1"/>
  <c r="K377" i="8"/>
  <c r="J378" i="9"/>
  <c r="K377" i="9"/>
  <c r="J378" i="15"/>
  <c r="K377" i="15"/>
  <c r="J378" i="10"/>
  <c r="K377" i="10"/>
  <c r="J378" i="12"/>
  <c r="K377" i="12"/>
  <c r="J378" i="13"/>
  <c r="K377" i="13"/>
  <c r="J378" i="11"/>
  <c r="K377" i="11"/>
  <c r="J378" i="14"/>
  <c r="K377" i="14"/>
  <c r="J379" i="7"/>
  <c r="K378" i="7"/>
  <c r="K374" i="6"/>
  <c r="J375" i="6"/>
  <c r="J379" i="5"/>
  <c r="K378" i="5"/>
  <c r="J379" i="10" l="1"/>
  <c r="K378" i="10"/>
  <c r="J379" i="11"/>
  <c r="K378" i="11"/>
  <c r="K378" i="15"/>
  <c r="J379" i="15"/>
  <c r="J379" i="14"/>
  <c r="K378" i="14"/>
  <c r="J379" i="13"/>
  <c r="K378" i="13"/>
  <c r="J379" i="9"/>
  <c r="K378" i="9"/>
  <c r="J379" i="12"/>
  <c r="K378" i="12"/>
  <c r="J379" i="8"/>
  <c r="K378" i="8"/>
  <c r="J380" i="7"/>
  <c r="K379" i="7"/>
  <c r="J376" i="6"/>
  <c r="K375" i="6"/>
  <c r="J380" i="5"/>
  <c r="K379" i="5"/>
  <c r="J380" i="15" l="1"/>
  <c r="K379" i="15"/>
  <c r="J380" i="8"/>
  <c r="K379" i="8"/>
  <c r="K379" i="14"/>
  <c r="J380" i="14"/>
  <c r="K379" i="12"/>
  <c r="J380" i="12"/>
  <c r="J380" i="9"/>
  <c r="K379" i="9"/>
  <c r="J380" i="11"/>
  <c r="K379" i="11"/>
  <c r="K379" i="13"/>
  <c r="J380" i="13"/>
  <c r="K379" i="10"/>
  <c r="J380" i="10"/>
  <c r="J381" i="7"/>
  <c r="K380" i="7"/>
  <c r="J377" i="6"/>
  <c r="K376" i="6"/>
  <c r="K380" i="5"/>
  <c r="J381" i="5"/>
  <c r="D429" i="4"/>
  <c r="C429" i="4"/>
  <c r="D221" i="4"/>
  <c r="J381" i="13" l="1"/>
  <c r="K380" i="13"/>
  <c r="J381" i="14"/>
  <c r="K380" i="14"/>
  <c r="J381" i="10"/>
  <c r="K380" i="10"/>
  <c r="J381" i="11"/>
  <c r="K380" i="11"/>
  <c r="J381" i="8"/>
  <c r="K380" i="8"/>
  <c r="J381" i="12"/>
  <c r="K380" i="12"/>
  <c r="J381" i="9"/>
  <c r="K380" i="9"/>
  <c r="J381" i="15"/>
  <c r="K380" i="15"/>
  <c r="D430" i="4"/>
  <c r="J382" i="7"/>
  <c r="K381" i="7"/>
  <c r="J378" i="6"/>
  <c r="K377" i="6"/>
  <c r="J382" i="5"/>
  <c r="K381" i="5"/>
  <c r="AO5" i="3"/>
  <c r="AN5" i="3"/>
  <c r="AM5" i="3"/>
  <c r="AL5" i="3"/>
  <c r="AK5" i="3"/>
  <c r="AJ5" i="3"/>
  <c r="AI5" i="3"/>
  <c r="AH5" i="3"/>
  <c r="AG5" i="3"/>
  <c r="AF5" i="3"/>
  <c r="AE5" i="3"/>
  <c r="AD5" i="3"/>
  <c r="J382" i="15" l="1"/>
  <c r="K381" i="15"/>
  <c r="K381" i="11"/>
  <c r="J382" i="11"/>
  <c r="J382" i="9"/>
  <c r="K381" i="9"/>
  <c r="J382" i="10"/>
  <c r="K381" i="10"/>
  <c r="K381" i="12"/>
  <c r="J382" i="12"/>
  <c r="J382" i="14"/>
  <c r="K381" i="14"/>
  <c r="J382" i="8"/>
  <c r="K381" i="8"/>
  <c r="J382" i="13"/>
  <c r="K381" i="13"/>
  <c r="J383" i="7"/>
  <c r="K382" i="7"/>
  <c r="J379" i="6"/>
  <c r="K378" i="6"/>
  <c r="J383" i="5"/>
  <c r="K382" i="5"/>
  <c r="AD81" i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Z69" i="1" s="1"/>
  <c r="Y59" i="1"/>
  <c r="Y69" i="1" s="1"/>
  <c r="X59" i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C55" i="1" s="1"/>
  <c r="AB45" i="1"/>
  <c r="AA45" i="1"/>
  <c r="Z45" i="1"/>
  <c r="Y45" i="1"/>
  <c r="X45" i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C40" i="1" s="1"/>
  <c r="AB23" i="1"/>
  <c r="AA23" i="1"/>
  <c r="Z23" i="1"/>
  <c r="Y23" i="1"/>
  <c r="X23" i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C20" i="1" s="1"/>
  <c r="AB11" i="1"/>
  <c r="AA11" i="1"/>
  <c r="Z11" i="1"/>
  <c r="Y11" i="1"/>
  <c r="X11" i="1"/>
  <c r="W11" i="1"/>
  <c r="V11" i="1"/>
  <c r="U11" i="1"/>
  <c r="T11" i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0" i="2"/>
  <c r="S10" i="2" s="1"/>
  <c r="R9" i="2"/>
  <c r="S9" i="2" s="1"/>
  <c r="T9" i="2" s="1"/>
  <c r="Y55" i="1" l="1"/>
  <c r="AC69" i="1"/>
  <c r="Z55" i="1"/>
  <c r="V69" i="1"/>
  <c r="AD69" i="1"/>
  <c r="J383" i="10"/>
  <c r="K382" i="10"/>
  <c r="K382" i="13"/>
  <c r="J383" i="13"/>
  <c r="V20" i="1"/>
  <c r="AD20" i="1"/>
  <c r="V40" i="1"/>
  <c r="AD40" i="1"/>
  <c r="AD41" i="1" s="1"/>
  <c r="J383" i="8"/>
  <c r="K382" i="8"/>
  <c r="K382" i="9"/>
  <c r="J383" i="9"/>
  <c r="W20" i="1"/>
  <c r="W55" i="1"/>
  <c r="S69" i="1"/>
  <c r="AA69" i="1"/>
  <c r="J383" i="11"/>
  <c r="K382" i="11"/>
  <c r="K382" i="14"/>
  <c r="J383" i="14"/>
  <c r="J383" i="12"/>
  <c r="K382" i="12"/>
  <c r="J383" i="15"/>
  <c r="K382" i="15"/>
  <c r="S20" i="1"/>
  <c r="AA20" i="1"/>
  <c r="S40" i="1"/>
  <c r="AA40" i="1"/>
  <c r="S55" i="1"/>
  <c r="AA55" i="1"/>
  <c r="S83" i="1"/>
  <c r="S85" i="1" s="1"/>
  <c r="T40" i="1"/>
  <c r="AB40" i="1"/>
  <c r="X69" i="1"/>
  <c r="AB55" i="1"/>
  <c r="X40" i="1"/>
  <c r="X55" i="1"/>
  <c r="AB69" i="1"/>
  <c r="AB20" i="1"/>
  <c r="AB41" i="1" s="1"/>
  <c r="T20" i="1"/>
  <c r="V55" i="1"/>
  <c r="V70" i="1" s="1"/>
  <c r="W40" i="1"/>
  <c r="X20" i="1"/>
  <c r="Z40" i="1"/>
  <c r="T55" i="1"/>
  <c r="T69" i="1"/>
  <c r="W69" i="1"/>
  <c r="W70" i="1" s="1"/>
  <c r="Z20" i="1"/>
  <c r="U40" i="1"/>
  <c r="U69" i="1"/>
  <c r="U20" i="1"/>
  <c r="Y40" i="1"/>
  <c r="Z70" i="1"/>
  <c r="U55" i="1"/>
  <c r="Y20" i="1"/>
  <c r="J384" i="7"/>
  <c r="K383" i="7"/>
  <c r="J380" i="6"/>
  <c r="K379" i="6"/>
  <c r="J384" i="5"/>
  <c r="K383" i="5"/>
  <c r="Y70" i="1"/>
  <c r="AC41" i="1"/>
  <c r="AC70" i="1"/>
  <c r="AD70" i="1"/>
  <c r="U9" i="2"/>
  <c r="T19" i="2"/>
  <c r="T22" i="2"/>
  <c r="T18" i="2"/>
  <c r="T17" i="2"/>
  <c r="T16" i="2"/>
  <c r="U16" i="2" s="1"/>
  <c r="T15" i="2"/>
  <c r="U15" i="2" s="1"/>
  <c r="T14" i="2"/>
  <c r="T13" i="2"/>
  <c r="U13" i="2" s="1"/>
  <c r="T10" i="2"/>
  <c r="U10" i="2" s="1"/>
  <c r="R11" i="2"/>
  <c r="R20" i="2" s="1"/>
  <c r="R23" i="2" s="1"/>
  <c r="S41" i="1" l="1"/>
  <c r="X70" i="1"/>
  <c r="W41" i="1"/>
  <c r="AA41" i="1"/>
  <c r="Z41" i="1"/>
  <c r="V41" i="1"/>
  <c r="T70" i="1"/>
  <c r="AB70" i="1"/>
  <c r="S70" i="1"/>
  <c r="S86" i="1" s="1"/>
  <c r="K383" i="12"/>
  <c r="J384" i="12"/>
  <c r="T41" i="1"/>
  <c r="AA70" i="1"/>
  <c r="J384" i="9"/>
  <c r="K383" i="9"/>
  <c r="X41" i="1"/>
  <c r="J384" i="14"/>
  <c r="K383" i="14"/>
  <c r="J384" i="15"/>
  <c r="K383" i="15"/>
  <c r="K383" i="13"/>
  <c r="J384" i="13"/>
  <c r="K383" i="11"/>
  <c r="J384" i="11"/>
  <c r="J384" i="8"/>
  <c r="K383" i="8"/>
  <c r="J384" i="10"/>
  <c r="K383" i="10"/>
  <c r="V16" i="2"/>
  <c r="W16" i="2" s="1"/>
  <c r="X16" i="2" s="1"/>
  <c r="V13" i="2"/>
  <c r="W13" i="2" s="1"/>
  <c r="X13" i="2" s="1"/>
  <c r="Y13" i="2" s="1"/>
  <c r="U70" i="1"/>
  <c r="Y41" i="1"/>
  <c r="U41" i="1"/>
  <c r="J385" i="7"/>
  <c r="K384" i="7"/>
  <c r="J381" i="6"/>
  <c r="K380" i="6"/>
  <c r="K384" i="5"/>
  <c r="J385" i="5"/>
  <c r="U22" i="2"/>
  <c r="V22" i="2" s="1"/>
  <c r="V9" i="2"/>
  <c r="V10" i="2"/>
  <c r="W10" i="2" s="1"/>
  <c r="U19" i="2"/>
  <c r="V19" i="2" s="1"/>
  <c r="V15" i="2"/>
  <c r="U14" i="2"/>
  <c r="V14" i="2" s="1"/>
  <c r="U17" i="2"/>
  <c r="V17" i="2" s="1"/>
  <c r="U18" i="2"/>
  <c r="V18" i="2" s="1"/>
  <c r="S11" i="2"/>
  <c r="S20" i="2" s="1"/>
  <c r="S23" i="2" s="1"/>
  <c r="T80" i="1" s="1"/>
  <c r="T11" i="2"/>
  <c r="T20" i="2" s="1"/>
  <c r="T23" i="2" s="1"/>
  <c r="J385" i="11" l="1"/>
  <c r="K384" i="11"/>
  <c r="J385" i="9"/>
  <c r="K384" i="9"/>
  <c r="J385" i="10"/>
  <c r="K384" i="10"/>
  <c r="J385" i="15"/>
  <c r="K384" i="15"/>
  <c r="K384" i="12"/>
  <c r="J385" i="12"/>
  <c r="J385" i="13"/>
  <c r="K384" i="13"/>
  <c r="K384" i="8"/>
  <c r="J385" i="8"/>
  <c r="J385" i="14"/>
  <c r="K384" i="14"/>
  <c r="W22" i="2"/>
  <c r="U80" i="1"/>
  <c r="T83" i="1"/>
  <c r="T85" i="1" s="1"/>
  <c r="T86" i="1" s="1"/>
  <c r="Y16" i="2"/>
  <c r="J386" i="7"/>
  <c r="K385" i="7"/>
  <c r="K381" i="6"/>
  <c r="J382" i="6"/>
  <c r="J386" i="5"/>
  <c r="K385" i="5"/>
  <c r="Z13" i="2"/>
  <c r="W17" i="2"/>
  <c r="X22" i="2"/>
  <c r="Y22" i="2" s="1"/>
  <c r="W15" i="2"/>
  <c r="X10" i="2"/>
  <c r="Y10" i="2" s="1"/>
  <c r="Z10" i="2" s="1"/>
  <c r="W14" i="2"/>
  <c r="X14" i="2" s="1"/>
  <c r="W9" i="2"/>
  <c r="W18" i="2"/>
  <c r="X18" i="2" s="1"/>
  <c r="W19" i="2"/>
  <c r="X19" i="2" s="1"/>
  <c r="Y19" i="2" s="1"/>
  <c r="J386" i="14" l="1"/>
  <c r="K385" i="14"/>
  <c r="J386" i="15"/>
  <c r="K385" i="15"/>
  <c r="K385" i="8"/>
  <c r="J386" i="8"/>
  <c r="K385" i="10"/>
  <c r="J386" i="10"/>
  <c r="J386" i="13"/>
  <c r="K385" i="13"/>
  <c r="J386" i="9"/>
  <c r="K385" i="9"/>
  <c r="K385" i="12"/>
  <c r="J386" i="12"/>
  <c r="J386" i="11"/>
  <c r="K385" i="11"/>
  <c r="Z22" i="2"/>
  <c r="AA22" i="2" s="1"/>
  <c r="AB22" i="2" s="1"/>
  <c r="AC22" i="2" s="1"/>
  <c r="Z16" i="2"/>
  <c r="AA16" i="2" s="1"/>
  <c r="AB16" i="2" s="1"/>
  <c r="U83" i="1"/>
  <c r="U85" i="1" s="1"/>
  <c r="U86" i="1" s="1"/>
  <c r="J387" i="7"/>
  <c r="K386" i="7"/>
  <c r="K382" i="6"/>
  <c r="J383" i="6"/>
  <c r="J387" i="5"/>
  <c r="K386" i="5"/>
  <c r="Y14" i="2"/>
  <c r="AA10" i="2"/>
  <c r="X9" i="2"/>
  <c r="X17" i="2"/>
  <c r="AA13" i="2"/>
  <c r="AB13" i="2" s="1"/>
  <c r="X15" i="2"/>
  <c r="Y18" i="2"/>
  <c r="Z18" i="2" s="1"/>
  <c r="Z19" i="2"/>
  <c r="AA19" i="2" s="1"/>
  <c r="AB19" i="2" s="1"/>
  <c r="AC19" i="2" s="1"/>
  <c r="U11" i="2"/>
  <c r="U20" i="2" s="1"/>
  <c r="U23" i="2" s="1"/>
  <c r="V80" i="1" s="1"/>
  <c r="W11" i="2"/>
  <c r="V11" i="2"/>
  <c r="V20" i="2" s="1"/>
  <c r="V23" i="2" s="1"/>
  <c r="J387" i="11" l="1"/>
  <c r="K386" i="11"/>
  <c r="J387" i="8"/>
  <c r="K386" i="8"/>
  <c r="K386" i="12"/>
  <c r="J387" i="12"/>
  <c r="J387" i="9"/>
  <c r="K386" i="9"/>
  <c r="J387" i="15"/>
  <c r="K386" i="15"/>
  <c r="J387" i="10"/>
  <c r="K386" i="10"/>
  <c r="K386" i="13"/>
  <c r="J387" i="13"/>
  <c r="J387" i="14"/>
  <c r="K386" i="14"/>
  <c r="W80" i="1"/>
  <c r="V83" i="1"/>
  <c r="V85" i="1" s="1"/>
  <c r="V86" i="1" s="1"/>
  <c r="AC16" i="2"/>
  <c r="J388" i="7"/>
  <c r="K387" i="7"/>
  <c r="J384" i="6"/>
  <c r="K383" i="6"/>
  <c r="J388" i="5"/>
  <c r="K387" i="5"/>
  <c r="AA18" i="2"/>
  <c r="AB18" i="2" s="1"/>
  <c r="Y17" i="2"/>
  <c r="AC13" i="2"/>
  <c r="Y9" i="2"/>
  <c r="Z9" i="2" s="1"/>
  <c r="AB10" i="2"/>
  <c r="AC10" i="2" s="1"/>
  <c r="Z14" i="2"/>
  <c r="Y15" i="2"/>
  <c r="X11" i="2"/>
  <c r="X20" i="2" s="1"/>
  <c r="X23" i="2" s="1"/>
  <c r="W20" i="2"/>
  <c r="W23" i="2" s="1"/>
  <c r="J388" i="14" l="1"/>
  <c r="K387" i="14"/>
  <c r="K387" i="9"/>
  <c r="J388" i="9"/>
  <c r="K387" i="13"/>
  <c r="J388" i="13"/>
  <c r="K387" i="12"/>
  <c r="J388" i="12"/>
  <c r="J388" i="10"/>
  <c r="K387" i="10"/>
  <c r="J388" i="8"/>
  <c r="K387" i="8"/>
  <c r="J388" i="15"/>
  <c r="K387" i="15"/>
  <c r="J388" i="11"/>
  <c r="K387" i="11"/>
  <c r="AA9" i="2"/>
  <c r="AB9" i="2" s="1"/>
  <c r="AC9" i="2" s="1"/>
  <c r="AC18" i="2"/>
  <c r="X80" i="1"/>
  <c r="W83" i="1"/>
  <c r="W85" i="1" s="1"/>
  <c r="W86" i="1" s="1"/>
  <c r="J389" i="7"/>
  <c r="K388" i="7"/>
  <c r="K384" i="6"/>
  <c r="J385" i="6"/>
  <c r="K388" i="5"/>
  <c r="J389" i="5"/>
  <c r="Z17" i="2"/>
  <c r="AA17" i="2" s="1"/>
  <c r="AB17" i="2" s="1"/>
  <c r="AC17" i="2" s="1"/>
  <c r="Z15" i="2"/>
  <c r="AA14" i="2"/>
  <c r="AB14" i="2" s="1"/>
  <c r="AC14" i="2" s="1"/>
  <c r="Y11" i="2"/>
  <c r="Y20" i="2" s="1"/>
  <c r="Y23" i="2" s="1"/>
  <c r="J389" i="11" l="1"/>
  <c r="K388" i="11"/>
  <c r="K388" i="12"/>
  <c r="J389" i="12"/>
  <c r="J389" i="13"/>
  <c r="K388" i="13"/>
  <c r="J389" i="15"/>
  <c r="K388" i="15"/>
  <c r="J389" i="9"/>
  <c r="K388" i="9"/>
  <c r="K388" i="8"/>
  <c r="J389" i="8"/>
  <c r="K388" i="10"/>
  <c r="J389" i="10"/>
  <c r="J389" i="14"/>
  <c r="K388" i="14"/>
  <c r="Y80" i="1"/>
  <c r="X83" i="1"/>
  <c r="X85" i="1" s="1"/>
  <c r="X86" i="1" s="1"/>
  <c r="J390" i="7"/>
  <c r="K389" i="7"/>
  <c r="K385" i="6"/>
  <c r="J386" i="6"/>
  <c r="J390" i="5"/>
  <c r="K389" i="5"/>
  <c r="AA15" i="2"/>
  <c r="AB15" i="2" s="1"/>
  <c r="AC15" i="2" s="1"/>
  <c r="Z11" i="2"/>
  <c r="Z20" i="2" s="1"/>
  <c r="Z23" i="2" s="1"/>
  <c r="AA11" i="2"/>
  <c r="J390" i="15" l="1"/>
  <c r="K389" i="15"/>
  <c r="J390" i="10"/>
  <c r="K389" i="10"/>
  <c r="K389" i="13"/>
  <c r="J390" i="13"/>
  <c r="K389" i="8"/>
  <c r="J390" i="8"/>
  <c r="J390" i="12"/>
  <c r="K389" i="12"/>
  <c r="J390" i="14"/>
  <c r="K389" i="14"/>
  <c r="K389" i="9"/>
  <c r="J390" i="9"/>
  <c r="K389" i="11"/>
  <c r="J390" i="11"/>
  <c r="AA20" i="2"/>
  <c r="AA23" i="2" s="1"/>
  <c r="Z80" i="1"/>
  <c r="Y83" i="1"/>
  <c r="Y85" i="1" s="1"/>
  <c r="Y86" i="1" s="1"/>
  <c r="J391" i="7"/>
  <c r="K390" i="7"/>
  <c r="J387" i="6"/>
  <c r="K386" i="6"/>
  <c r="J391" i="5"/>
  <c r="K390" i="5"/>
  <c r="J391" i="11" l="1"/>
  <c r="K390" i="11"/>
  <c r="J391" i="9"/>
  <c r="K390" i="9"/>
  <c r="K390" i="13"/>
  <c r="J391" i="13"/>
  <c r="J391" i="8"/>
  <c r="K390" i="8"/>
  <c r="J391" i="14"/>
  <c r="K390" i="14"/>
  <c r="J391" i="10"/>
  <c r="K390" i="10"/>
  <c r="K390" i="12"/>
  <c r="J391" i="12"/>
  <c r="J391" i="15"/>
  <c r="K390" i="15"/>
  <c r="AA80" i="1"/>
  <c r="Z83" i="1"/>
  <c r="Z85" i="1" s="1"/>
  <c r="Z86" i="1" s="1"/>
  <c r="J392" i="7"/>
  <c r="K391" i="7"/>
  <c r="J388" i="6"/>
  <c r="K387" i="6"/>
  <c r="J392" i="5"/>
  <c r="K391" i="5"/>
  <c r="AB11" i="2"/>
  <c r="AB20" i="2" s="1"/>
  <c r="AB23" i="2" s="1"/>
  <c r="AC11" i="2"/>
  <c r="AC20" i="2" s="1"/>
  <c r="AC23" i="2" s="1"/>
  <c r="J392" i="15" l="1"/>
  <c r="K391" i="15"/>
  <c r="K391" i="8"/>
  <c r="J392" i="8"/>
  <c r="J392" i="13"/>
  <c r="K391" i="13"/>
  <c r="J392" i="10"/>
  <c r="K391" i="10"/>
  <c r="J392" i="9"/>
  <c r="K391" i="9"/>
  <c r="J392" i="12"/>
  <c r="K391" i="12"/>
  <c r="K391" i="14"/>
  <c r="J392" i="14"/>
  <c r="J392" i="11"/>
  <c r="K391" i="11"/>
  <c r="AB80" i="1"/>
  <c r="AA83" i="1"/>
  <c r="AA85" i="1" s="1"/>
  <c r="AA86" i="1" s="1"/>
  <c r="J393" i="7"/>
  <c r="K392" i="7"/>
  <c r="J389" i="6"/>
  <c r="K388" i="6"/>
  <c r="J393" i="5"/>
  <c r="K392" i="5"/>
  <c r="J393" i="11" l="1"/>
  <c r="K392" i="11"/>
  <c r="J393" i="10"/>
  <c r="K392" i="10"/>
  <c r="J393" i="14"/>
  <c r="K392" i="14"/>
  <c r="J393" i="13"/>
  <c r="K392" i="13"/>
  <c r="J393" i="8"/>
  <c r="K392" i="8"/>
  <c r="J393" i="12"/>
  <c r="K392" i="12"/>
  <c r="J393" i="9"/>
  <c r="K392" i="9"/>
  <c r="J393" i="15"/>
  <c r="K392" i="15"/>
  <c r="AC80" i="1"/>
  <c r="AB83" i="1"/>
  <c r="AB85" i="1" s="1"/>
  <c r="AB86" i="1" s="1"/>
  <c r="J394" i="7"/>
  <c r="K393" i="7"/>
  <c r="J390" i="6"/>
  <c r="K389" i="6"/>
  <c r="J394" i="5"/>
  <c r="K393" i="5"/>
  <c r="AO2" i="3"/>
  <c r="AN2" i="3"/>
  <c r="AM2" i="3"/>
  <c r="AL2" i="3"/>
  <c r="AI2" i="3"/>
  <c r="AH2" i="3"/>
  <c r="AG2" i="3"/>
  <c r="AF2" i="3"/>
  <c r="AE2" i="3"/>
  <c r="AD2" i="3"/>
  <c r="J394" i="15" l="1"/>
  <c r="K393" i="15"/>
  <c r="J394" i="13"/>
  <c r="K393" i="13"/>
  <c r="K393" i="9"/>
  <c r="J394" i="9"/>
  <c r="J394" i="14"/>
  <c r="K393" i="14"/>
  <c r="K393" i="12"/>
  <c r="J394" i="12"/>
  <c r="J394" i="10"/>
  <c r="K393" i="10"/>
  <c r="K393" i="8"/>
  <c r="J394" i="8"/>
  <c r="J394" i="11"/>
  <c r="K393" i="11"/>
  <c r="AC83" i="1"/>
  <c r="AC85" i="1" s="1"/>
  <c r="AC86" i="1" s="1"/>
  <c r="AD80" i="1"/>
  <c r="AD83" i="1" s="1"/>
  <c r="AD85" i="1" s="1"/>
  <c r="AD86" i="1" s="1"/>
  <c r="J395" i="7"/>
  <c r="K394" i="7"/>
  <c r="K390" i="6"/>
  <c r="J391" i="6"/>
  <c r="J395" i="5"/>
  <c r="K394" i="5"/>
  <c r="AK2" i="3"/>
  <c r="AJ2" i="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395" i="8" l="1"/>
  <c r="K394" i="8"/>
  <c r="J395" i="11"/>
  <c r="K394" i="11"/>
  <c r="K394" i="14"/>
  <c r="J395" i="14"/>
  <c r="J395" i="9"/>
  <c r="K394" i="9"/>
  <c r="J395" i="10"/>
  <c r="K394" i="10"/>
  <c r="J395" i="13"/>
  <c r="K394" i="13"/>
  <c r="K394" i="12"/>
  <c r="J395" i="12"/>
  <c r="J395" i="15"/>
  <c r="K394" i="15"/>
  <c r="J396" i="7"/>
  <c r="K395" i="7"/>
  <c r="J392" i="6"/>
  <c r="K391" i="6"/>
  <c r="J396" i="5"/>
  <c r="K395" i="5"/>
  <c r="J396" i="9" l="1"/>
  <c r="K395" i="9"/>
  <c r="J396" i="12"/>
  <c r="K395" i="12"/>
  <c r="K395" i="14"/>
  <c r="J396" i="14"/>
  <c r="J396" i="15"/>
  <c r="K395" i="15"/>
  <c r="J396" i="13"/>
  <c r="K395" i="13"/>
  <c r="J396" i="11"/>
  <c r="K395" i="11"/>
  <c r="J396" i="10"/>
  <c r="K395" i="10"/>
  <c r="J396" i="8"/>
  <c r="K395" i="8"/>
  <c r="J397" i="7"/>
  <c r="K396" i="7"/>
  <c r="K392" i="6"/>
  <c r="J393" i="6"/>
  <c r="K396" i="5"/>
  <c r="J397" i="5"/>
  <c r="J397" i="8" l="1"/>
  <c r="K396" i="8"/>
  <c r="J397" i="15"/>
  <c r="K396" i="15"/>
  <c r="K396" i="14"/>
  <c r="J397" i="14"/>
  <c r="J397" i="10"/>
  <c r="K396" i="10"/>
  <c r="J397" i="11"/>
  <c r="K396" i="11"/>
  <c r="J397" i="12"/>
  <c r="K396" i="12"/>
  <c r="J397" i="13"/>
  <c r="K396" i="13"/>
  <c r="J397" i="9"/>
  <c r="K396" i="9"/>
  <c r="J398" i="7"/>
  <c r="K397" i="7"/>
  <c r="J394" i="6"/>
  <c r="K393" i="6"/>
  <c r="J398" i="5"/>
  <c r="K397" i="5"/>
  <c r="K397" i="9" l="1"/>
  <c r="J398" i="9"/>
  <c r="J398" i="10"/>
  <c r="K397" i="10"/>
  <c r="J398" i="14"/>
  <c r="K397" i="14"/>
  <c r="J398" i="13"/>
  <c r="K397" i="13"/>
  <c r="J398" i="12"/>
  <c r="K397" i="12"/>
  <c r="J398" i="15"/>
  <c r="K397" i="15"/>
  <c r="J398" i="11"/>
  <c r="K397" i="11"/>
  <c r="J398" i="8"/>
  <c r="K397" i="8"/>
  <c r="J399" i="7"/>
  <c r="K398" i="7"/>
  <c r="K394" i="6"/>
  <c r="J395" i="6"/>
  <c r="J399" i="5"/>
  <c r="K398" i="5"/>
  <c r="K398" i="13" l="1"/>
  <c r="J399" i="13"/>
  <c r="J399" i="8"/>
  <c r="K398" i="8"/>
  <c r="J399" i="11"/>
  <c r="K398" i="11"/>
  <c r="J399" i="14"/>
  <c r="K398" i="14"/>
  <c r="J399" i="10"/>
  <c r="K398" i="10"/>
  <c r="J399" i="15"/>
  <c r="K398" i="15"/>
  <c r="J399" i="9"/>
  <c r="K398" i="9"/>
  <c r="J399" i="12"/>
  <c r="K398" i="12"/>
  <c r="K399" i="7"/>
  <c r="J400" i="7"/>
  <c r="J396" i="6"/>
  <c r="K395" i="6"/>
  <c r="J400" i="5"/>
  <c r="K399" i="5"/>
  <c r="J400" i="12" l="1"/>
  <c r="K399" i="12"/>
  <c r="J400" i="9"/>
  <c r="K399" i="9"/>
  <c r="J400" i="14"/>
  <c r="K399" i="14"/>
  <c r="K399" i="11"/>
  <c r="J400" i="11"/>
  <c r="J400" i="15"/>
  <c r="K399" i="15"/>
  <c r="J400" i="8"/>
  <c r="K399" i="8"/>
  <c r="J400" i="13"/>
  <c r="K399" i="13"/>
  <c r="J400" i="10"/>
  <c r="K399" i="10"/>
  <c r="J401" i="7"/>
  <c r="K400" i="7"/>
  <c r="J397" i="6"/>
  <c r="K396" i="6"/>
  <c r="K400" i="5"/>
  <c r="J401" i="5"/>
  <c r="J401" i="11" l="1"/>
  <c r="K400" i="11"/>
  <c r="J401" i="10"/>
  <c r="K400" i="10"/>
  <c r="J401" i="13"/>
  <c r="K400" i="13"/>
  <c r="K400" i="14"/>
  <c r="J401" i="14"/>
  <c r="J401" i="8"/>
  <c r="K400" i="8"/>
  <c r="J401" i="9"/>
  <c r="K400" i="9"/>
  <c r="J401" i="15"/>
  <c r="K400" i="15"/>
  <c r="J401" i="12"/>
  <c r="K400" i="12"/>
  <c r="J402" i="7"/>
  <c r="K401" i="7"/>
  <c r="J398" i="6"/>
  <c r="K397" i="6"/>
  <c r="J402" i="5"/>
  <c r="K401" i="5"/>
  <c r="J402" i="12" l="1"/>
  <c r="K401" i="12"/>
  <c r="J402" i="15"/>
  <c r="K401" i="15"/>
  <c r="J402" i="13"/>
  <c r="K401" i="13"/>
  <c r="J402" i="14"/>
  <c r="K401" i="14"/>
  <c r="J402" i="9"/>
  <c r="K401" i="9"/>
  <c r="K401" i="10"/>
  <c r="J402" i="10"/>
  <c r="J402" i="8"/>
  <c r="K401" i="8"/>
  <c r="J402" i="11"/>
  <c r="K401" i="11"/>
  <c r="J403" i="7"/>
  <c r="K402" i="7"/>
  <c r="K398" i="6"/>
  <c r="J399" i="6"/>
  <c r="J403" i="5"/>
  <c r="K402" i="5"/>
  <c r="J403" i="11" l="1"/>
  <c r="K402" i="11"/>
  <c r="K402" i="14"/>
  <c r="J403" i="14"/>
  <c r="J403" i="8"/>
  <c r="K402" i="8"/>
  <c r="K402" i="13"/>
  <c r="J403" i="13"/>
  <c r="K402" i="10"/>
  <c r="J403" i="10"/>
  <c r="J403" i="15"/>
  <c r="K402" i="15"/>
  <c r="J403" i="9"/>
  <c r="K402" i="9"/>
  <c r="J403" i="12"/>
  <c r="K402" i="12"/>
  <c r="K403" i="7"/>
  <c r="J404" i="7"/>
  <c r="J400" i="6"/>
  <c r="K399" i="6"/>
  <c r="J404" i="5"/>
  <c r="K403" i="5"/>
  <c r="J404" i="12" l="1"/>
  <c r="K403" i="12"/>
  <c r="J404" i="9"/>
  <c r="K403" i="9"/>
  <c r="J404" i="8"/>
  <c r="K403" i="8"/>
  <c r="K403" i="13"/>
  <c r="J404" i="13"/>
  <c r="J404" i="14"/>
  <c r="K403" i="14"/>
  <c r="J404" i="15"/>
  <c r="K403" i="15"/>
  <c r="K403" i="10"/>
  <c r="J404" i="10"/>
  <c r="J404" i="11"/>
  <c r="K403" i="11"/>
  <c r="J405" i="7"/>
  <c r="K404" i="7"/>
  <c r="J401" i="6"/>
  <c r="K400" i="6"/>
  <c r="J405" i="5"/>
  <c r="K404" i="5"/>
  <c r="J405" i="13" l="1"/>
  <c r="K404" i="13"/>
  <c r="J405" i="11"/>
  <c r="K404" i="11"/>
  <c r="J405" i="8"/>
  <c r="K404" i="8"/>
  <c r="J405" i="15"/>
  <c r="K404" i="15"/>
  <c r="J405" i="9"/>
  <c r="K404" i="9"/>
  <c r="J405" i="10"/>
  <c r="K404" i="10"/>
  <c r="J405" i="14"/>
  <c r="K404" i="14"/>
  <c r="K404" i="12"/>
  <c r="J405" i="12"/>
  <c r="J406" i="7"/>
  <c r="K405" i="7"/>
  <c r="J402" i="6"/>
  <c r="K401" i="6"/>
  <c r="J406" i="5"/>
  <c r="K405" i="5"/>
  <c r="J406" i="15" l="1"/>
  <c r="K405" i="15"/>
  <c r="J406" i="12"/>
  <c r="K405" i="12"/>
  <c r="J406" i="14"/>
  <c r="K405" i="14"/>
  <c r="J406" i="8"/>
  <c r="K405" i="8"/>
  <c r="J406" i="10"/>
  <c r="K405" i="10"/>
  <c r="J406" i="11"/>
  <c r="K405" i="11"/>
  <c r="K405" i="9"/>
  <c r="J406" i="9"/>
  <c r="J406" i="13"/>
  <c r="K405" i="13"/>
  <c r="J407" i="7"/>
  <c r="K406" i="7"/>
  <c r="J403" i="6"/>
  <c r="K402" i="6"/>
  <c r="J407" i="5"/>
  <c r="K406" i="5"/>
  <c r="J407" i="8" l="1"/>
  <c r="K406" i="8"/>
  <c r="J407" i="13"/>
  <c r="K406" i="13"/>
  <c r="J407" i="9"/>
  <c r="K406" i="9"/>
  <c r="K406" i="14"/>
  <c r="J407" i="14"/>
  <c r="J407" i="11"/>
  <c r="K406" i="11"/>
  <c r="K406" i="12"/>
  <c r="J407" i="12"/>
  <c r="K406" i="10"/>
  <c r="J407" i="10"/>
  <c r="J407" i="15"/>
  <c r="K406" i="15"/>
  <c r="J408" i="7"/>
  <c r="K407" i="7"/>
  <c r="J404" i="6"/>
  <c r="K403" i="6"/>
  <c r="J408" i="5"/>
  <c r="K407" i="5"/>
  <c r="J408" i="14" l="1"/>
  <c r="K407" i="14"/>
  <c r="J408" i="15"/>
  <c r="K407" i="15"/>
  <c r="K407" i="10"/>
  <c r="J408" i="10"/>
  <c r="J408" i="9"/>
  <c r="K407" i="9"/>
  <c r="J408" i="13"/>
  <c r="K407" i="13"/>
  <c r="J408" i="12"/>
  <c r="K407" i="12"/>
  <c r="J408" i="11"/>
  <c r="K407" i="11"/>
  <c r="J408" i="8"/>
  <c r="K407" i="8"/>
  <c r="J409" i="7"/>
  <c r="K408" i="7"/>
  <c r="K404" i="6"/>
  <c r="J405" i="6"/>
  <c r="J409" i="5"/>
  <c r="K408" i="5"/>
  <c r="J409" i="8" l="1"/>
  <c r="K408" i="8"/>
  <c r="J409" i="9"/>
  <c r="K408" i="9"/>
  <c r="J409" i="10"/>
  <c r="K408" i="10"/>
  <c r="J409" i="11"/>
  <c r="K408" i="11"/>
  <c r="J409" i="12"/>
  <c r="K408" i="12"/>
  <c r="J409" i="15"/>
  <c r="K408" i="15"/>
  <c r="J409" i="13"/>
  <c r="K408" i="13"/>
  <c r="J409" i="14"/>
  <c r="K408" i="14"/>
  <c r="J410" i="7"/>
  <c r="K409" i="7"/>
  <c r="J406" i="6"/>
  <c r="K405" i="6"/>
  <c r="J410" i="5"/>
  <c r="K409" i="5"/>
  <c r="J410" i="14" l="1"/>
  <c r="K409" i="14"/>
  <c r="J410" i="11"/>
  <c r="K409" i="11"/>
  <c r="J410" i="13"/>
  <c r="K409" i="13"/>
  <c r="K409" i="10"/>
  <c r="J410" i="10"/>
  <c r="J410" i="15"/>
  <c r="K409" i="15"/>
  <c r="K409" i="9"/>
  <c r="J410" i="9"/>
  <c r="J410" i="12"/>
  <c r="K409" i="12"/>
  <c r="J410" i="8"/>
  <c r="K409" i="8"/>
  <c r="J411" i="7"/>
  <c r="K410" i="7"/>
  <c r="K406" i="6"/>
  <c r="J407" i="6"/>
  <c r="J411" i="5"/>
  <c r="K410" i="5"/>
  <c r="J411" i="10" l="1"/>
  <c r="K410" i="10"/>
  <c r="J411" i="8"/>
  <c r="K410" i="8"/>
  <c r="K410" i="12"/>
  <c r="J411" i="12"/>
  <c r="J411" i="13"/>
  <c r="K410" i="13"/>
  <c r="J411" i="11"/>
  <c r="K410" i="11"/>
  <c r="J411" i="9"/>
  <c r="K410" i="9"/>
  <c r="J411" i="15"/>
  <c r="K410" i="15"/>
  <c r="K410" i="14"/>
  <c r="J411" i="14"/>
  <c r="J412" i="7"/>
  <c r="K411" i="7"/>
  <c r="J408" i="6"/>
  <c r="K407" i="6"/>
  <c r="J412" i="5"/>
  <c r="K411" i="5"/>
  <c r="J412" i="14" l="1"/>
  <c r="K411" i="14"/>
  <c r="K411" i="13"/>
  <c r="J412" i="13"/>
  <c r="J412" i="15"/>
  <c r="K411" i="15"/>
  <c r="K411" i="12"/>
  <c r="J412" i="12"/>
  <c r="J412" i="9"/>
  <c r="K411" i="9"/>
  <c r="K411" i="8"/>
  <c r="J412" i="8"/>
  <c r="J412" i="11"/>
  <c r="K411" i="11"/>
  <c r="K411" i="10"/>
  <c r="J412" i="10"/>
  <c r="J413" i="7"/>
  <c r="K412" i="7"/>
  <c r="K408" i="6"/>
  <c r="J409" i="6"/>
  <c r="J413" i="5"/>
  <c r="K412" i="5"/>
  <c r="J413" i="11" l="1"/>
  <c r="K412" i="11"/>
  <c r="J413" i="15"/>
  <c r="K412" i="15"/>
  <c r="J413" i="10"/>
  <c r="K412" i="10"/>
  <c r="J413" i="8"/>
  <c r="K412" i="8"/>
  <c r="J413" i="13"/>
  <c r="K412" i="13"/>
  <c r="K412" i="12"/>
  <c r="J413" i="12"/>
  <c r="J413" i="9"/>
  <c r="K412" i="9"/>
  <c r="K412" i="14"/>
  <c r="J413" i="14"/>
  <c r="J414" i="7"/>
  <c r="K413" i="7"/>
  <c r="J410" i="6"/>
  <c r="K409" i="6"/>
  <c r="J414" i="5"/>
  <c r="K413" i="5"/>
  <c r="K413" i="8" l="1"/>
  <c r="J414" i="8"/>
  <c r="K413" i="9"/>
  <c r="J414" i="9"/>
  <c r="K413" i="10"/>
  <c r="J414" i="10"/>
  <c r="K413" i="14"/>
  <c r="J414" i="14"/>
  <c r="J414" i="12"/>
  <c r="K413" i="12"/>
  <c r="J414" i="15"/>
  <c r="K413" i="15"/>
  <c r="J414" i="13"/>
  <c r="K413" i="13"/>
  <c r="J414" i="11"/>
  <c r="K413" i="11"/>
  <c r="J415" i="7"/>
  <c r="K414" i="7"/>
  <c r="J411" i="6"/>
  <c r="K410" i="6"/>
  <c r="J415" i="5"/>
  <c r="K414" i="5"/>
  <c r="K414" i="10" l="1"/>
  <c r="J415" i="10"/>
  <c r="K414" i="14"/>
  <c r="J415" i="14"/>
  <c r="J415" i="9"/>
  <c r="K414" i="9"/>
  <c r="J415" i="11"/>
  <c r="K414" i="11"/>
  <c r="J415" i="15"/>
  <c r="K414" i="15"/>
  <c r="K414" i="13"/>
  <c r="J415" i="13"/>
  <c r="J415" i="8"/>
  <c r="K414" i="8"/>
  <c r="K414" i="12"/>
  <c r="J415" i="12"/>
  <c r="J416" i="7"/>
  <c r="K415" i="7"/>
  <c r="J412" i="6"/>
  <c r="K411" i="6"/>
  <c r="J416" i="5"/>
  <c r="K415" i="5"/>
  <c r="K415" i="11" l="1"/>
  <c r="J416" i="11"/>
  <c r="J416" i="8"/>
  <c r="K415" i="8"/>
  <c r="J416" i="9"/>
  <c r="K415" i="9"/>
  <c r="J416" i="13"/>
  <c r="K415" i="13"/>
  <c r="J416" i="14"/>
  <c r="K415" i="14"/>
  <c r="J416" i="12"/>
  <c r="K415" i="12"/>
  <c r="J416" i="10"/>
  <c r="K415" i="10"/>
  <c r="J416" i="15"/>
  <c r="K415" i="15"/>
  <c r="J417" i="7"/>
  <c r="K416" i="7"/>
  <c r="J413" i="6"/>
  <c r="K412" i="6"/>
  <c r="K416" i="5"/>
  <c r="J417" i="5"/>
  <c r="J417" i="15" l="1"/>
  <c r="K416" i="15"/>
  <c r="J417" i="13"/>
  <c r="K416" i="13"/>
  <c r="J417" i="10"/>
  <c r="K416" i="10"/>
  <c r="J417" i="9"/>
  <c r="K416" i="9"/>
  <c r="K416" i="12"/>
  <c r="J417" i="12"/>
  <c r="K416" i="8"/>
  <c r="J417" i="8"/>
  <c r="J417" i="11"/>
  <c r="K416" i="11"/>
  <c r="J417" i="14"/>
  <c r="K416" i="14"/>
  <c r="J418" i="7"/>
  <c r="K417" i="7"/>
  <c r="J414" i="6"/>
  <c r="K413" i="6"/>
  <c r="J418" i="5"/>
  <c r="K417" i="5"/>
  <c r="J418" i="14" l="1"/>
  <c r="K417" i="14"/>
  <c r="J418" i="9"/>
  <c r="K417" i="9"/>
  <c r="J418" i="11"/>
  <c r="K417" i="11"/>
  <c r="J418" i="10"/>
  <c r="K417" i="10"/>
  <c r="K417" i="8"/>
  <c r="J418" i="8"/>
  <c r="K417" i="13"/>
  <c r="J418" i="13"/>
  <c r="J418" i="12"/>
  <c r="K417" i="12"/>
  <c r="J418" i="15"/>
  <c r="K417" i="15"/>
  <c r="J419" i="7"/>
  <c r="K418" i="7"/>
  <c r="J415" i="6"/>
  <c r="K414" i="6"/>
  <c r="J419" i="5"/>
  <c r="K418" i="5"/>
  <c r="J419" i="15" l="1"/>
  <c r="K418" i="15"/>
  <c r="J419" i="10"/>
  <c r="K418" i="10"/>
  <c r="K418" i="12"/>
  <c r="J419" i="12"/>
  <c r="J419" i="11"/>
  <c r="K418" i="11"/>
  <c r="K418" i="13"/>
  <c r="J419" i="13"/>
  <c r="J419" i="9"/>
  <c r="K418" i="9"/>
  <c r="J419" i="8"/>
  <c r="K418" i="8"/>
  <c r="K418" i="14"/>
  <c r="J419" i="14"/>
  <c r="J420" i="7"/>
  <c r="K419" i="7"/>
  <c r="J416" i="6"/>
  <c r="K415" i="6"/>
  <c r="J420" i="5"/>
  <c r="K419" i="5"/>
  <c r="J420" i="14" l="1"/>
  <c r="K419" i="14"/>
  <c r="J420" i="11"/>
  <c r="K419" i="11"/>
  <c r="J420" i="12"/>
  <c r="K419" i="12"/>
  <c r="K419" i="8"/>
  <c r="J420" i="8"/>
  <c r="J420" i="9"/>
  <c r="K419" i="9"/>
  <c r="J420" i="10"/>
  <c r="K419" i="10"/>
  <c r="J420" i="13"/>
  <c r="K419" i="13"/>
  <c r="J420" i="15"/>
  <c r="K419" i="15"/>
  <c r="J421" i="7"/>
  <c r="K420" i="7"/>
  <c r="K416" i="6"/>
  <c r="J417" i="6"/>
  <c r="J421" i="5"/>
  <c r="K420" i="5"/>
  <c r="J421" i="8" l="1"/>
  <c r="K420" i="8"/>
  <c r="K420" i="13"/>
  <c r="J421" i="13"/>
  <c r="J421" i="12"/>
  <c r="K420" i="12"/>
  <c r="J421" i="15"/>
  <c r="K420" i="15"/>
  <c r="J421" i="10"/>
  <c r="K420" i="10"/>
  <c r="J421" i="11"/>
  <c r="K420" i="11"/>
  <c r="J421" i="9"/>
  <c r="K420" i="9"/>
  <c r="K420" i="14"/>
  <c r="J421" i="14"/>
  <c r="J422" i="7"/>
  <c r="K421" i="7"/>
  <c r="J418" i="6"/>
  <c r="K417" i="6"/>
  <c r="J422" i="5"/>
  <c r="K421" i="5"/>
  <c r="J422" i="14" l="1"/>
  <c r="K421" i="14"/>
  <c r="J422" i="15"/>
  <c r="K421" i="15"/>
  <c r="J422" i="9"/>
  <c r="K421" i="9"/>
  <c r="K421" i="12"/>
  <c r="J422" i="12"/>
  <c r="K421" i="13"/>
  <c r="J422" i="13"/>
  <c r="J422" i="11"/>
  <c r="K421" i="11"/>
  <c r="J422" i="10"/>
  <c r="K421" i="10"/>
  <c r="J422" i="8"/>
  <c r="K421" i="8"/>
  <c r="J423" i="7"/>
  <c r="K422" i="7"/>
  <c r="J419" i="6"/>
  <c r="K418" i="6"/>
  <c r="J423" i="5"/>
  <c r="K422" i="5"/>
  <c r="K422" i="12" l="1"/>
  <c r="J423" i="12"/>
  <c r="J423" i="10"/>
  <c r="K422" i="10"/>
  <c r="J423" i="9"/>
  <c r="K422" i="9"/>
  <c r="J423" i="11"/>
  <c r="K422" i="11"/>
  <c r="J423" i="15"/>
  <c r="K422" i="15"/>
  <c r="J423" i="13"/>
  <c r="K422" i="13"/>
  <c r="K422" i="8"/>
  <c r="J423" i="8"/>
  <c r="J423" i="14"/>
  <c r="K422" i="14"/>
  <c r="J424" i="7"/>
  <c r="K423" i="7"/>
  <c r="J420" i="6"/>
  <c r="K419" i="6"/>
  <c r="J424" i="5"/>
  <c r="K423" i="5"/>
  <c r="J424" i="11" l="1"/>
  <c r="K423" i="11"/>
  <c r="J424" i="8"/>
  <c r="K423" i="8"/>
  <c r="J424" i="9"/>
  <c r="K423" i="9"/>
  <c r="K423" i="14"/>
  <c r="J424" i="14"/>
  <c r="J424" i="13"/>
  <c r="K423" i="13"/>
  <c r="J424" i="10"/>
  <c r="K423" i="10"/>
  <c r="J424" i="12"/>
  <c r="K423" i="12"/>
  <c r="J424" i="15"/>
  <c r="K423" i="15"/>
  <c r="J425" i="7"/>
  <c r="K424" i="7"/>
  <c r="J421" i="6"/>
  <c r="K420" i="6"/>
  <c r="J425" i="5"/>
  <c r="K424" i="5"/>
  <c r="J425" i="14" l="1"/>
  <c r="K424" i="14"/>
  <c r="J425" i="15"/>
  <c r="K424" i="15"/>
  <c r="K424" i="12"/>
  <c r="J425" i="12"/>
  <c r="K424" i="9"/>
  <c r="J425" i="9"/>
  <c r="K424" i="10"/>
  <c r="J425" i="10"/>
  <c r="J425" i="8"/>
  <c r="K424" i="8"/>
  <c r="J425" i="13"/>
  <c r="K424" i="13"/>
  <c r="J425" i="11"/>
  <c r="K424" i="11"/>
  <c r="J426" i="7"/>
  <c r="K425" i="7"/>
  <c r="J422" i="6"/>
  <c r="K421" i="6"/>
  <c r="J426" i="5"/>
  <c r="K425" i="5"/>
  <c r="J426" i="9" l="1"/>
  <c r="K425" i="9"/>
  <c r="J426" i="11"/>
  <c r="K425" i="11"/>
  <c r="K425" i="12"/>
  <c r="J426" i="12"/>
  <c r="J426" i="15"/>
  <c r="K425" i="15"/>
  <c r="J426" i="13"/>
  <c r="K425" i="13"/>
  <c r="J426" i="8"/>
  <c r="K425" i="8"/>
  <c r="J426" i="10"/>
  <c r="K425" i="10"/>
  <c r="K425" i="14"/>
  <c r="J426" i="14"/>
  <c r="J427" i="7"/>
  <c r="K426" i="7"/>
  <c r="K422" i="6"/>
  <c r="J423" i="6"/>
  <c r="J427" i="5"/>
  <c r="K426" i="5"/>
  <c r="J427" i="14" l="1"/>
  <c r="K426" i="14"/>
  <c r="K426" i="15"/>
  <c r="J427" i="15"/>
  <c r="K426" i="10"/>
  <c r="J427" i="10"/>
  <c r="K426" i="8"/>
  <c r="J427" i="8"/>
  <c r="J427" i="11"/>
  <c r="K426" i="11"/>
  <c r="J427" i="12"/>
  <c r="K426" i="12"/>
  <c r="J427" i="13"/>
  <c r="K426" i="13"/>
  <c r="K426" i="9"/>
  <c r="J427" i="9"/>
  <c r="K427" i="7"/>
  <c r="J428" i="7"/>
  <c r="J424" i="6"/>
  <c r="K423" i="6"/>
  <c r="J428" i="5"/>
  <c r="K428" i="5" s="1"/>
  <c r="K429" i="5" s="1"/>
  <c r="K427" i="5"/>
  <c r="K427" i="8" l="1"/>
  <c r="J428" i="8"/>
  <c r="J428" i="10"/>
  <c r="K427" i="10"/>
  <c r="J428" i="9"/>
  <c r="K427" i="9"/>
  <c r="J428" i="13"/>
  <c r="K427" i="13"/>
  <c r="J428" i="15"/>
  <c r="K427" i="15"/>
  <c r="J428" i="12"/>
  <c r="K427" i="12"/>
  <c r="K427" i="11"/>
  <c r="J428" i="11"/>
  <c r="J428" i="14"/>
  <c r="K427" i="14"/>
  <c r="J429" i="7"/>
  <c r="K428" i="7"/>
  <c r="K424" i="6"/>
  <c r="J425" i="6"/>
  <c r="J429" i="13" l="1"/>
  <c r="K428" i="13"/>
  <c r="J429" i="14"/>
  <c r="K428" i="14"/>
  <c r="J429" i="11"/>
  <c r="K428" i="11"/>
  <c r="J429" i="9"/>
  <c r="K428" i="9"/>
  <c r="J429" i="12"/>
  <c r="K428" i="12"/>
  <c r="J429" i="10"/>
  <c r="K428" i="10"/>
  <c r="K428" i="8"/>
  <c r="J429" i="8"/>
  <c r="J429" i="15"/>
  <c r="K428" i="15"/>
  <c r="J430" i="7"/>
  <c r="K430" i="7" s="1"/>
  <c r="K431" i="7" s="1"/>
  <c r="K429" i="7"/>
  <c r="J426" i="6"/>
  <c r="K425" i="6"/>
  <c r="J430" i="15" l="1"/>
  <c r="K430" i="15" s="1"/>
  <c r="K431" i="15" s="1"/>
  <c r="K429" i="15"/>
  <c r="J430" i="9"/>
  <c r="K430" i="9" s="1"/>
  <c r="K431" i="9" s="1"/>
  <c r="K429" i="9"/>
  <c r="J430" i="8"/>
  <c r="K430" i="8" s="1"/>
  <c r="K429" i="8"/>
  <c r="J430" i="11"/>
  <c r="K430" i="11" s="1"/>
  <c r="K429" i="11"/>
  <c r="J430" i="10"/>
  <c r="K430" i="10" s="1"/>
  <c r="K431" i="10" s="1"/>
  <c r="K429" i="10"/>
  <c r="J430" i="14"/>
  <c r="K430" i="14" s="1"/>
  <c r="K431" i="14" s="1"/>
  <c r="K429" i="14"/>
  <c r="J430" i="12"/>
  <c r="K430" i="12" s="1"/>
  <c r="K431" i="12" s="1"/>
  <c r="K429" i="12"/>
  <c r="J430" i="13"/>
  <c r="K430" i="13" s="1"/>
  <c r="K429" i="13"/>
  <c r="J427" i="6"/>
  <c r="K426" i="6"/>
  <c r="K431" i="8" l="1"/>
  <c r="K431" i="11"/>
  <c r="K431" i="13"/>
  <c r="J428" i="6"/>
  <c r="K428" i="6" s="1"/>
  <c r="K429" i="6" s="1"/>
  <c r="K427" i="6"/>
  <c r="J8" i="4" l="1"/>
  <c r="J9" i="4" l="1"/>
  <c r="J10" i="4" l="1"/>
  <c r="J11" i="4" l="1"/>
  <c r="J12" i="4" l="1"/>
  <c r="J13" i="4" l="1"/>
  <c r="J14" i="4" l="1"/>
  <c r="J15" i="4" l="1"/>
  <c r="J16" i="4" l="1"/>
  <c r="J17" i="4" l="1"/>
  <c r="R4" i="2"/>
  <c r="S4" i="2"/>
  <c r="T4" i="2"/>
  <c r="U4" i="2"/>
  <c r="V4" i="2"/>
  <c r="W4" i="2"/>
  <c r="X4" i="2"/>
  <c r="Y4" i="2"/>
  <c r="Z4" i="2"/>
  <c r="AA4" i="2"/>
  <c r="AB4" i="2"/>
  <c r="AC4" i="2"/>
  <c r="AD22" i="2"/>
  <c r="AD19" i="2"/>
  <c r="AD18" i="2"/>
  <c r="AD17" i="2"/>
  <c r="AD16" i="2"/>
  <c r="AD15" i="2"/>
  <c r="AD14" i="2"/>
  <c r="AD13" i="2"/>
  <c r="AD10" i="2"/>
  <c r="AD9" i="2"/>
  <c r="AD1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AD4" i="2" l="1"/>
  <c r="J18" i="4"/>
  <c r="Y87" i="1"/>
  <c r="Y6" i="1" s="1"/>
  <c r="AD11" i="2"/>
  <c r="AD20" i="2" s="1"/>
  <c r="AD23" i="2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V87" i="1" l="1"/>
  <c r="V6" i="1" s="1"/>
  <c r="AC87" i="1"/>
  <c r="AC6" i="1" s="1"/>
  <c r="AA87" i="1"/>
  <c r="AA6" i="1" s="1"/>
  <c r="S87" i="1"/>
  <c r="S6" i="1" s="1"/>
  <c r="W87" i="1"/>
  <c r="W6" i="1" s="1"/>
  <c r="Z87" i="1"/>
  <c r="Z6" i="1" s="1"/>
  <c r="AB87" i="1"/>
  <c r="AB6" i="1" s="1"/>
  <c r="J19" i="4"/>
  <c r="U87" i="1"/>
  <c r="U6" i="1" s="1"/>
  <c r="X87" i="1"/>
  <c r="X6" i="1" s="1"/>
  <c r="AD87" i="1"/>
  <c r="AD6" i="1" s="1"/>
  <c r="T87" i="1"/>
  <c r="T6" i="1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J20" i="4" l="1"/>
  <c r="B1" i="4"/>
  <c r="C3" i="1"/>
  <c r="J21" i="4" l="1"/>
  <c r="J584" i="3"/>
  <c r="AK584" i="3" s="1"/>
  <c r="J580" i="3"/>
  <c r="AK580" i="3" s="1"/>
  <c r="J568" i="3"/>
  <c r="AK568" i="3" s="1"/>
  <c r="J597" i="3"/>
  <c r="AK597" i="3" s="1"/>
  <c r="J554" i="3"/>
  <c r="AK554" i="3" s="1"/>
  <c r="J366" i="3"/>
  <c r="AK366" i="3" s="1"/>
  <c r="J107" i="3"/>
  <c r="AK107" i="3" s="1"/>
  <c r="K582" i="3"/>
  <c r="AL582" i="3" s="1"/>
  <c r="K576" i="3"/>
  <c r="AL576" i="3" s="1"/>
  <c r="K564" i="3"/>
  <c r="AL564" i="3" s="1"/>
  <c r="K558" i="3"/>
  <c r="AL558" i="3" s="1"/>
  <c r="K550" i="3"/>
  <c r="AL550" i="3" s="1"/>
  <c r="K542" i="3"/>
  <c r="AL542" i="3" s="1"/>
  <c r="K534" i="3"/>
  <c r="AL534" i="3" s="1"/>
  <c r="K366" i="3"/>
  <c r="AL366" i="3" s="1"/>
  <c r="K110" i="3"/>
  <c r="AL110" i="3" s="1"/>
  <c r="L584" i="3"/>
  <c r="AM584" i="3" s="1"/>
  <c r="L580" i="3"/>
  <c r="AM580" i="3" s="1"/>
  <c r="L512" i="3"/>
  <c r="AM512" i="3" s="1"/>
  <c r="L568" i="3"/>
  <c r="AM568" i="3" s="1"/>
  <c r="L597" i="3"/>
  <c r="AM597" i="3" s="1"/>
  <c r="L554" i="3"/>
  <c r="AM554" i="3" s="1"/>
  <c r="L546" i="3"/>
  <c r="AM546" i="3" s="1"/>
  <c r="L538" i="3"/>
  <c r="AM538" i="3" s="1"/>
  <c r="L530" i="3"/>
  <c r="AM530" i="3" s="1"/>
  <c r="L522" i="3"/>
  <c r="AM522" i="3" s="1"/>
  <c r="L366" i="3"/>
  <c r="AM366" i="3" s="1"/>
  <c r="L110" i="3"/>
  <c r="AM110" i="3" s="1"/>
  <c r="L107" i="3"/>
  <c r="AM107" i="3" s="1"/>
  <c r="M582" i="3"/>
  <c r="AN582" i="3" s="1"/>
  <c r="M576" i="3"/>
  <c r="AN576" i="3" s="1"/>
  <c r="M571" i="3"/>
  <c r="AN571" i="3" s="1"/>
  <c r="M564" i="3"/>
  <c r="AN564" i="3" s="1"/>
  <c r="M558" i="3"/>
  <c r="AN558" i="3" s="1"/>
  <c r="M366" i="3"/>
  <c r="AN366" i="3" s="1"/>
  <c r="M110" i="3"/>
  <c r="AN110" i="3" s="1"/>
  <c r="M107" i="3"/>
  <c r="AN107" i="3" s="1"/>
  <c r="N584" i="3"/>
  <c r="AO584" i="3" s="1"/>
  <c r="N580" i="3"/>
  <c r="AO580" i="3" s="1"/>
  <c r="N568" i="3"/>
  <c r="AO568" i="3" s="1"/>
  <c r="N597" i="3"/>
  <c r="AO597" i="3" s="1"/>
  <c r="N554" i="3"/>
  <c r="AO554" i="3" s="1"/>
  <c r="N366" i="3"/>
  <c r="AO366" i="3" s="1"/>
  <c r="N110" i="3"/>
  <c r="AO110" i="3" s="1"/>
  <c r="N107" i="3"/>
  <c r="AO107" i="3" s="1"/>
  <c r="I582" i="3"/>
  <c r="AJ582" i="3" s="1"/>
  <c r="I576" i="3"/>
  <c r="AJ576" i="3" s="1"/>
  <c r="I571" i="3"/>
  <c r="AJ571" i="3" s="1"/>
  <c r="I564" i="3"/>
  <c r="AJ564" i="3" s="1"/>
  <c r="I558" i="3"/>
  <c r="AJ558" i="3" s="1"/>
  <c r="I366" i="3"/>
  <c r="AJ366" i="3" s="1"/>
  <c r="I110" i="3"/>
  <c r="AJ110" i="3" s="1"/>
  <c r="N608" i="3"/>
  <c r="AO608" i="3" s="1"/>
  <c r="M608" i="3"/>
  <c r="AN608" i="3" s="1"/>
  <c r="L608" i="3"/>
  <c r="AM608" i="3" s="1"/>
  <c r="K608" i="3"/>
  <c r="AL608" i="3" s="1"/>
  <c r="J608" i="3"/>
  <c r="AK608" i="3" s="1"/>
  <c r="I608" i="3"/>
  <c r="AJ608" i="3" s="1"/>
  <c r="H608" i="3"/>
  <c r="AI608" i="3" s="1"/>
  <c r="N607" i="3"/>
  <c r="AO607" i="3" s="1"/>
  <c r="M607" i="3"/>
  <c r="AN607" i="3" s="1"/>
  <c r="L607" i="3"/>
  <c r="AM607" i="3" s="1"/>
  <c r="K607" i="3"/>
  <c r="AL607" i="3" s="1"/>
  <c r="J607" i="3"/>
  <c r="AK607" i="3" s="1"/>
  <c r="I607" i="3"/>
  <c r="AJ607" i="3" s="1"/>
  <c r="H607" i="3"/>
  <c r="AI607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M597" i="3"/>
  <c r="AN597" i="3" s="1"/>
  <c r="K597" i="3"/>
  <c r="AL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M584" i="3"/>
  <c r="AN584" i="3" s="1"/>
  <c r="K584" i="3"/>
  <c r="AL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L582" i="3"/>
  <c r="AM582" i="3" s="1"/>
  <c r="J582" i="3"/>
  <c r="AK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M580" i="3"/>
  <c r="AN580" i="3" s="1"/>
  <c r="K580" i="3"/>
  <c r="AL580" i="3" s="1"/>
  <c r="I580" i="3"/>
  <c r="AJ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L576" i="3"/>
  <c r="AM576" i="3" s="1"/>
  <c r="J576" i="3"/>
  <c r="AK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L571" i="3"/>
  <c r="AM571" i="3" s="1"/>
  <c r="K571" i="3"/>
  <c r="AL571" i="3" s="1"/>
  <c r="J571" i="3"/>
  <c r="AK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M568" i="3"/>
  <c r="AN568" i="3" s="1"/>
  <c r="K568" i="3"/>
  <c r="AL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L564" i="3"/>
  <c r="AM564" i="3" s="1"/>
  <c r="J564" i="3"/>
  <c r="AK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L558" i="3"/>
  <c r="AM558" i="3" s="1"/>
  <c r="J558" i="3"/>
  <c r="AK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M554" i="3"/>
  <c r="AN554" i="3" s="1"/>
  <c r="K554" i="3"/>
  <c r="AL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9" i="3"/>
  <c r="AO309" i="3" s="1"/>
  <c r="AO312" i="3" s="1"/>
  <c r="M309" i="3"/>
  <c r="AN309" i="3" s="1"/>
  <c r="AN312" i="3" s="1"/>
  <c r="L309" i="3"/>
  <c r="AM309" i="3" s="1"/>
  <c r="AM312" i="3" s="1"/>
  <c r="K309" i="3"/>
  <c r="AL309" i="3" s="1"/>
  <c r="AL312" i="3" s="1"/>
  <c r="J309" i="3"/>
  <c r="AK309" i="3" s="1"/>
  <c r="AK312" i="3" s="1"/>
  <c r="I309" i="3"/>
  <c r="AJ309" i="3" s="1"/>
  <c r="AJ312" i="3" s="1"/>
  <c r="H309" i="3"/>
  <c r="AI309" i="3" s="1"/>
  <c r="AI312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J110" i="3"/>
  <c r="AK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K107" i="3"/>
  <c r="AL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4" i="3"/>
  <c r="AO94" i="3" s="1"/>
  <c r="M94" i="3"/>
  <c r="AN94" i="3" s="1"/>
  <c r="L94" i="3"/>
  <c r="AM94" i="3" s="1"/>
  <c r="K94" i="3"/>
  <c r="AL94" i="3" s="1"/>
  <c r="J94" i="3"/>
  <c r="AK94" i="3" s="1"/>
  <c r="I94" i="3"/>
  <c r="AJ94" i="3" s="1"/>
  <c r="H94" i="3"/>
  <c r="AI94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M6" i="3"/>
  <c r="L6" i="3"/>
  <c r="K6" i="3"/>
  <c r="J6" i="3"/>
  <c r="I6" i="3"/>
  <c r="H6" i="3"/>
  <c r="E234" i="3"/>
  <c r="AF234" i="3" s="1"/>
  <c r="E68" i="3"/>
  <c r="AF68" i="3" s="1"/>
  <c r="E20" i="3"/>
  <c r="AF20" i="3" s="1"/>
  <c r="F288" i="3"/>
  <c r="AG288" i="3" s="1"/>
  <c r="F266" i="3"/>
  <c r="AG266" i="3" s="1"/>
  <c r="F324" i="3"/>
  <c r="AG324" i="3" s="1"/>
  <c r="F323" i="3"/>
  <c r="AG323" i="3" s="1"/>
  <c r="F318" i="3"/>
  <c r="AG318" i="3" s="1"/>
  <c r="F261" i="3"/>
  <c r="AG261" i="3" s="1"/>
  <c r="F260" i="3"/>
  <c r="AG260" i="3" s="1"/>
  <c r="F253" i="3"/>
  <c r="AG253" i="3" s="1"/>
  <c r="F259" i="3"/>
  <c r="AG259" i="3" s="1"/>
  <c r="F270" i="3"/>
  <c r="AG270" i="3" s="1"/>
  <c r="F136" i="3"/>
  <c r="AG136" i="3" s="1"/>
  <c r="F147" i="3"/>
  <c r="AG147" i="3" s="1"/>
  <c r="F135" i="3"/>
  <c r="AG135" i="3" s="1"/>
  <c r="F134" i="3"/>
  <c r="AG134" i="3" s="1"/>
  <c r="F130" i="3"/>
  <c r="AG130" i="3" s="1"/>
  <c r="F129" i="3"/>
  <c r="AG129" i="3" s="1"/>
  <c r="F128" i="3"/>
  <c r="AG128" i="3" s="1"/>
  <c r="F127" i="3"/>
  <c r="AG127" i="3" s="1"/>
  <c r="F126" i="3"/>
  <c r="AG126" i="3" s="1"/>
  <c r="F123" i="3"/>
  <c r="AG123" i="3" s="1"/>
  <c r="F122" i="3"/>
  <c r="AG122" i="3" s="1"/>
  <c r="F121" i="3"/>
  <c r="AG121" i="3" s="1"/>
  <c r="F120" i="3"/>
  <c r="AG120" i="3" s="1"/>
  <c r="F145" i="3"/>
  <c r="AG145" i="3" s="1"/>
  <c r="F141" i="3"/>
  <c r="AG141" i="3" s="1"/>
  <c r="F140" i="3"/>
  <c r="AG140" i="3" s="1"/>
  <c r="F139" i="3"/>
  <c r="AG139" i="3" s="1"/>
  <c r="F138" i="3"/>
  <c r="AG138" i="3" s="1"/>
  <c r="F137" i="3"/>
  <c r="AG137" i="3" s="1"/>
  <c r="F234" i="3"/>
  <c r="AG234" i="3" s="1"/>
  <c r="F115" i="3"/>
  <c r="AG115" i="3" s="1"/>
  <c r="F114" i="3"/>
  <c r="AG114" i="3" s="1"/>
  <c r="F247" i="3"/>
  <c r="AG247" i="3" s="1"/>
  <c r="F166" i="3"/>
  <c r="AG166" i="3" s="1"/>
  <c r="F113" i="3"/>
  <c r="AG113" i="3" s="1"/>
  <c r="F112" i="3"/>
  <c r="AG112" i="3" s="1"/>
  <c r="F156" i="3"/>
  <c r="AG156" i="3" s="1"/>
  <c r="F111" i="3"/>
  <c r="AG111" i="3" s="1"/>
  <c r="F239" i="3"/>
  <c r="AG239" i="3" s="1"/>
  <c r="F107" i="3"/>
  <c r="AG107" i="3" s="1"/>
  <c r="F116" i="3"/>
  <c r="AG116" i="3" s="1"/>
  <c r="F106" i="3"/>
  <c r="AG106" i="3" s="1"/>
  <c r="F105" i="3"/>
  <c r="AG105" i="3" s="1"/>
  <c r="F93" i="3"/>
  <c r="AG93" i="3" s="1"/>
  <c r="F92" i="3"/>
  <c r="AG92" i="3" s="1"/>
  <c r="F91" i="3"/>
  <c r="AG91" i="3" s="1"/>
  <c r="F90" i="3"/>
  <c r="AG90" i="3" s="1"/>
  <c r="F89" i="3"/>
  <c r="AG89" i="3" s="1"/>
  <c r="F88" i="3"/>
  <c r="AG88" i="3" s="1"/>
  <c r="F84" i="3"/>
  <c r="AG84" i="3" s="1"/>
  <c r="F83" i="3"/>
  <c r="AG83" i="3" s="1"/>
  <c r="F82" i="3"/>
  <c r="AG82" i="3" s="1"/>
  <c r="F81" i="3"/>
  <c r="AG81" i="3" s="1"/>
  <c r="F80" i="3"/>
  <c r="AG80" i="3" s="1"/>
  <c r="F76" i="3"/>
  <c r="AG76" i="3" s="1"/>
  <c r="F75" i="3"/>
  <c r="AG75" i="3" s="1"/>
  <c r="F74" i="3"/>
  <c r="AG74" i="3" s="1"/>
  <c r="F73" i="3"/>
  <c r="AG73" i="3" s="1"/>
  <c r="F72" i="3"/>
  <c r="AG72" i="3" s="1"/>
  <c r="F68" i="3"/>
  <c r="AG68" i="3" s="1"/>
  <c r="F67" i="3"/>
  <c r="AG67" i="3" s="1"/>
  <c r="F66" i="3"/>
  <c r="AG66" i="3" s="1"/>
  <c r="F65" i="3"/>
  <c r="AG65" i="3" s="1"/>
  <c r="F64" i="3"/>
  <c r="AG64" i="3" s="1"/>
  <c r="F60" i="3"/>
  <c r="AG60" i="3" s="1"/>
  <c r="F59" i="3"/>
  <c r="AG59" i="3" s="1"/>
  <c r="F58" i="3"/>
  <c r="AG58" i="3" s="1"/>
  <c r="F57" i="3"/>
  <c r="AG57" i="3" s="1"/>
  <c r="F56" i="3"/>
  <c r="AG56" i="3" s="1"/>
  <c r="F52" i="3"/>
  <c r="AG52" i="3" s="1"/>
  <c r="F51" i="3"/>
  <c r="AG51" i="3" s="1"/>
  <c r="F50" i="3"/>
  <c r="AG50" i="3" s="1"/>
  <c r="F49" i="3"/>
  <c r="AG49" i="3" s="1"/>
  <c r="F48" i="3"/>
  <c r="AG48" i="3" s="1"/>
  <c r="F44" i="3"/>
  <c r="AG44" i="3" s="1"/>
  <c r="F43" i="3"/>
  <c r="AG43" i="3" s="1"/>
  <c r="F42" i="3"/>
  <c r="AG42" i="3" s="1"/>
  <c r="F41" i="3"/>
  <c r="AG41" i="3" s="1"/>
  <c r="F40" i="3"/>
  <c r="AG40" i="3" s="1"/>
  <c r="F36" i="3"/>
  <c r="AG36" i="3" s="1"/>
  <c r="F35" i="3"/>
  <c r="AG35" i="3" s="1"/>
  <c r="F34" i="3"/>
  <c r="AG34" i="3" s="1"/>
  <c r="F33" i="3"/>
  <c r="AG33" i="3" s="1"/>
  <c r="F32" i="3"/>
  <c r="AG32" i="3" s="1"/>
  <c r="F28" i="3"/>
  <c r="AG28" i="3" s="1"/>
  <c r="F27" i="3"/>
  <c r="AG27" i="3" s="1"/>
  <c r="F26" i="3"/>
  <c r="AG26" i="3" s="1"/>
  <c r="F25" i="3"/>
  <c r="AG25" i="3" s="1"/>
  <c r="F24" i="3"/>
  <c r="AG24" i="3" s="1"/>
  <c r="F20" i="3"/>
  <c r="AG20" i="3" s="1"/>
  <c r="F19" i="3"/>
  <c r="AG19" i="3" s="1"/>
  <c r="F18" i="3"/>
  <c r="AG18" i="3" s="1"/>
  <c r="F17" i="3"/>
  <c r="AG17" i="3" s="1"/>
  <c r="F16" i="3"/>
  <c r="AG16" i="3" s="1"/>
  <c r="F10" i="3"/>
  <c r="AG10" i="3" s="1"/>
  <c r="F9" i="3"/>
  <c r="AG9" i="3" s="1"/>
  <c r="F8" i="3"/>
  <c r="AG8" i="3" s="1"/>
  <c r="F7" i="3"/>
  <c r="AG7" i="3" s="1"/>
  <c r="F190" i="3"/>
  <c r="AG190" i="3" s="1"/>
  <c r="F218" i="3"/>
  <c r="AG218" i="3" s="1"/>
  <c r="F230" i="3"/>
  <c r="AG230" i="3" s="1"/>
  <c r="F229" i="3"/>
  <c r="AG229" i="3" s="1"/>
  <c r="F225" i="3"/>
  <c r="AG225" i="3" s="1"/>
  <c r="F224" i="3"/>
  <c r="AG224" i="3" s="1"/>
  <c r="F214" i="3"/>
  <c r="AG214" i="3" s="1"/>
  <c r="F213" i="3"/>
  <c r="AG213" i="3" s="1"/>
  <c r="F212" i="3"/>
  <c r="AG212" i="3" s="1"/>
  <c r="F211" i="3"/>
  <c r="AG211" i="3" s="1"/>
  <c r="F210" i="3"/>
  <c r="AG210" i="3" s="1"/>
  <c r="G130" i="3"/>
  <c r="AH130" i="3" s="1"/>
  <c r="G234" i="3"/>
  <c r="AH234" i="3" s="1"/>
  <c r="G92" i="3"/>
  <c r="AH92" i="3" s="1"/>
  <c r="G68" i="3"/>
  <c r="AH68" i="3" s="1"/>
  <c r="G44" i="3"/>
  <c r="AH44" i="3" s="1"/>
  <c r="G20" i="3"/>
  <c r="AH20" i="3" s="1"/>
  <c r="G214" i="3"/>
  <c r="AH214" i="3" s="1"/>
  <c r="D220" i="3"/>
  <c r="AE220" i="3" s="1"/>
  <c r="D234" i="3"/>
  <c r="AE234" i="3" s="1"/>
  <c r="D68" i="3"/>
  <c r="AE68" i="3" s="1"/>
  <c r="D20" i="3"/>
  <c r="AE20" i="3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C130" i="3" s="1"/>
  <c r="AD130" i="3" s="1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4" i="3" s="1"/>
  <c r="AD234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C92" i="3" s="1"/>
  <c r="AD92" i="3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8" i="3" s="1"/>
  <c r="AD68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C44" i="3" s="1"/>
  <c r="AD44" i="3" s="1"/>
  <c r="H59" i="4"/>
  <c r="H58" i="4"/>
  <c r="H57" i="4"/>
  <c r="H56" i="4"/>
  <c r="H55" i="4"/>
  <c r="H54" i="4"/>
  <c r="H53" i="4"/>
  <c r="H52" i="4"/>
  <c r="C36" i="3" s="1"/>
  <c r="AD36" i="3" s="1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20" i="3" s="1"/>
  <c r="AD20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C13" i="3" l="1"/>
  <c r="C14" i="3"/>
  <c r="AL175" i="3"/>
  <c r="AO179" i="3"/>
  <c r="AN158" i="3"/>
  <c r="AN188" i="3"/>
  <c r="AM338" i="3"/>
  <c r="AK200" i="3"/>
  <c r="AN204" i="3"/>
  <c r="AM241" i="3"/>
  <c r="AM354" i="3"/>
  <c r="AO103" i="3"/>
  <c r="AM158" i="3"/>
  <c r="AK175" i="3"/>
  <c r="AM188" i="3"/>
  <c r="AM276" i="3"/>
  <c r="AO342" i="3"/>
  <c r="AM154" i="3"/>
  <c r="AO154" i="3"/>
  <c r="AM204" i="3"/>
  <c r="AO245" i="3"/>
  <c r="AI321" i="3"/>
  <c r="AI350" i="3"/>
  <c r="AO358" i="3"/>
  <c r="AM103" i="3"/>
  <c r="AK158" i="3"/>
  <c r="AO184" i="3"/>
  <c r="AK188" i="3"/>
  <c r="AK204" i="3"/>
  <c r="AM245" i="3"/>
  <c r="AO272" i="3"/>
  <c r="AK276" i="3"/>
  <c r="AO329" i="3"/>
  <c r="AM342" i="3"/>
  <c r="AO158" i="3"/>
  <c r="AO188" i="3"/>
  <c r="AL200" i="3"/>
  <c r="AO204" i="3"/>
  <c r="AN241" i="3"/>
  <c r="AO276" i="3"/>
  <c r="AN338" i="3"/>
  <c r="AN354" i="3"/>
  <c r="AN162" i="3"/>
  <c r="AN192" i="3"/>
  <c r="AN208" i="3"/>
  <c r="AN237" i="3"/>
  <c r="AN334" i="3"/>
  <c r="AN179" i="3"/>
  <c r="AN276" i="3"/>
  <c r="AM175" i="3"/>
  <c r="AL179" i="3"/>
  <c r="AL227" i="3"/>
  <c r="AL241" i="3"/>
  <c r="AL338" i="3"/>
  <c r="AL354" i="3"/>
  <c r="AK594" i="3"/>
  <c r="AK350" i="3"/>
  <c r="AI175" i="3"/>
  <c r="AI196" i="3"/>
  <c r="AI255" i="3"/>
  <c r="AI599" i="3"/>
  <c r="AJ338" i="3"/>
  <c r="AJ227" i="3"/>
  <c r="AJ200" i="3"/>
  <c r="AJ241" i="3"/>
  <c r="AJ350" i="3"/>
  <c r="AI151" i="3"/>
  <c r="AN308" i="3"/>
  <c r="AN103" i="3"/>
  <c r="AN154" i="3"/>
  <c r="AL158" i="3"/>
  <c r="AO162" i="3"/>
  <c r="AJ175" i="3"/>
  <c r="AM179" i="3"/>
  <c r="AL188" i="3"/>
  <c r="AO192" i="3"/>
  <c r="AI200" i="3"/>
  <c r="AL204" i="3"/>
  <c r="AO208" i="3"/>
  <c r="AK227" i="3"/>
  <c r="AO237" i="3"/>
  <c r="AN417" i="3"/>
  <c r="AI502" i="3"/>
  <c r="AK516" i="3"/>
  <c r="AL594" i="3"/>
  <c r="AJ502" i="3"/>
  <c r="AJ599" i="3"/>
  <c r="AJ609" i="3"/>
  <c r="AK609" i="3"/>
  <c r="AM594" i="3"/>
  <c r="AI497" i="3"/>
  <c r="AJ516" i="3"/>
  <c r="AN118" i="3"/>
  <c r="AJ354" i="3"/>
  <c r="AM358" i="3"/>
  <c r="AL417" i="3"/>
  <c r="AN509" i="3"/>
  <c r="AO589" i="3"/>
  <c r="AI594" i="3"/>
  <c r="AJ151" i="3"/>
  <c r="AK241" i="3"/>
  <c r="AN245" i="3"/>
  <c r="AI267" i="3"/>
  <c r="AL276" i="3"/>
  <c r="AO308" i="3"/>
  <c r="AO334" i="3"/>
  <c r="AK338" i="3"/>
  <c r="AN342" i="3"/>
  <c r="AK354" i="3"/>
  <c r="AN358" i="3"/>
  <c r="AM417" i="3"/>
  <c r="AO509" i="3"/>
  <c r="AI516" i="3"/>
  <c r="AJ594" i="3"/>
  <c r="AK267" i="3"/>
  <c r="AJ321" i="3"/>
  <c r="AK151" i="3"/>
  <c r="H609" i="3"/>
  <c r="AI606" i="3"/>
  <c r="AI609" i="3" s="1"/>
  <c r="AN151" i="3"/>
  <c r="AM200" i="3"/>
  <c r="AI251" i="3"/>
  <c r="AO338" i="3"/>
  <c r="AJ267" i="3"/>
  <c r="AM151" i="3"/>
  <c r="AL516" i="3"/>
  <c r="AJ6" i="3"/>
  <c r="AJ96" i="3" s="1"/>
  <c r="AJ196" i="3"/>
  <c r="AK232" i="3"/>
  <c r="AL321" i="3"/>
  <c r="AI346" i="3"/>
  <c r="AO354" i="3"/>
  <c r="AL497" i="3"/>
  <c r="AK196" i="3"/>
  <c r="AJ369" i="3"/>
  <c r="AL502" i="3"/>
  <c r="AN516" i="3"/>
  <c r="AO594" i="3"/>
  <c r="AK599" i="3"/>
  <c r="AJ605" i="3"/>
  <c r="AL151" i="3"/>
  <c r="AM227" i="3"/>
  <c r="AI6" i="3"/>
  <c r="AI96" i="3" s="1"/>
  <c r="AI222" i="3"/>
  <c r="AK321" i="3"/>
  <c r="AN175" i="3"/>
  <c r="AO227" i="3"/>
  <c r="AO241" i="3"/>
  <c r="AJ255" i="3"/>
  <c r="AI369" i="3"/>
  <c r="AK502" i="3"/>
  <c r="AO175" i="3"/>
  <c r="AK222" i="3"/>
  <c r="AL232" i="3"/>
  <c r="AJ251" i="3"/>
  <c r="AI272" i="3"/>
  <c r="AM321" i="3"/>
  <c r="AI589" i="3"/>
  <c r="AI118" i="3"/>
  <c r="AI162" i="3"/>
  <c r="AL171" i="3"/>
  <c r="AJ184" i="3"/>
  <c r="AI192" i="3"/>
  <c r="AL196" i="3"/>
  <c r="AO200" i="3"/>
  <c r="AI208" i="3"/>
  <c r="AL222" i="3"/>
  <c r="AM232" i="3"/>
  <c r="AI237" i="3"/>
  <c r="AK251" i="3"/>
  <c r="AL255" i="3"/>
  <c r="AO267" i="3"/>
  <c r="AJ272" i="3"/>
  <c r="AI308" i="3"/>
  <c r="AK316" i="3"/>
  <c r="AN321" i="3"/>
  <c r="AJ329" i="3"/>
  <c r="AI334" i="3"/>
  <c r="AK346" i="3"/>
  <c r="AN350" i="3"/>
  <c r="AK369" i="3"/>
  <c r="AN497" i="3"/>
  <c r="AM502" i="3"/>
  <c r="AI509" i="3"/>
  <c r="AO516" i="3"/>
  <c r="AJ589" i="3"/>
  <c r="AL599" i="3"/>
  <c r="AK605" i="3"/>
  <c r="AL609" i="3"/>
  <c r="AJ171" i="3"/>
  <c r="AM267" i="3"/>
  <c r="AI316" i="3"/>
  <c r="AL350" i="3"/>
  <c r="AM516" i="3"/>
  <c r="AN594" i="3"/>
  <c r="AI605" i="3"/>
  <c r="AK6" i="3"/>
  <c r="AK96" i="3" s="1"/>
  <c r="AO151" i="3"/>
  <c r="AK171" i="3"/>
  <c r="AI184" i="3"/>
  <c r="AN200" i="3"/>
  <c r="AK255" i="3"/>
  <c r="AN267" i="3"/>
  <c r="AJ316" i="3"/>
  <c r="AI329" i="3"/>
  <c r="AJ346" i="3"/>
  <c r="AM350" i="3"/>
  <c r="AM497" i="3"/>
  <c r="AL6" i="3"/>
  <c r="AL96" i="3" s="1"/>
  <c r="AM6" i="3"/>
  <c r="AM96" i="3" s="1"/>
  <c r="AI103" i="3"/>
  <c r="AJ118" i="3"/>
  <c r="AI154" i="3"/>
  <c r="AJ162" i="3"/>
  <c r="AM171" i="3"/>
  <c r="AK184" i="3"/>
  <c r="AJ192" i="3"/>
  <c r="AM196" i="3"/>
  <c r="AJ208" i="3"/>
  <c r="AM222" i="3"/>
  <c r="AN232" i="3"/>
  <c r="AJ237" i="3"/>
  <c r="AI245" i="3"/>
  <c r="AL251" i="3"/>
  <c r="AM255" i="3"/>
  <c r="AK272" i="3"/>
  <c r="AJ308" i="3"/>
  <c r="AL316" i="3"/>
  <c r="AO321" i="3"/>
  <c r="AK329" i="3"/>
  <c r="AJ334" i="3"/>
  <c r="AI342" i="3"/>
  <c r="AL346" i="3"/>
  <c r="AO350" i="3"/>
  <c r="AI358" i="3"/>
  <c r="AL369" i="3"/>
  <c r="AO497" i="3"/>
  <c r="AN502" i="3"/>
  <c r="AJ509" i="3"/>
  <c r="AK589" i="3"/>
  <c r="AM599" i="3"/>
  <c r="AL605" i="3"/>
  <c r="AM609" i="3"/>
  <c r="AJ232" i="3"/>
  <c r="AJ222" i="3"/>
  <c r="AN6" i="3"/>
  <c r="AN96" i="3" s="1"/>
  <c r="AJ103" i="3"/>
  <c r="AK118" i="3"/>
  <c r="AJ154" i="3"/>
  <c r="AK162" i="3"/>
  <c r="AN171" i="3"/>
  <c r="AI179" i="3"/>
  <c r="AL184" i="3"/>
  <c r="AK192" i="3"/>
  <c r="AN196" i="3"/>
  <c r="AK208" i="3"/>
  <c r="AN222" i="3"/>
  <c r="AO232" i="3"/>
  <c r="AK237" i="3"/>
  <c r="AJ245" i="3"/>
  <c r="AM251" i="3"/>
  <c r="AN255" i="3"/>
  <c r="AL272" i="3"/>
  <c r="AK308" i="3"/>
  <c r="AM316" i="3"/>
  <c r="AL329" i="3"/>
  <c r="AK334" i="3"/>
  <c r="AJ342" i="3"/>
  <c r="AM346" i="3"/>
  <c r="AJ358" i="3"/>
  <c r="AM369" i="3"/>
  <c r="AI417" i="3"/>
  <c r="AO502" i="3"/>
  <c r="AK509" i="3"/>
  <c r="AL589" i="3"/>
  <c r="AN599" i="3"/>
  <c r="AM605" i="3"/>
  <c r="AN609" i="3"/>
  <c r="AO118" i="3"/>
  <c r="AI232" i="3"/>
  <c r="AO417" i="3"/>
  <c r="AI171" i="3"/>
  <c r="AK497" i="3"/>
  <c r="AO6" i="3"/>
  <c r="AO96" i="3" s="1"/>
  <c r="AK103" i="3"/>
  <c r="AL118" i="3"/>
  <c r="AK154" i="3"/>
  <c r="AI158" i="3"/>
  <c r="AL162" i="3"/>
  <c r="AO171" i="3"/>
  <c r="AJ179" i="3"/>
  <c r="AM184" i="3"/>
  <c r="AI188" i="3"/>
  <c r="AL192" i="3"/>
  <c r="AO196" i="3"/>
  <c r="AI204" i="3"/>
  <c r="AL208" i="3"/>
  <c r="AO222" i="3"/>
  <c r="AL237" i="3"/>
  <c r="AK245" i="3"/>
  <c r="AN251" i="3"/>
  <c r="AO255" i="3"/>
  <c r="AM272" i="3"/>
  <c r="AI276" i="3"/>
  <c r="AL308" i="3"/>
  <c r="AN316" i="3"/>
  <c r="AM329" i="3"/>
  <c r="AL334" i="3"/>
  <c r="AK342" i="3"/>
  <c r="AN346" i="3"/>
  <c r="AK358" i="3"/>
  <c r="AN369" i="3"/>
  <c r="AJ417" i="3"/>
  <c r="AL509" i="3"/>
  <c r="AM589" i="3"/>
  <c r="AO599" i="3"/>
  <c r="AN605" i="3"/>
  <c r="AO609" i="3"/>
  <c r="AJ497" i="3"/>
  <c r="AN227" i="3"/>
  <c r="AL267" i="3"/>
  <c r="AL103" i="3"/>
  <c r="AM118" i="3"/>
  <c r="AL154" i="3"/>
  <c r="AJ158" i="3"/>
  <c r="AM162" i="3"/>
  <c r="AK179" i="3"/>
  <c r="AN184" i="3"/>
  <c r="AJ188" i="3"/>
  <c r="AM192" i="3"/>
  <c r="AJ204" i="3"/>
  <c r="AM208" i="3"/>
  <c r="AI227" i="3"/>
  <c r="AM237" i="3"/>
  <c r="AI241" i="3"/>
  <c r="AL245" i="3"/>
  <c r="AO251" i="3"/>
  <c r="AN272" i="3"/>
  <c r="AJ276" i="3"/>
  <c r="AM308" i="3"/>
  <c r="AO316" i="3"/>
  <c r="AN329" i="3"/>
  <c r="AM334" i="3"/>
  <c r="AI338" i="3"/>
  <c r="AL342" i="3"/>
  <c r="AO346" i="3"/>
  <c r="AI354" i="3"/>
  <c r="AL358" i="3"/>
  <c r="AO369" i="3"/>
  <c r="AK417" i="3"/>
  <c r="AM509" i="3"/>
  <c r="AN589" i="3"/>
  <c r="AO605" i="3"/>
  <c r="D123" i="3"/>
  <c r="AE123" i="3" s="1"/>
  <c r="D36" i="3"/>
  <c r="AE36" i="3" s="1"/>
  <c r="D107" i="3"/>
  <c r="AE107" i="3" s="1"/>
  <c r="D84" i="3"/>
  <c r="AE84" i="3" s="1"/>
  <c r="C214" i="3"/>
  <c r="AD214" i="3" s="1"/>
  <c r="K12" i="4"/>
  <c r="D218" i="3"/>
  <c r="AE218" i="3" s="1"/>
  <c r="D52" i="3"/>
  <c r="AE52" i="3" s="1"/>
  <c r="D270" i="3"/>
  <c r="AE270" i="3" s="1"/>
  <c r="J22" i="4"/>
  <c r="K21" i="4"/>
  <c r="N312" i="3"/>
  <c r="P51" i="1" s="1"/>
  <c r="P74" i="1"/>
  <c r="K78" i="1"/>
  <c r="M81" i="1"/>
  <c r="O74" i="1"/>
  <c r="K76" i="1"/>
  <c r="L78" i="1"/>
  <c r="N81" i="1"/>
  <c r="K75" i="1"/>
  <c r="L76" i="1"/>
  <c r="M78" i="1"/>
  <c r="O81" i="1"/>
  <c r="P75" i="1"/>
  <c r="I312" i="3"/>
  <c r="K51" i="1" s="1"/>
  <c r="K74" i="1"/>
  <c r="L75" i="1"/>
  <c r="M76" i="1"/>
  <c r="N78" i="1"/>
  <c r="P81" i="1"/>
  <c r="L81" i="1"/>
  <c r="J312" i="3"/>
  <c r="L51" i="1" s="1"/>
  <c r="L74" i="1"/>
  <c r="M75" i="1"/>
  <c r="N76" i="1"/>
  <c r="O78" i="1"/>
  <c r="M312" i="3"/>
  <c r="O51" i="1" s="1"/>
  <c r="K312" i="3"/>
  <c r="M51" i="1" s="1"/>
  <c r="M74" i="1"/>
  <c r="N75" i="1"/>
  <c r="O76" i="1"/>
  <c r="P78" i="1"/>
  <c r="J81" i="1"/>
  <c r="L312" i="3"/>
  <c r="N51" i="1" s="1"/>
  <c r="N74" i="1"/>
  <c r="O75" i="1"/>
  <c r="P76" i="1"/>
  <c r="K81" i="1"/>
  <c r="D21" i="3"/>
  <c r="AE21" i="3" s="1"/>
  <c r="D142" i="3"/>
  <c r="AE142" i="3" s="1"/>
  <c r="C109" i="3"/>
  <c r="AD109" i="3" s="1"/>
  <c r="D86" i="3"/>
  <c r="AE86" i="3" s="1"/>
  <c r="D109" i="3"/>
  <c r="AE109" i="3" s="1"/>
  <c r="D37" i="3"/>
  <c r="AE37" i="3" s="1"/>
  <c r="C21" i="3"/>
  <c r="AD21" i="3" s="1"/>
  <c r="D29" i="3"/>
  <c r="AE29" i="3" s="1"/>
  <c r="D69" i="3"/>
  <c r="AE69" i="3" s="1"/>
  <c r="D215" i="3"/>
  <c r="AE215" i="3" s="1"/>
  <c r="D61" i="3"/>
  <c r="AE61" i="3" s="1"/>
  <c r="C144" i="3"/>
  <c r="AD144" i="3" s="1"/>
  <c r="C55" i="3"/>
  <c r="AD55" i="3" s="1"/>
  <c r="D186" i="3"/>
  <c r="AE186" i="3" s="1"/>
  <c r="D224" i="3"/>
  <c r="AE224" i="3" s="1"/>
  <c r="D93" i="3"/>
  <c r="AE93" i="3" s="1"/>
  <c r="C31" i="3"/>
  <c r="AD31" i="3" s="1"/>
  <c r="C257" i="3"/>
  <c r="AD257" i="3" s="1"/>
  <c r="D257" i="3"/>
  <c r="AE257" i="3" s="1"/>
  <c r="D40" i="3"/>
  <c r="AE40" i="3" s="1"/>
  <c r="C7" i="3"/>
  <c r="AD7" i="3" s="1"/>
  <c r="C33" i="3"/>
  <c r="AD33" i="3" s="1"/>
  <c r="D7" i="3"/>
  <c r="AE7" i="3" s="1"/>
  <c r="D25" i="3"/>
  <c r="AE25" i="3" s="1"/>
  <c r="D41" i="3"/>
  <c r="AE41" i="3" s="1"/>
  <c r="D57" i="3"/>
  <c r="AE57" i="3" s="1"/>
  <c r="D89" i="3"/>
  <c r="AE89" i="3" s="1"/>
  <c r="F215" i="3"/>
  <c r="AG215" i="3" s="1"/>
  <c r="F219" i="3"/>
  <c r="AG219" i="3" s="1"/>
  <c r="F11" i="3"/>
  <c r="AG11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248" i="3"/>
  <c r="AG248" i="3" s="1"/>
  <c r="F167" i="3"/>
  <c r="AG167" i="3" s="1"/>
  <c r="F142" i="3"/>
  <c r="AG142" i="3" s="1"/>
  <c r="F146" i="3"/>
  <c r="AG146" i="3" s="1"/>
  <c r="F131" i="3"/>
  <c r="AG131" i="3" s="1"/>
  <c r="F274" i="3"/>
  <c r="AG274" i="3" s="1"/>
  <c r="F262" i="3"/>
  <c r="AG262" i="3" s="1"/>
  <c r="F364" i="3"/>
  <c r="AG364" i="3" s="1"/>
  <c r="C186" i="3"/>
  <c r="AD186" i="3" s="1"/>
  <c r="C110" i="3"/>
  <c r="AD110" i="3" s="1"/>
  <c r="C190" i="3"/>
  <c r="AD190" i="3" s="1"/>
  <c r="D56" i="3"/>
  <c r="AE56" i="3" s="1"/>
  <c r="D229" i="3"/>
  <c r="AE229" i="3" s="1"/>
  <c r="D34" i="3"/>
  <c r="AE34" i="3" s="1"/>
  <c r="D66" i="3"/>
  <c r="AE66" i="3" s="1"/>
  <c r="G32" i="3"/>
  <c r="AH32" i="3" s="1"/>
  <c r="G80" i="3"/>
  <c r="AH80" i="3" s="1"/>
  <c r="G145" i="3"/>
  <c r="AH145" i="3" s="1"/>
  <c r="F12" i="3"/>
  <c r="AG12" i="3" s="1"/>
  <c r="F30" i="3"/>
  <c r="AG30" i="3" s="1"/>
  <c r="F46" i="3"/>
  <c r="AG46" i="3" s="1"/>
  <c r="F62" i="3"/>
  <c r="AG62" i="3" s="1"/>
  <c r="F78" i="3"/>
  <c r="AG78" i="3" s="1"/>
  <c r="F99" i="3"/>
  <c r="AG99" i="3" s="1"/>
  <c r="F168" i="3"/>
  <c r="AG168" i="3" s="1"/>
  <c r="F124" i="3"/>
  <c r="AG124" i="3" s="1"/>
  <c r="F336" i="3"/>
  <c r="AG336" i="3" s="1"/>
  <c r="C79" i="3"/>
  <c r="AD79" i="3" s="1"/>
  <c r="C32" i="3"/>
  <c r="AD32" i="3" s="1"/>
  <c r="D16" i="3"/>
  <c r="AE16" i="3" s="1"/>
  <c r="D24" i="3"/>
  <c r="AE24" i="3" s="1"/>
  <c r="D18" i="3"/>
  <c r="AE18" i="3" s="1"/>
  <c r="D50" i="3"/>
  <c r="AE50" i="3" s="1"/>
  <c r="D121" i="3"/>
  <c r="AE121" i="3" s="1"/>
  <c r="G190" i="3"/>
  <c r="AH190" i="3" s="1"/>
  <c r="G56" i="3"/>
  <c r="AH56" i="3" s="1"/>
  <c r="G239" i="3"/>
  <c r="AH239" i="3" s="1"/>
  <c r="G258" i="3"/>
  <c r="AH258" i="3" s="1"/>
  <c r="F216" i="3"/>
  <c r="AG216" i="3" s="1"/>
  <c r="F181" i="3"/>
  <c r="AG181" i="3" s="1"/>
  <c r="F22" i="3"/>
  <c r="AG22" i="3" s="1"/>
  <c r="F38" i="3"/>
  <c r="AG38" i="3" s="1"/>
  <c r="F54" i="3"/>
  <c r="AG54" i="3" s="1"/>
  <c r="F70" i="3"/>
  <c r="AG70" i="3" s="1"/>
  <c r="F86" i="3"/>
  <c r="AG86" i="3" s="1"/>
  <c r="F109" i="3"/>
  <c r="AG109" i="3" s="1"/>
  <c r="F164" i="3"/>
  <c r="AG164" i="3" s="1"/>
  <c r="F143" i="3"/>
  <c r="AG143" i="3" s="1"/>
  <c r="F132" i="3"/>
  <c r="AG132" i="3" s="1"/>
  <c r="F263" i="3"/>
  <c r="AG263" i="3" s="1"/>
  <c r="F285" i="3"/>
  <c r="AG285" i="3" s="1"/>
  <c r="F435" i="3"/>
  <c r="AG435" i="3" s="1"/>
  <c r="E288" i="3"/>
  <c r="AF288" i="3" s="1"/>
  <c r="F186" i="3"/>
  <c r="AG186" i="3" s="1"/>
  <c r="F446" i="3"/>
  <c r="AG446" i="3" s="1"/>
  <c r="C56" i="3"/>
  <c r="AD56" i="3" s="1"/>
  <c r="C80" i="3"/>
  <c r="AD80" i="3" s="1"/>
  <c r="C239" i="3"/>
  <c r="AD239" i="3" s="1"/>
  <c r="C145" i="3"/>
  <c r="AD145" i="3" s="1"/>
  <c r="C258" i="3"/>
  <c r="AD258" i="3" s="1"/>
  <c r="C213" i="3"/>
  <c r="AD213" i="3" s="1"/>
  <c r="C19" i="3"/>
  <c r="AD19" i="3" s="1"/>
  <c r="C43" i="3"/>
  <c r="AD43" i="3" s="1"/>
  <c r="C67" i="3"/>
  <c r="AD67" i="3" s="1"/>
  <c r="C75" i="3"/>
  <c r="AD75" i="3" s="1"/>
  <c r="C91" i="3"/>
  <c r="AD91" i="3" s="1"/>
  <c r="C115" i="3"/>
  <c r="AD115" i="3" s="1"/>
  <c r="C129" i="3"/>
  <c r="AD129" i="3" s="1"/>
  <c r="C324" i="3"/>
  <c r="AD324" i="3" s="1"/>
  <c r="C282" i="3"/>
  <c r="AD282" i="3" s="1"/>
  <c r="D230" i="3"/>
  <c r="AE230" i="3" s="1"/>
  <c r="D9" i="3"/>
  <c r="AE9" i="3" s="1"/>
  <c r="D19" i="3"/>
  <c r="AE19" i="3" s="1"/>
  <c r="D35" i="3"/>
  <c r="AE35" i="3" s="1"/>
  <c r="D51" i="3"/>
  <c r="AE51" i="3" s="1"/>
  <c r="D67" i="3"/>
  <c r="AE67" i="3" s="1"/>
  <c r="D75" i="3"/>
  <c r="AE75" i="3" s="1"/>
  <c r="D83" i="3"/>
  <c r="AE83" i="3" s="1"/>
  <c r="D116" i="3"/>
  <c r="AE116" i="3" s="1"/>
  <c r="D115" i="3"/>
  <c r="AE115" i="3" s="1"/>
  <c r="D122" i="3"/>
  <c r="AE122" i="3" s="1"/>
  <c r="D136" i="3"/>
  <c r="AE136" i="3" s="1"/>
  <c r="D324" i="3"/>
  <c r="AE324" i="3" s="1"/>
  <c r="F125" i="3"/>
  <c r="AG125" i="3" s="1"/>
  <c r="F258" i="3"/>
  <c r="AG258" i="3" s="1"/>
  <c r="F269" i="3"/>
  <c r="AG269" i="3" s="1"/>
  <c r="K594" i="3"/>
  <c r="H502" i="3"/>
  <c r="C405" i="3"/>
  <c r="AD405" i="3" s="1"/>
  <c r="G18" i="3"/>
  <c r="AH18" i="3" s="1"/>
  <c r="G114" i="3"/>
  <c r="AH114" i="3" s="1"/>
  <c r="G388" i="3"/>
  <c r="AH388" i="3" s="1"/>
  <c r="G61" i="3"/>
  <c r="AH61" i="3" s="1"/>
  <c r="G69" i="3"/>
  <c r="AH69" i="3" s="1"/>
  <c r="D150" i="3"/>
  <c r="AE150" i="3" s="1"/>
  <c r="F6" i="3"/>
  <c r="F161" i="3"/>
  <c r="AG161" i="3" s="1"/>
  <c r="G167" i="3"/>
  <c r="AH167" i="3" s="1"/>
  <c r="C215" i="3"/>
  <c r="AD215" i="3" s="1"/>
  <c r="C98" i="3"/>
  <c r="AD98" i="3" s="1"/>
  <c r="C131" i="3"/>
  <c r="AD131" i="3" s="1"/>
  <c r="G8" i="3"/>
  <c r="AH8" i="3" s="1"/>
  <c r="G82" i="3"/>
  <c r="AH82" i="3" s="1"/>
  <c r="G157" i="3"/>
  <c r="AH157" i="3" s="1"/>
  <c r="G12" i="3"/>
  <c r="AH12" i="3" s="1"/>
  <c r="C57" i="3"/>
  <c r="AD57" i="3" s="1"/>
  <c r="G46" i="3"/>
  <c r="AH46" i="3" s="1"/>
  <c r="C58" i="3"/>
  <c r="AD58" i="3" s="1"/>
  <c r="G47" i="3"/>
  <c r="AH47" i="3" s="1"/>
  <c r="G122" i="3"/>
  <c r="AH122" i="3" s="1"/>
  <c r="G235" i="3"/>
  <c r="AH235" i="3" s="1"/>
  <c r="E83" i="3"/>
  <c r="AF83" i="3" s="1"/>
  <c r="E122" i="3"/>
  <c r="AF122" i="3" s="1"/>
  <c r="G131" i="3"/>
  <c r="AH131" i="3" s="1"/>
  <c r="C69" i="3"/>
  <c r="AD69" i="3" s="1"/>
  <c r="G156" i="3"/>
  <c r="AH156" i="3" s="1"/>
  <c r="C22" i="3"/>
  <c r="AD22" i="3" s="1"/>
  <c r="C99" i="3"/>
  <c r="AD99" i="3" s="1"/>
  <c r="C121" i="3"/>
  <c r="AD121" i="3" s="1"/>
  <c r="C300" i="3"/>
  <c r="AD300" i="3" s="1"/>
  <c r="G9" i="3"/>
  <c r="AH9" i="3" s="1"/>
  <c r="G59" i="3"/>
  <c r="AH59" i="3" s="1"/>
  <c r="G133" i="3"/>
  <c r="AH133" i="3" s="1"/>
  <c r="G286" i="3"/>
  <c r="AH286" i="3" s="1"/>
  <c r="C217" i="3"/>
  <c r="AD217" i="3" s="1"/>
  <c r="C83" i="3"/>
  <c r="AD83" i="3" s="1"/>
  <c r="C122" i="3"/>
  <c r="AD122" i="3" s="1"/>
  <c r="G10" i="3"/>
  <c r="AH10" i="3" s="1"/>
  <c r="G72" i="3"/>
  <c r="AH72" i="3" s="1"/>
  <c r="G137" i="3"/>
  <c r="AH137" i="3" s="1"/>
  <c r="E224" i="3"/>
  <c r="AF224" i="3" s="1"/>
  <c r="E36" i="3"/>
  <c r="AF36" i="3" s="1"/>
  <c r="E84" i="3"/>
  <c r="AF84" i="3" s="1"/>
  <c r="E93" i="3"/>
  <c r="AF93" i="3" s="1"/>
  <c r="E123" i="3"/>
  <c r="AF123" i="3" s="1"/>
  <c r="G7" i="3"/>
  <c r="AH7" i="3" s="1"/>
  <c r="G215" i="3"/>
  <c r="AH215" i="3" s="1"/>
  <c r="C111" i="3"/>
  <c r="AD111" i="3" s="1"/>
  <c r="C259" i="3"/>
  <c r="AD259" i="3" s="1"/>
  <c r="G22" i="3"/>
  <c r="AH22" i="3" s="1"/>
  <c r="G121" i="3"/>
  <c r="AH121" i="3" s="1"/>
  <c r="C6" i="3"/>
  <c r="AD6" i="3" s="1"/>
  <c r="C34" i="3"/>
  <c r="AD34" i="3" s="1"/>
  <c r="C156" i="3"/>
  <c r="AD156" i="3" s="1"/>
  <c r="C253" i="3"/>
  <c r="AD253" i="3" s="1"/>
  <c r="G217" i="3"/>
  <c r="AH217" i="3" s="1"/>
  <c r="G83" i="3"/>
  <c r="AH83" i="3" s="1"/>
  <c r="C23" i="3"/>
  <c r="AD23" i="3" s="1"/>
  <c r="C71" i="3"/>
  <c r="AD71" i="3" s="1"/>
  <c r="C112" i="3"/>
  <c r="AD112" i="3" s="1"/>
  <c r="G48" i="3"/>
  <c r="AH48" i="3" s="1"/>
  <c r="G113" i="3"/>
  <c r="AH113" i="3" s="1"/>
  <c r="G261" i="3"/>
  <c r="AH261" i="3" s="1"/>
  <c r="C224" i="3"/>
  <c r="AD224" i="3" s="1"/>
  <c r="C10" i="3"/>
  <c r="AD10" i="3" s="1"/>
  <c r="C24" i="3"/>
  <c r="AD24" i="3" s="1"/>
  <c r="C48" i="3"/>
  <c r="AD48" i="3" s="1"/>
  <c r="C60" i="3"/>
  <c r="AD60" i="3" s="1"/>
  <c r="C72" i="3"/>
  <c r="AD72" i="3" s="1"/>
  <c r="C84" i="3"/>
  <c r="AD84" i="3" s="1"/>
  <c r="C93" i="3"/>
  <c r="AD93" i="3" s="1"/>
  <c r="C113" i="3"/>
  <c r="AD113" i="3" s="1"/>
  <c r="C137" i="3"/>
  <c r="AD137" i="3" s="1"/>
  <c r="C123" i="3"/>
  <c r="AD123" i="3" s="1"/>
  <c r="C134" i="3"/>
  <c r="AD134" i="3" s="1"/>
  <c r="C261" i="3"/>
  <c r="AD261" i="3" s="1"/>
  <c r="G11" i="3"/>
  <c r="AH11" i="3" s="1"/>
  <c r="G37" i="3"/>
  <c r="AH37" i="3" s="1"/>
  <c r="G85" i="3"/>
  <c r="AH85" i="3" s="1"/>
  <c r="G248" i="3"/>
  <c r="AH248" i="3" s="1"/>
  <c r="G138" i="3"/>
  <c r="AH138" i="3" s="1"/>
  <c r="G146" i="3"/>
  <c r="AH146" i="3" s="1"/>
  <c r="G135" i="3"/>
  <c r="AH135" i="3" s="1"/>
  <c r="G262" i="3"/>
  <c r="AH262" i="3" s="1"/>
  <c r="C81" i="3"/>
  <c r="AD81" i="3" s="1"/>
  <c r="G58" i="3"/>
  <c r="AH58" i="3" s="1"/>
  <c r="C8" i="3"/>
  <c r="AD8" i="3" s="1"/>
  <c r="C82" i="3"/>
  <c r="AD82" i="3" s="1"/>
  <c r="G71" i="3"/>
  <c r="AH71" i="3" s="1"/>
  <c r="C35" i="3"/>
  <c r="AD35" i="3" s="1"/>
  <c r="C100" i="3"/>
  <c r="AD100" i="3" s="1"/>
  <c r="C260" i="3"/>
  <c r="AD260" i="3" s="1"/>
  <c r="G36" i="3"/>
  <c r="AH36" i="3" s="1"/>
  <c r="G93" i="3"/>
  <c r="AH93" i="3" s="1"/>
  <c r="G134" i="3"/>
  <c r="AH134" i="3" s="1"/>
  <c r="C225" i="3"/>
  <c r="AD225" i="3" s="1"/>
  <c r="C11" i="3"/>
  <c r="AD11" i="3" s="1"/>
  <c r="C25" i="3"/>
  <c r="AD25" i="3" s="1"/>
  <c r="C37" i="3"/>
  <c r="AD37" i="3" s="1"/>
  <c r="C49" i="3"/>
  <c r="AD49" i="3" s="1"/>
  <c r="C61" i="3"/>
  <c r="AD61" i="3" s="1"/>
  <c r="C73" i="3"/>
  <c r="AD73" i="3" s="1"/>
  <c r="C85" i="3"/>
  <c r="AD85" i="3" s="1"/>
  <c r="C105" i="3"/>
  <c r="AD105" i="3" s="1"/>
  <c r="C248" i="3"/>
  <c r="AD248" i="3" s="1"/>
  <c r="C138" i="3"/>
  <c r="AD138" i="3" s="1"/>
  <c r="C146" i="3"/>
  <c r="AD146" i="3" s="1"/>
  <c r="C135" i="3"/>
  <c r="AD135" i="3" s="1"/>
  <c r="C262" i="3"/>
  <c r="AD262" i="3" s="1"/>
  <c r="C288" i="3"/>
  <c r="AD288" i="3" s="1"/>
  <c r="G229" i="3"/>
  <c r="AH229" i="3" s="1"/>
  <c r="G26" i="3"/>
  <c r="AH26" i="3" s="1"/>
  <c r="G38" i="3"/>
  <c r="AH38" i="3" s="1"/>
  <c r="G74" i="3"/>
  <c r="AH74" i="3" s="1"/>
  <c r="G86" i="3"/>
  <c r="AH86" i="3" s="1"/>
  <c r="G106" i="3"/>
  <c r="AH106" i="3" s="1"/>
  <c r="G139" i="3"/>
  <c r="AH139" i="3" s="1"/>
  <c r="G147" i="3"/>
  <c r="AH147" i="3" s="1"/>
  <c r="E86" i="3"/>
  <c r="AF86" i="3" s="1"/>
  <c r="C167" i="3"/>
  <c r="AD167" i="3" s="1"/>
  <c r="C120" i="3"/>
  <c r="AD120" i="3" s="1"/>
  <c r="G34" i="3"/>
  <c r="AH34" i="3" s="1"/>
  <c r="G253" i="3"/>
  <c r="AH253" i="3" s="1"/>
  <c r="C216" i="3"/>
  <c r="AD216" i="3" s="1"/>
  <c r="C70" i="3"/>
  <c r="AD70" i="3" s="1"/>
  <c r="G35" i="3"/>
  <c r="AH35" i="3" s="1"/>
  <c r="G112" i="3"/>
  <c r="AH112" i="3" s="1"/>
  <c r="G260" i="3"/>
  <c r="AH260" i="3" s="1"/>
  <c r="E35" i="3"/>
  <c r="AF35" i="3" s="1"/>
  <c r="C47" i="3"/>
  <c r="AD47" i="3" s="1"/>
  <c r="G24" i="3"/>
  <c r="AH24" i="3" s="1"/>
  <c r="G84" i="3"/>
  <c r="AH84" i="3" s="1"/>
  <c r="G123" i="3"/>
  <c r="AH123" i="3" s="1"/>
  <c r="C229" i="3"/>
  <c r="AD229" i="3" s="1"/>
  <c r="C12" i="3"/>
  <c r="AD12" i="3" s="1"/>
  <c r="C26" i="3"/>
  <c r="AD26" i="3" s="1"/>
  <c r="C38" i="3"/>
  <c r="AD38" i="3" s="1"/>
  <c r="C50" i="3"/>
  <c r="AD50" i="3" s="1"/>
  <c r="C62" i="3"/>
  <c r="AD62" i="3" s="1"/>
  <c r="C74" i="3"/>
  <c r="AD74" i="3" s="1"/>
  <c r="C86" i="3"/>
  <c r="AD86" i="3" s="1"/>
  <c r="C106" i="3"/>
  <c r="AD106" i="3" s="1"/>
  <c r="C164" i="3"/>
  <c r="AD164" i="3" s="1"/>
  <c r="C139" i="3"/>
  <c r="AD139" i="3" s="1"/>
  <c r="C124" i="3"/>
  <c r="AD124" i="3" s="1"/>
  <c r="C147" i="3"/>
  <c r="AD147" i="3" s="1"/>
  <c r="C263" i="3"/>
  <c r="AD263" i="3" s="1"/>
  <c r="G230" i="3"/>
  <c r="AH230" i="3" s="1"/>
  <c r="G15" i="3"/>
  <c r="AH15" i="3" s="1"/>
  <c r="G27" i="3"/>
  <c r="AH27" i="3" s="1"/>
  <c r="G39" i="3"/>
  <c r="AH39" i="3" s="1"/>
  <c r="G51" i="3"/>
  <c r="AH51" i="3" s="1"/>
  <c r="G63" i="3"/>
  <c r="AH63" i="3" s="1"/>
  <c r="G75" i="3"/>
  <c r="AH75" i="3" s="1"/>
  <c r="G87" i="3"/>
  <c r="AH87" i="3" s="1"/>
  <c r="G116" i="3"/>
  <c r="AH116" i="3" s="1"/>
  <c r="G165" i="3"/>
  <c r="AH165" i="3" s="1"/>
  <c r="G140" i="3"/>
  <c r="AH140" i="3" s="1"/>
  <c r="G125" i="3"/>
  <c r="AH125" i="3" s="1"/>
  <c r="G136" i="3"/>
  <c r="AH136" i="3" s="1"/>
  <c r="G264" i="3"/>
  <c r="AH264" i="3" s="1"/>
  <c r="G279" i="3"/>
  <c r="AH279" i="3" s="1"/>
  <c r="E230" i="3"/>
  <c r="AF230" i="3" s="1"/>
  <c r="E51" i="3"/>
  <c r="AF51" i="3" s="1"/>
  <c r="E116" i="3"/>
  <c r="AF116" i="3" s="1"/>
  <c r="E140" i="3"/>
  <c r="AF140" i="3" s="1"/>
  <c r="E136" i="3"/>
  <c r="AF136" i="3" s="1"/>
  <c r="C45" i="3"/>
  <c r="AD45" i="3" s="1"/>
  <c r="K1" i="1"/>
  <c r="L1" i="1" s="1"/>
  <c r="M1" i="1" s="1"/>
  <c r="N1" i="1" s="1"/>
  <c r="O1" i="1" s="1"/>
  <c r="P1" i="1" s="1"/>
  <c r="C46" i="3"/>
  <c r="AD46" i="3" s="1"/>
  <c r="C168" i="3"/>
  <c r="AD168" i="3" s="1"/>
  <c r="C132" i="3"/>
  <c r="AD132" i="3" s="1"/>
  <c r="G23" i="3"/>
  <c r="AH23" i="3" s="1"/>
  <c r="G100" i="3"/>
  <c r="AH100" i="3" s="1"/>
  <c r="C9" i="3"/>
  <c r="AD9" i="3" s="1"/>
  <c r="C59" i="3"/>
  <c r="AD59" i="3" s="1"/>
  <c r="C133" i="3"/>
  <c r="AD133" i="3" s="1"/>
  <c r="G224" i="3"/>
  <c r="AH224" i="3" s="1"/>
  <c r="G60" i="3"/>
  <c r="AH60" i="3" s="1"/>
  <c r="C230" i="3"/>
  <c r="AD230" i="3" s="1"/>
  <c r="C15" i="3"/>
  <c r="AD15" i="3" s="1"/>
  <c r="C27" i="3"/>
  <c r="AD27" i="3" s="1"/>
  <c r="C39" i="3"/>
  <c r="AD39" i="3" s="1"/>
  <c r="C51" i="3"/>
  <c r="AD51" i="3" s="1"/>
  <c r="C63" i="3"/>
  <c r="AD63" i="3" s="1"/>
  <c r="C87" i="3"/>
  <c r="AD87" i="3" s="1"/>
  <c r="C116" i="3"/>
  <c r="AD116" i="3" s="1"/>
  <c r="C165" i="3"/>
  <c r="AD165" i="3" s="1"/>
  <c r="C140" i="3"/>
  <c r="AD140" i="3" s="1"/>
  <c r="C125" i="3"/>
  <c r="AD125" i="3" s="1"/>
  <c r="C136" i="3"/>
  <c r="AD136" i="3" s="1"/>
  <c r="C264" i="3"/>
  <c r="AD264" i="3" s="1"/>
  <c r="G210" i="3"/>
  <c r="AH210" i="3" s="1"/>
  <c r="G218" i="3"/>
  <c r="AH218" i="3" s="1"/>
  <c r="G16" i="3"/>
  <c r="AH16" i="3" s="1"/>
  <c r="G28" i="3"/>
  <c r="AH28" i="3" s="1"/>
  <c r="G40" i="3"/>
  <c r="AH40" i="3" s="1"/>
  <c r="G52" i="3"/>
  <c r="AH52" i="3" s="1"/>
  <c r="G64" i="3"/>
  <c r="AH64" i="3" s="1"/>
  <c r="G76" i="3"/>
  <c r="AH76" i="3" s="1"/>
  <c r="G88" i="3"/>
  <c r="AH88" i="3" s="1"/>
  <c r="G107" i="3"/>
  <c r="AH107" i="3" s="1"/>
  <c r="G166" i="3"/>
  <c r="AH166" i="3" s="1"/>
  <c r="G141" i="3"/>
  <c r="AH141" i="3" s="1"/>
  <c r="G126" i="3"/>
  <c r="AH126" i="3" s="1"/>
  <c r="G270" i="3"/>
  <c r="AH270" i="3" s="1"/>
  <c r="G269" i="3"/>
  <c r="AH269" i="3" s="1"/>
  <c r="G280" i="3"/>
  <c r="AH280" i="3" s="1"/>
  <c r="E218" i="3"/>
  <c r="AF218" i="3" s="1"/>
  <c r="E52" i="3"/>
  <c r="AF52" i="3" s="1"/>
  <c r="E107" i="3"/>
  <c r="AF107" i="3" s="1"/>
  <c r="E270" i="3"/>
  <c r="AF270" i="3" s="1"/>
  <c r="D285" i="3"/>
  <c r="AE285" i="3" s="1"/>
  <c r="G45" i="3"/>
  <c r="AH45" i="3" s="1"/>
  <c r="C218" i="3"/>
  <c r="AD218" i="3" s="1"/>
  <c r="C16" i="3"/>
  <c r="AD16" i="3" s="1"/>
  <c r="C28" i="3"/>
  <c r="AD28" i="3" s="1"/>
  <c r="C40" i="3"/>
  <c r="AD40" i="3" s="1"/>
  <c r="C52" i="3"/>
  <c r="AD52" i="3" s="1"/>
  <c r="C64" i="3"/>
  <c r="AD64" i="3" s="1"/>
  <c r="C76" i="3"/>
  <c r="AD76" i="3" s="1"/>
  <c r="C88" i="3"/>
  <c r="AD88" i="3" s="1"/>
  <c r="C107" i="3"/>
  <c r="AD107" i="3" s="1"/>
  <c r="C166" i="3"/>
  <c r="AD166" i="3" s="1"/>
  <c r="C141" i="3"/>
  <c r="AD141" i="3" s="1"/>
  <c r="C126" i="3"/>
  <c r="AD126" i="3" s="1"/>
  <c r="C270" i="3"/>
  <c r="AD270" i="3" s="1"/>
  <c r="C269" i="3"/>
  <c r="AD269" i="3" s="1"/>
  <c r="G219" i="3"/>
  <c r="AH219" i="3" s="1"/>
  <c r="G29" i="3"/>
  <c r="AH29" i="3" s="1"/>
  <c r="G53" i="3"/>
  <c r="AH53" i="3" s="1"/>
  <c r="G77" i="3"/>
  <c r="AH77" i="3" s="1"/>
  <c r="G108" i="3"/>
  <c r="AH108" i="3" s="1"/>
  <c r="G142" i="3"/>
  <c r="AH142" i="3" s="1"/>
  <c r="G274" i="3"/>
  <c r="AH274" i="3" s="1"/>
  <c r="E41" i="3"/>
  <c r="AF41" i="3" s="1"/>
  <c r="J609" i="3"/>
  <c r="G21" i="3"/>
  <c r="AH21" i="3" s="1"/>
  <c r="C211" i="3"/>
  <c r="AD211" i="3" s="1"/>
  <c r="C17" i="3"/>
  <c r="AD17" i="3" s="1"/>
  <c r="C41" i="3"/>
  <c r="AD41" i="3" s="1"/>
  <c r="C65" i="3"/>
  <c r="AD65" i="3" s="1"/>
  <c r="C89" i="3"/>
  <c r="AD89" i="3" s="1"/>
  <c r="C247" i="3"/>
  <c r="AD247" i="3" s="1"/>
  <c r="C127" i="3"/>
  <c r="AD127" i="3" s="1"/>
  <c r="G212" i="3"/>
  <c r="AH212" i="3" s="1"/>
  <c r="G42" i="3"/>
  <c r="AH42" i="3" s="1"/>
  <c r="G66" i="3"/>
  <c r="AH66" i="3" s="1"/>
  <c r="G128" i="3"/>
  <c r="AH128" i="3" s="1"/>
  <c r="G323" i="3"/>
  <c r="AH323" i="3" s="1"/>
  <c r="G50" i="3"/>
  <c r="AH50" i="3" s="1"/>
  <c r="E148" i="3"/>
  <c r="AF148" i="3" s="1"/>
  <c r="C254" i="3"/>
  <c r="AD254" i="3" s="1"/>
  <c r="F333" i="3"/>
  <c r="AG333" i="3" s="1"/>
  <c r="G98" i="3"/>
  <c r="AH98" i="3" s="1"/>
  <c r="C219" i="3"/>
  <c r="AD219" i="3" s="1"/>
  <c r="C29" i="3"/>
  <c r="AD29" i="3" s="1"/>
  <c r="C53" i="3"/>
  <c r="AD53" i="3" s="1"/>
  <c r="C77" i="3"/>
  <c r="AD77" i="3" s="1"/>
  <c r="C108" i="3"/>
  <c r="AD108" i="3" s="1"/>
  <c r="C142" i="3"/>
  <c r="AD142" i="3" s="1"/>
  <c r="C274" i="3"/>
  <c r="AD274" i="3" s="1"/>
  <c r="C318" i="3"/>
  <c r="AD318" i="3" s="1"/>
  <c r="G181" i="3"/>
  <c r="AH181" i="3" s="1"/>
  <c r="G54" i="3"/>
  <c r="AH54" i="3" s="1"/>
  <c r="G90" i="3"/>
  <c r="AH90" i="3" s="1"/>
  <c r="C212" i="3"/>
  <c r="AD212" i="3" s="1"/>
  <c r="C181" i="3"/>
  <c r="AD181" i="3" s="1"/>
  <c r="C18" i="3"/>
  <c r="AD18" i="3" s="1"/>
  <c r="C30" i="3"/>
  <c r="AD30" i="3" s="1"/>
  <c r="C42" i="3"/>
  <c r="AD42" i="3" s="1"/>
  <c r="C54" i="3"/>
  <c r="AD54" i="3" s="1"/>
  <c r="C66" i="3"/>
  <c r="AD66" i="3" s="1"/>
  <c r="C78" i="3"/>
  <c r="AD78" i="3" s="1"/>
  <c r="C90" i="3"/>
  <c r="AD90" i="3" s="1"/>
  <c r="C114" i="3"/>
  <c r="AD114" i="3" s="1"/>
  <c r="C143" i="3"/>
  <c r="AD143" i="3" s="1"/>
  <c r="C128" i="3"/>
  <c r="AD128" i="3" s="1"/>
  <c r="C336" i="3"/>
  <c r="AD336" i="3" s="1"/>
  <c r="C323" i="3"/>
  <c r="AD323" i="3" s="1"/>
  <c r="C371" i="3"/>
  <c r="AD371" i="3" s="1"/>
  <c r="G213" i="3"/>
  <c r="AH213" i="3" s="1"/>
  <c r="G186" i="3"/>
  <c r="AH186" i="3" s="1"/>
  <c r="G19" i="3"/>
  <c r="AH19" i="3" s="1"/>
  <c r="G31" i="3"/>
  <c r="AH31" i="3" s="1"/>
  <c r="G43" i="3"/>
  <c r="AH43" i="3" s="1"/>
  <c r="G55" i="3"/>
  <c r="AH55" i="3" s="1"/>
  <c r="G67" i="3"/>
  <c r="AH67" i="3" s="1"/>
  <c r="G79" i="3"/>
  <c r="AH79" i="3" s="1"/>
  <c r="G91" i="3"/>
  <c r="AH91" i="3" s="1"/>
  <c r="G110" i="3"/>
  <c r="AH110" i="3" s="1"/>
  <c r="G115" i="3"/>
  <c r="AH115" i="3" s="1"/>
  <c r="G144" i="3"/>
  <c r="AH144" i="3" s="1"/>
  <c r="G129" i="3"/>
  <c r="AH129" i="3" s="1"/>
  <c r="G257" i="3"/>
  <c r="AH257" i="3" s="1"/>
  <c r="G324" i="3"/>
  <c r="AH324" i="3" s="1"/>
  <c r="E19" i="3"/>
  <c r="AF19" i="3" s="1"/>
  <c r="E67" i="3"/>
  <c r="AF67" i="3" s="1"/>
  <c r="E115" i="3"/>
  <c r="AF115" i="3" s="1"/>
  <c r="E324" i="3"/>
  <c r="AF324" i="3" s="1"/>
  <c r="F155" i="3"/>
  <c r="AG155" i="3" s="1"/>
  <c r="M609" i="3"/>
  <c r="M516" i="3"/>
  <c r="G33" i="3"/>
  <c r="AH33" i="3" s="1"/>
  <c r="G73" i="3"/>
  <c r="AH73" i="3" s="1"/>
  <c r="F150" i="3"/>
  <c r="AG150" i="3" s="1"/>
  <c r="G161" i="3"/>
  <c r="AH161" i="3" s="1"/>
  <c r="C238" i="3"/>
  <c r="AD238" i="3" s="1"/>
  <c r="C242" i="3"/>
  <c r="AD242" i="3" s="1"/>
  <c r="C252" i="3"/>
  <c r="AD252" i="3" s="1"/>
  <c r="F254" i="3"/>
  <c r="AG254" i="3" s="1"/>
  <c r="F300" i="3"/>
  <c r="AG300" i="3" s="1"/>
  <c r="J594" i="3"/>
  <c r="E16" i="3"/>
  <c r="AF16" i="3" s="1"/>
  <c r="G211" i="3"/>
  <c r="AH211" i="3" s="1"/>
  <c r="G225" i="3"/>
  <c r="AH225" i="3" s="1"/>
  <c r="G17" i="3"/>
  <c r="AH17" i="3" s="1"/>
  <c r="G25" i="3"/>
  <c r="AH25" i="3" s="1"/>
  <c r="G41" i="3"/>
  <c r="AH41" i="3" s="1"/>
  <c r="G49" i="3"/>
  <c r="AH49" i="3" s="1"/>
  <c r="G57" i="3"/>
  <c r="AH57" i="3" s="1"/>
  <c r="G81" i="3"/>
  <c r="AH81" i="3" s="1"/>
  <c r="G89" i="3"/>
  <c r="AH89" i="3" s="1"/>
  <c r="G105" i="3"/>
  <c r="AH105" i="3" s="1"/>
  <c r="G111" i="3"/>
  <c r="AH111" i="3" s="1"/>
  <c r="G247" i="3"/>
  <c r="AH247" i="3" s="1"/>
  <c r="G120" i="3"/>
  <c r="AH120" i="3" s="1"/>
  <c r="G127" i="3"/>
  <c r="AH127" i="3" s="1"/>
  <c r="G259" i="3"/>
  <c r="AH259" i="3" s="1"/>
  <c r="G318" i="3"/>
  <c r="AH318" i="3" s="1"/>
  <c r="G288" i="3"/>
  <c r="AH288" i="3" s="1"/>
  <c r="F217" i="3"/>
  <c r="AG21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0" i="3"/>
  <c r="AG100" i="3" s="1"/>
  <c r="F110" i="3"/>
  <c r="AG110" i="3" s="1"/>
  <c r="F165" i="3"/>
  <c r="AG165" i="3" s="1"/>
  <c r="F144" i="3"/>
  <c r="AG144" i="3" s="1"/>
  <c r="F133" i="3"/>
  <c r="AG133" i="3" s="1"/>
  <c r="F257" i="3"/>
  <c r="AG257" i="3" s="1"/>
  <c r="F264" i="3"/>
  <c r="AG264" i="3" s="1"/>
  <c r="F297" i="3"/>
  <c r="AG297" i="3" s="1"/>
  <c r="F286" i="3"/>
  <c r="AG286" i="3" s="1"/>
  <c r="E37" i="3"/>
  <c r="AF37" i="3" s="1"/>
  <c r="E53" i="3"/>
  <c r="AF53" i="3" s="1"/>
  <c r="E69" i="3"/>
  <c r="AF69" i="3" s="1"/>
  <c r="G150" i="3"/>
  <c r="AH150" i="3" s="1"/>
  <c r="C195" i="3"/>
  <c r="AD195" i="3" s="1"/>
  <c r="F242" i="3"/>
  <c r="AG242" i="3" s="1"/>
  <c r="C243" i="3"/>
  <c r="AD243" i="3" s="1"/>
  <c r="C249" i="3"/>
  <c r="AD249" i="3" s="1"/>
  <c r="G254" i="3"/>
  <c r="AH254" i="3" s="1"/>
  <c r="C297" i="3"/>
  <c r="AD297" i="3" s="1"/>
  <c r="G298" i="3"/>
  <c r="AH298" i="3" s="1"/>
  <c r="G300" i="3"/>
  <c r="AH300" i="3" s="1"/>
  <c r="F344" i="3"/>
  <c r="AG344" i="3" s="1"/>
  <c r="G367" i="3"/>
  <c r="AH367" i="3" s="1"/>
  <c r="E132" i="3"/>
  <c r="AF132" i="3" s="1"/>
  <c r="F104" i="3"/>
  <c r="AG104" i="3" s="1"/>
  <c r="C176" i="3"/>
  <c r="AD176" i="3" s="1"/>
  <c r="C180" i="3"/>
  <c r="AD180" i="3" s="1"/>
  <c r="G193" i="3"/>
  <c r="AH193" i="3" s="1"/>
  <c r="F195" i="3"/>
  <c r="AG195" i="3" s="1"/>
  <c r="C197" i="3"/>
  <c r="AD197" i="3" s="1"/>
  <c r="C206" i="3"/>
  <c r="AD206" i="3" s="1"/>
  <c r="C207" i="3"/>
  <c r="AD207" i="3" s="1"/>
  <c r="F243" i="3"/>
  <c r="AG243" i="3" s="1"/>
  <c r="C246" i="3"/>
  <c r="AD246" i="3" s="1"/>
  <c r="C275" i="3"/>
  <c r="AD275" i="3" s="1"/>
  <c r="F294" i="3"/>
  <c r="AG294" i="3" s="1"/>
  <c r="G295" i="3"/>
  <c r="AH295" i="3" s="1"/>
  <c r="F309" i="3"/>
  <c r="AG309" i="3" s="1"/>
  <c r="AG312" i="3" s="1"/>
  <c r="G104" i="3"/>
  <c r="AH104" i="3" s="1"/>
  <c r="C169" i="3"/>
  <c r="AD169" i="3" s="1"/>
  <c r="G176" i="3"/>
  <c r="AH176" i="3" s="1"/>
  <c r="G177" i="3"/>
  <c r="AH177" i="3" s="1"/>
  <c r="D180" i="3"/>
  <c r="AE180" i="3" s="1"/>
  <c r="G187" i="3"/>
  <c r="AH187" i="3" s="1"/>
  <c r="E197" i="3"/>
  <c r="AF197" i="3" s="1"/>
  <c r="G203" i="3"/>
  <c r="AH203" i="3" s="1"/>
  <c r="F207" i="3"/>
  <c r="AG207" i="3" s="1"/>
  <c r="G243" i="3"/>
  <c r="AH243" i="3" s="1"/>
  <c r="G246" i="3"/>
  <c r="AH246" i="3" s="1"/>
  <c r="G273" i="3"/>
  <c r="AH273" i="3" s="1"/>
  <c r="F275" i="3"/>
  <c r="AG275" i="3" s="1"/>
  <c r="F277" i="3"/>
  <c r="AG277" i="3" s="1"/>
  <c r="C279" i="3"/>
  <c r="AD279" i="3" s="1"/>
  <c r="E190" i="3"/>
  <c r="AF190" i="3" s="1"/>
  <c r="E24" i="3"/>
  <c r="AF24" i="3" s="1"/>
  <c r="E40" i="3"/>
  <c r="AF40" i="3" s="1"/>
  <c r="E56" i="3"/>
  <c r="AF56" i="3" s="1"/>
  <c r="E72" i="3"/>
  <c r="AF72" i="3" s="1"/>
  <c r="E137" i="3"/>
  <c r="AF137" i="3" s="1"/>
  <c r="E145" i="3"/>
  <c r="AF145" i="3" s="1"/>
  <c r="F169" i="3"/>
  <c r="AG169" i="3" s="1"/>
  <c r="F170" i="3"/>
  <c r="AG170" i="3" s="1"/>
  <c r="F180" i="3"/>
  <c r="AG180" i="3" s="1"/>
  <c r="F197" i="3"/>
  <c r="AG197" i="3" s="1"/>
  <c r="E199" i="3"/>
  <c r="AF199" i="3" s="1"/>
  <c r="F201" i="3"/>
  <c r="AG201" i="3" s="1"/>
  <c r="G207" i="3"/>
  <c r="AH207" i="3" s="1"/>
  <c r="C220" i="3"/>
  <c r="AD220" i="3" s="1"/>
  <c r="G221" i="3"/>
  <c r="AH221" i="3" s="1"/>
  <c r="C266" i="3"/>
  <c r="AD266" i="3" s="1"/>
  <c r="G277" i="3"/>
  <c r="AH277" i="3" s="1"/>
  <c r="C290" i="3"/>
  <c r="AD290" i="3" s="1"/>
  <c r="G291" i="3"/>
  <c r="AH291" i="3" s="1"/>
  <c r="F339" i="3"/>
  <c r="AG339" i="3" s="1"/>
  <c r="E49" i="3"/>
  <c r="AF49" i="3" s="1"/>
  <c r="G65" i="3"/>
  <c r="AH65" i="3" s="1"/>
  <c r="C95" i="3"/>
  <c r="AD95" i="3" s="1"/>
  <c r="F97" i="3"/>
  <c r="AG97" i="3" s="1"/>
  <c r="G170" i="3"/>
  <c r="AH170" i="3" s="1"/>
  <c r="G197" i="3"/>
  <c r="AH197" i="3" s="1"/>
  <c r="G268" i="3"/>
  <c r="AH268" i="3" s="1"/>
  <c r="G216" i="3"/>
  <c r="AH216" i="3" s="1"/>
  <c r="G30" i="3"/>
  <c r="AH30" i="3" s="1"/>
  <c r="G62" i="3"/>
  <c r="AH62" i="3" s="1"/>
  <c r="G70" i="3"/>
  <c r="AH70" i="3" s="1"/>
  <c r="G78" i="3"/>
  <c r="AH78" i="3" s="1"/>
  <c r="G99" i="3"/>
  <c r="AH99" i="3" s="1"/>
  <c r="G109" i="3"/>
  <c r="AH109" i="3" s="1"/>
  <c r="G164" i="3"/>
  <c r="AH164" i="3" s="1"/>
  <c r="G168" i="3"/>
  <c r="AH168" i="3" s="1"/>
  <c r="G143" i="3"/>
  <c r="AH143" i="3" s="1"/>
  <c r="G124" i="3"/>
  <c r="AH124" i="3" s="1"/>
  <c r="G132" i="3"/>
  <c r="AH132" i="3" s="1"/>
  <c r="G336" i="3"/>
  <c r="AH336" i="3" s="1"/>
  <c r="G263" i="3"/>
  <c r="AH263" i="3" s="1"/>
  <c r="F395" i="3"/>
  <c r="AG395" i="3" s="1"/>
  <c r="E229" i="3"/>
  <c r="AF229" i="3" s="1"/>
  <c r="E18" i="3"/>
  <c r="AF18" i="3" s="1"/>
  <c r="E34" i="3"/>
  <c r="AF34" i="3" s="1"/>
  <c r="E50" i="3"/>
  <c r="AF50" i="3" s="1"/>
  <c r="E66" i="3"/>
  <c r="AF66" i="3" s="1"/>
  <c r="E82" i="3"/>
  <c r="AF82" i="3" s="1"/>
  <c r="E106" i="3"/>
  <c r="AF106" i="3" s="1"/>
  <c r="E114" i="3"/>
  <c r="AF114" i="3" s="1"/>
  <c r="E121" i="3"/>
  <c r="AF121" i="3" s="1"/>
  <c r="E147" i="3"/>
  <c r="AF147" i="3" s="1"/>
  <c r="E323" i="3"/>
  <c r="AF323" i="3" s="1"/>
  <c r="G97" i="3"/>
  <c r="AH97" i="3" s="1"/>
  <c r="G119" i="3"/>
  <c r="AH119" i="3" s="1"/>
  <c r="C150" i="3"/>
  <c r="AD150" i="3" s="1"/>
  <c r="C160" i="3"/>
  <c r="AD160" i="3" s="1"/>
  <c r="C161" i="3"/>
  <c r="AD161" i="3" s="1"/>
  <c r="C285" i="3"/>
  <c r="AD285" i="3" s="1"/>
  <c r="L605" i="3"/>
  <c r="L509" i="3"/>
  <c r="N334" i="3"/>
  <c r="P61" i="1" s="1"/>
  <c r="L502" i="3"/>
  <c r="D48" i="3"/>
  <c r="AE48" i="3" s="1"/>
  <c r="E150" i="3"/>
  <c r="AF150" i="3" s="1"/>
  <c r="E108" i="3"/>
  <c r="AF108" i="3" s="1"/>
  <c r="E207" i="3"/>
  <c r="AF207" i="3" s="1"/>
  <c r="E281" i="3"/>
  <c r="AF281" i="3" s="1"/>
  <c r="D124" i="3"/>
  <c r="AE124" i="3" s="1"/>
  <c r="E482" i="3"/>
  <c r="AF482" i="3" s="1"/>
  <c r="D110" i="3"/>
  <c r="AE110" i="3" s="1"/>
  <c r="E87" i="3"/>
  <c r="AF87" i="3" s="1"/>
  <c r="E33" i="3"/>
  <c r="AF33" i="3" s="1"/>
  <c r="D72" i="3"/>
  <c r="AE72" i="3" s="1"/>
  <c r="D259" i="3"/>
  <c r="AE259" i="3" s="1"/>
  <c r="E45" i="3"/>
  <c r="AF45" i="3" s="1"/>
  <c r="E92" i="3"/>
  <c r="AF92" i="3" s="1"/>
  <c r="D8" i="3"/>
  <c r="AE8" i="3" s="1"/>
  <c r="D42" i="3"/>
  <c r="AE42" i="3" s="1"/>
  <c r="D74" i="3"/>
  <c r="AE74" i="3" s="1"/>
  <c r="D156" i="3"/>
  <c r="AE156" i="3" s="1"/>
  <c r="D128" i="3"/>
  <c r="AE128" i="3" s="1"/>
  <c r="E26" i="3"/>
  <c r="AF26" i="3" s="1"/>
  <c r="E58" i="3"/>
  <c r="AF58" i="3" s="1"/>
  <c r="E156" i="3"/>
  <c r="AF156" i="3" s="1"/>
  <c r="E128" i="3"/>
  <c r="AF128" i="3" s="1"/>
  <c r="D145" i="3"/>
  <c r="AE145" i="3" s="1"/>
  <c r="E170" i="3"/>
  <c r="AF170" i="3" s="1"/>
  <c r="D585" i="3"/>
  <c r="AE585" i="3" s="1"/>
  <c r="D586" i="3"/>
  <c r="AE586" i="3" s="1"/>
  <c r="D587" i="3"/>
  <c r="AE587" i="3" s="1"/>
  <c r="D102" i="3"/>
  <c r="AE102" i="3" s="1"/>
  <c r="D583" i="3"/>
  <c r="AE583" i="3" s="1"/>
  <c r="D556" i="3"/>
  <c r="AE556" i="3" s="1"/>
  <c r="D549" i="3"/>
  <c r="AE549" i="3" s="1"/>
  <c r="D534" i="3"/>
  <c r="AE534" i="3" s="1"/>
  <c r="D570" i="3"/>
  <c r="AE570" i="3" s="1"/>
  <c r="D553" i="3"/>
  <c r="AE553" i="3" s="1"/>
  <c r="D538" i="3"/>
  <c r="AE538" i="3" s="1"/>
  <c r="D510" i="3"/>
  <c r="AE510" i="3" s="1"/>
  <c r="D505" i="3"/>
  <c r="AE505" i="3" s="1"/>
  <c r="D500" i="3"/>
  <c r="AE500" i="3" s="1"/>
  <c r="D495" i="3"/>
  <c r="AE495" i="3" s="1"/>
  <c r="D491" i="3"/>
  <c r="AE491" i="3" s="1"/>
  <c r="D487" i="3"/>
  <c r="AE487" i="3" s="1"/>
  <c r="D483" i="3"/>
  <c r="AE483" i="3" s="1"/>
  <c r="D479" i="3"/>
  <c r="AE479" i="3" s="1"/>
  <c r="D475" i="3"/>
  <c r="AE475" i="3" s="1"/>
  <c r="D604" i="3"/>
  <c r="AE604" i="3" s="1"/>
  <c r="D600" i="3"/>
  <c r="AE600" i="3" s="1"/>
  <c r="D577" i="3"/>
  <c r="AE577" i="3" s="1"/>
  <c r="D567" i="3"/>
  <c r="AE567" i="3" s="1"/>
  <c r="D542" i="3"/>
  <c r="AE542" i="3" s="1"/>
  <c r="D519" i="3"/>
  <c r="AE519" i="3" s="1"/>
  <c r="D514" i="3"/>
  <c r="AE514" i="3" s="1"/>
  <c r="D596" i="3"/>
  <c r="AE596" i="3" s="1"/>
  <c r="D591" i="3"/>
  <c r="AE591" i="3" s="1"/>
  <c r="D574" i="3"/>
  <c r="AE574" i="3" s="1"/>
  <c r="D564" i="3"/>
  <c r="AE564" i="3" s="1"/>
  <c r="D560" i="3"/>
  <c r="AE560" i="3" s="1"/>
  <c r="D546" i="3"/>
  <c r="AE546" i="3" s="1"/>
  <c r="D527" i="3"/>
  <c r="AE527" i="3" s="1"/>
  <c r="D523" i="3"/>
  <c r="AE523" i="3" s="1"/>
  <c r="D584" i="3"/>
  <c r="AE584" i="3" s="1"/>
  <c r="D557" i="3"/>
  <c r="AE557" i="3" s="1"/>
  <c r="D550" i="3"/>
  <c r="AE550" i="3" s="1"/>
  <c r="D531" i="3"/>
  <c r="AE531" i="3" s="1"/>
  <c r="D581" i="3"/>
  <c r="AE581" i="3" s="1"/>
  <c r="D571" i="3"/>
  <c r="AE571" i="3" s="1"/>
  <c r="D554" i="3"/>
  <c r="AE554" i="3" s="1"/>
  <c r="D535" i="3"/>
  <c r="AE535" i="3" s="1"/>
  <c r="D511" i="3"/>
  <c r="AE511" i="3" s="1"/>
  <c r="D506" i="3"/>
  <c r="AE506" i="3" s="1"/>
  <c r="D501" i="3"/>
  <c r="AE501" i="3" s="1"/>
  <c r="D496" i="3"/>
  <c r="AE496" i="3" s="1"/>
  <c r="D492" i="3"/>
  <c r="AE492" i="3" s="1"/>
  <c r="D488" i="3"/>
  <c r="AE488" i="3" s="1"/>
  <c r="D606" i="3"/>
  <c r="AE606" i="3" s="1"/>
  <c r="D601" i="3"/>
  <c r="AE601" i="3" s="1"/>
  <c r="D578" i="3"/>
  <c r="AE578" i="3" s="1"/>
  <c r="D568" i="3"/>
  <c r="AE568" i="3" s="1"/>
  <c r="D539" i="3"/>
  <c r="AE539" i="3" s="1"/>
  <c r="D520" i="3"/>
  <c r="AE520" i="3" s="1"/>
  <c r="D515" i="3"/>
  <c r="AE515" i="3" s="1"/>
  <c r="D573" i="3"/>
  <c r="AE573" i="3" s="1"/>
  <c r="D545" i="3"/>
  <c r="AE545" i="3" s="1"/>
  <c r="D532" i="3"/>
  <c r="AE532" i="3" s="1"/>
  <c r="D507" i="3"/>
  <c r="AE507" i="3" s="1"/>
  <c r="D482" i="3"/>
  <c r="AE482" i="3" s="1"/>
  <c r="D474" i="3"/>
  <c r="AE474" i="3" s="1"/>
  <c r="D462" i="3"/>
  <c r="AE462" i="3" s="1"/>
  <c r="D435" i="3"/>
  <c r="AE435" i="3" s="1"/>
  <c r="D428" i="3"/>
  <c r="AE428" i="3" s="1"/>
  <c r="D402" i="3"/>
  <c r="AE402" i="3" s="1"/>
  <c r="D395" i="3"/>
  <c r="AE395" i="3" s="1"/>
  <c r="D364" i="3"/>
  <c r="AE364" i="3" s="1"/>
  <c r="D360" i="3"/>
  <c r="AE360" i="3" s="1"/>
  <c r="D355" i="3"/>
  <c r="AE355" i="3" s="1"/>
  <c r="D349" i="3"/>
  <c r="AE349" i="3" s="1"/>
  <c r="D344" i="3"/>
  <c r="AE344" i="3" s="1"/>
  <c r="D339" i="3"/>
  <c r="AE339" i="3" s="1"/>
  <c r="D333" i="3"/>
  <c r="AE333" i="3" s="1"/>
  <c r="D328" i="3"/>
  <c r="AE328" i="3" s="1"/>
  <c r="D319" i="3"/>
  <c r="AE319" i="3" s="1"/>
  <c r="D314" i="3"/>
  <c r="AE314" i="3" s="1"/>
  <c r="D309" i="3"/>
  <c r="AE309" i="3" s="1"/>
  <c r="AE312" i="3" s="1"/>
  <c r="D559" i="3"/>
  <c r="AE559" i="3" s="1"/>
  <c r="D490" i="3"/>
  <c r="AE490" i="3" s="1"/>
  <c r="D459" i="3"/>
  <c r="AE459" i="3" s="1"/>
  <c r="D446" i="3"/>
  <c r="AE446" i="3" s="1"/>
  <c r="D421" i="3"/>
  <c r="AE421" i="3" s="1"/>
  <c r="D413" i="3"/>
  <c r="AE413" i="3" s="1"/>
  <c r="D602" i="3"/>
  <c r="AE602" i="3" s="1"/>
  <c r="D593" i="3"/>
  <c r="AE593" i="3" s="1"/>
  <c r="D530" i="3"/>
  <c r="AE530" i="3" s="1"/>
  <c r="D456" i="3"/>
  <c r="AE456" i="3" s="1"/>
  <c r="D439" i="3"/>
  <c r="AE439" i="3" s="1"/>
  <c r="D432" i="3"/>
  <c r="AE432" i="3" s="1"/>
  <c r="D406" i="3"/>
  <c r="AE406" i="3" s="1"/>
  <c r="D399" i="3"/>
  <c r="AE399" i="3" s="1"/>
  <c r="D388" i="3"/>
  <c r="AE388" i="3" s="1"/>
  <c r="D384" i="3"/>
  <c r="AE384" i="3" s="1"/>
  <c r="D380" i="3"/>
  <c r="AE380" i="3" s="1"/>
  <c r="D376" i="3"/>
  <c r="AE376" i="3" s="1"/>
  <c r="D372" i="3"/>
  <c r="AE372" i="3" s="1"/>
  <c r="D367" i="3"/>
  <c r="AE367" i="3" s="1"/>
  <c r="D540" i="3"/>
  <c r="AE540" i="3" s="1"/>
  <c r="D517" i="3"/>
  <c r="AE517" i="3" s="1"/>
  <c r="D499" i="3"/>
  <c r="AE499" i="3" s="1"/>
  <c r="D485" i="3"/>
  <c r="AE485" i="3" s="1"/>
  <c r="D477" i="3"/>
  <c r="AE477" i="3" s="1"/>
  <c r="D453" i="3"/>
  <c r="AE453" i="3" s="1"/>
  <c r="D425" i="3"/>
  <c r="AE425" i="3" s="1"/>
  <c r="D418" i="3"/>
  <c r="AE418" i="3" s="1"/>
  <c r="D392" i="3"/>
  <c r="AE392" i="3" s="1"/>
  <c r="D597" i="3"/>
  <c r="AE597" i="3" s="1"/>
  <c r="D576" i="3"/>
  <c r="AE576" i="3" s="1"/>
  <c r="D555" i="3"/>
  <c r="AE555" i="3" s="1"/>
  <c r="D548" i="3"/>
  <c r="AE548" i="3" s="1"/>
  <c r="D543" i="3"/>
  <c r="AE543" i="3" s="1"/>
  <c r="D525" i="3"/>
  <c r="AE525" i="3" s="1"/>
  <c r="D480" i="3"/>
  <c r="AE480" i="3" s="1"/>
  <c r="D472" i="3"/>
  <c r="AE472" i="3" s="1"/>
  <c r="D469" i="3"/>
  <c r="AE469" i="3" s="1"/>
  <c r="D466" i="3"/>
  <c r="AE466" i="3" s="1"/>
  <c r="D450" i="3"/>
  <c r="AE450" i="3" s="1"/>
  <c r="D443" i="3"/>
  <c r="AE443" i="3" s="1"/>
  <c r="D436" i="3"/>
  <c r="AE436" i="3" s="1"/>
  <c r="D410" i="3"/>
  <c r="AE410" i="3" s="1"/>
  <c r="D403" i="3"/>
  <c r="AE403" i="3" s="1"/>
  <c r="D365" i="3"/>
  <c r="D361" i="3"/>
  <c r="AE361" i="3" s="1"/>
  <c r="D356" i="3"/>
  <c r="AE356" i="3" s="1"/>
  <c r="D351" i="3"/>
  <c r="AE351" i="3" s="1"/>
  <c r="D345" i="3"/>
  <c r="AE345" i="3" s="1"/>
  <c r="D340" i="3"/>
  <c r="AE340" i="3" s="1"/>
  <c r="D335" i="3"/>
  <c r="AE335" i="3" s="1"/>
  <c r="D330" i="3"/>
  <c r="AE330" i="3" s="1"/>
  <c r="D325" i="3"/>
  <c r="AE325" i="3" s="1"/>
  <c r="D320" i="3"/>
  <c r="AE320" i="3" s="1"/>
  <c r="D315" i="3"/>
  <c r="AE315" i="3" s="1"/>
  <c r="D310" i="3"/>
  <c r="AE310" i="3" s="1"/>
  <c r="D305" i="3"/>
  <c r="AE305" i="3" s="1"/>
  <c r="D569" i="3"/>
  <c r="AE569" i="3" s="1"/>
  <c r="D562" i="3"/>
  <c r="AE562" i="3" s="1"/>
  <c r="D508" i="3"/>
  <c r="AE508" i="3" s="1"/>
  <c r="D493" i="3"/>
  <c r="AE493" i="3" s="1"/>
  <c r="D463" i="3"/>
  <c r="AE463" i="3" s="1"/>
  <c r="D429" i="3"/>
  <c r="AE429" i="3" s="1"/>
  <c r="D422" i="3"/>
  <c r="AE422" i="3" s="1"/>
  <c r="D396" i="3"/>
  <c r="AE396" i="3" s="1"/>
  <c r="D603" i="3"/>
  <c r="AE603" i="3" s="1"/>
  <c r="D533" i="3"/>
  <c r="AE533" i="3" s="1"/>
  <c r="D528" i="3"/>
  <c r="AE528" i="3" s="1"/>
  <c r="D460" i="3"/>
  <c r="AE460" i="3" s="1"/>
  <c r="D447" i="3"/>
  <c r="AE447" i="3" s="1"/>
  <c r="D440" i="3"/>
  <c r="AE440" i="3" s="1"/>
  <c r="D414" i="3"/>
  <c r="AE414" i="3" s="1"/>
  <c r="D407" i="3"/>
  <c r="AE407" i="3" s="1"/>
  <c r="D389" i="3"/>
  <c r="AE389" i="3" s="1"/>
  <c r="D385" i="3"/>
  <c r="AE385" i="3" s="1"/>
  <c r="D381" i="3"/>
  <c r="AE381" i="3" s="1"/>
  <c r="D377" i="3"/>
  <c r="AE377" i="3" s="1"/>
  <c r="D373" i="3"/>
  <c r="AE373" i="3" s="1"/>
  <c r="D368" i="3"/>
  <c r="AE368" i="3" s="1"/>
  <c r="D595" i="3"/>
  <c r="AE595" i="3" s="1"/>
  <c r="D558" i="3"/>
  <c r="AE558" i="3" s="1"/>
  <c r="D541" i="3"/>
  <c r="AE541" i="3" s="1"/>
  <c r="D518" i="3"/>
  <c r="AE518" i="3" s="1"/>
  <c r="D503" i="3"/>
  <c r="AE503" i="3" s="1"/>
  <c r="D457" i="3"/>
  <c r="AE457" i="3" s="1"/>
  <c r="D433" i="3"/>
  <c r="AE433" i="3" s="1"/>
  <c r="D426" i="3"/>
  <c r="AE426" i="3" s="1"/>
  <c r="D400" i="3"/>
  <c r="AE400" i="3" s="1"/>
  <c r="D393" i="3"/>
  <c r="AE393" i="3" s="1"/>
  <c r="D551" i="3"/>
  <c r="AE551" i="3" s="1"/>
  <c r="D486" i="3"/>
  <c r="AE486" i="3" s="1"/>
  <c r="D478" i="3"/>
  <c r="AE478" i="3" s="1"/>
  <c r="D454" i="3"/>
  <c r="AE454" i="3" s="1"/>
  <c r="D444" i="3"/>
  <c r="AE444" i="3" s="1"/>
  <c r="D419" i="3"/>
  <c r="AE419" i="3" s="1"/>
  <c r="D411" i="3"/>
  <c r="AE411" i="3" s="1"/>
  <c r="D366" i="3"/>
  <c r="AE366" i="3" s="1"/>
  <c r="D362" i="3"/>
  <c r="AE362" i="3" s="1"/>
  <c r="D357" i="3"/>
  <c r="AE357" i="3" s="1"/>
  <c r="D352" i="3"/>
  <c r="AE352" i="3" s="1"/>
  <c r="D347" i="3"/>
  <c r="AE347" i="3" s="1"/>
  <c r="D341" i="3"/>
  <c r="AE341" i="3" s="1"/>
  <c r="D331" i="3"/>
  <c r="AE331" i="3" s="1"/>
  <c r="D326" i="3"/>
  <c r="AE326" i="3" s="1"/>
  <c r="D322" i="3"/>
  <c r="AE322" i="3" s="1"/>
  <c r="D317" i="3"/>
  <c r="AE317" i="3" s="1"/>
  <c r="D311" i="3"/>
  <c r="AE311" i="3" s="1"/>
  <c r="D306" i="3"/>
  <c r="AE306" i="3" s="1"/>
  <c r="D302" i="3"/>
  <c r="AE302" i="3" s="1"/>
  <c r="D298" i="3"/>
  <c r="AE298" i="3" s="1"/>
  <c r="D294" i="3"/>
  <c r="AE294" i="3" s="1"/>
  <c r="D290" i="3"/>
  <c r="AE290" i="3" s="1"/>
  <c r="D286" i="3"/>
  <c r="AE286" i="3" s="1"/>
  <c r="D282" i="3"/>
  <c r="AE282" i="3" s="1"/>
  <c r="D278" i="3"/>
  <c r="AE278" i="3" s="1"/>
  <c r="D273" i="3"/>
  <c r="AE273" i="3" s="1"/>
  <c r="D268" i="3"/>
  <c r="AE268" i="3" s="1"/>
  <c r="D254" i="3"/>
  <c r="AE254" i="3" s="1"/>
  <c r="D249" i="3"/>
  <c r="AE249" i="3" s="1"/>
  <c r="D244" i="3"/>
  <c r="AE244" i="3" s="1"/>
  <c r="D588" i="3"/>
  <c r="AE588" i="3" s="1"/>
  <c r="D526" i="3"/>
  <c r="AE526" i="3" s="1"/>
  <c r="D512" i="3"/>
  <c r="AE512" i="3" s="1"/>
  <c r="D470" i="3"/>
  <c r="AE470" i="3" s="1"/>
  <c r="D467" i="3"/>
  <c r="AE467" i="3" s="1"/>
  <c r="D451" i="3"/>
  <c r="AE451" i="3" s="1"/>
  <c r="D437" i="3"/>
  <c r="AE437" i="3" s="1"/>
  <c r="D430" i="3"/>
  <c r="AE430" i="3" s="1"/>
  <c r="D404" i="3"/>
  <c r="AE404" i="3" s="1"/>
  <c r="D397" i="3"/>
  <c r="AE397" i="3" s="1"/>
  <c r="D607" i="3"/>
  <c r="AE607" i="3" s="1"/>
  <c r="D565" i="3"/>
  <c r="AE565" i="3" s="1"/>
  <c r="D563" i="3"/>
  <c r="AE563" i="3" s="1"/>
  <c r="D536" i="3"/>
  <c r="AE536" i="3" s="1"/>
  <c r="D494" i="3"/>
  <c r="AE494" i="3" s="1"/>
  <c r="D464" i="3"/>
  <c r="AE464" i="3" s="1"/>
  <c r="D448" i="3"/>
  <c r="AE448" i="3" s="1"/>
  <c r="D423" i="3"/>
  <c r="AE423" i="3" s="1"/>
  <c r="D415" i="3"/>
  <c r="AE415" i="3" s="1"/>
  <c r="D390" i="3"/>
  <c r="AE390" i="3" s="1"/>
  <c r="D386" i="3"/>
  <c r="AE386" i="3" s="1"/>
  <c r="D382" i="3"/>
  <c r="AE382" i="3" s="1"/>
  <c r="D378" i="3"/>
  <c r="AE378" i="3" s="1"/>
  <c r="D374" i="3"/>
  <c r="AE374" i="3" s="1"/>
  <c r="D370" i="3"/>
  <c r="AE370" i="3" s="1"/>
  <c r="D592" i="3"/>
  <c r="AE592" i="3" s="1"/>
  <c r="D579" i="3"/>
  <c r="AE579" i="3" s="1"/>
  <c r="D572" i="3"/>
  <c r="AE572" i="3" s="1"/>
  <c r="D544" i="3"/>
  <c r="AE544" i="3" s="1"/>
  <c r="D521" i="3"/>
  <c r="AE521" i="3" s="1"/>
  <c r="D481" i="3"/>
  <c r="AE481" i="3" s="1"/>
  <c r="D473" i="3"/>
  <c r="AE473" i="3" s="1"/>
  <c r="D461" i="3"/>
  <c r="AE461" i="3" s="1"/>
  <c r="D441" i="3"/>
  <c r="AE441" i="3" s="1"/>
  <c r="D434" i="3"/>
  <c r="AE434" i="3" s="1"/>
  <c r="D408" i="3"/>
  <c r="AE408" i="3" s="1"/>
  <c r="D401" i="3"/>
  <c r="AE401" i="3" s="1"/>
  <c r="D504" i="3"/>
  <c r="AE504" i="3" s="1"/>
  <c r="D489" i="3"/>
  <c r="AE489" i="3" s="1"/>
  <c r="D484" i="3"/>
  <c r="AE484" i="3" s="1"/>
  <c r="D476" i="3"/>
  <c r="AE476" i="3" s="1"/>
  <c r="D458" i="3"/>
  <c r="AE458" i="3" s="1"/>
  <c r="D427" i="3"/>
  <c r="AE427" i="3" s="1"/>
  <c r="D420" i="3"/>
  <c r="AE420" i="3" s="1"/>
  <c r="D394" i="3"/>
  <c r="AE394" i="3" s="1"/>
  <c r="D363" i="3"/>
  <c r="AE363" i="3" s="1"/>
  <c r="D359" i="3"/>
  <c r="AE359" i="3" s="1"/>
  <c r="D353" i="3"/>
  <c r="AE353" i="3" s="1"/>
  <c r="D348" i="3"/>
  <c r="AE348" i="3" s="1"/>
  <c r="D343" i="3"/>
  <c r="AE343" i="3" s="1"/>
  <c r="D337" i="3"/>
  <c r="AE337" i="3" s="1"/>
  <c r="D332" i="3"/>
  <c r="AE332" i="3" s="1"/>
  <c r="D327" i="3"/>
  <c r="AE327" i="3" s="1"/>
  <c r="D313" i="3"/>
  <c r="AE313" i="3" s="1"/>
  <c r="D307" i="3"/>
  <c r="AE307" i="3" s="1"/>
  <c r="D303" i="3"/>
  <c r="AE303" i="3" s="1"/>
  <c r="D299" i="3"/>
  <c r="AE299" i="3" s="1"/>
  <c r="D295" i="3"/>
  <c r="AE295" i="3" s="1"/>
  <c r="D291" i="3"/>
  <c r="AE291" i="3" s="1"/>
  <c r="D287" i="3"/>
  <c r="AE287" i="3" s="1"/>
  <c r="D283" i="3"/>
  <c r="AE283" i="3" s="1"/>
  <c r="D279" i="3"/>
  <c r="AE279" i="3" s="1"/>
  <c r="D256" i="3"/>
  <c r="AE256" i="3" s="1"/>
  <c r="D250" i="3"/>
  <c r="AE250" i="3" s="1"/>
  <c r="D246" i="3"/>
  <c r="AE246" i="3" s="1"/>
  <c r="D240" i="3"/>
  <c r="AE240" i="3" s="1"/>
  <c r="D235" i="3"/>
  <c r="AE235" i="3" s="1"/>
  <c r="D575" i="3"/>
  <c r="AE575" i="3" s="1"/>
  <c r="D552" i="3"/>
  <c r="AE552" i="3" s="1"/>
  <c r="D529" i="3"/>
  <c r="AE529" i="3" s="1"/>
  <c r="D524" i="3"/>
  <c r="AE524" i="3" s="1"/>
  <c r="D455" i="3"/>
  <c r="AE455" i="3" s="1"/>
  <c r="D445" i="3"/>
  <c r="AE445" i="3" s="1"/>
  <c r="D438" i="3"/>
  <c r="AE438" i="3" s="1"/>
  <c r="D412" i="3"/>
  <c r="AE412" i="3" s="1"/>
  <c r="D405" i="3"/>
  <c r="AE405" i="3" s="1"/>
  <c r="D608" i="3"/>
  <c r="AE608" i="3" s="1"/>
  <c r="D598" i="3"/>
  <c r="AE598" i="3" s="1"/>
  <c r="D590" i="3"/>
  <c r="AE590" i="3" s="1"/>
  <c r="D566" i="3"/>
  <c r="AE566" i="3" s="1"/>
  <c r="D561" i="3"/>
  <c r="AE561" i="3" s="1"/>
  <c r="D547" i="3"/>
  <c r="AE547" i="3" s="1"/>
  <c r="D498" i="3"/>
  <c r="AE498" i="3" s="1"/>
  <c r="D471" i="3"/>
  <c r="AE471" i="3" s="1"/>
  <c r="D468" i="3"/>
  <c r="AE468" i="3" s="1"/>
  <c r="D452" i="3"/>
  <c r="AE452" i="3" s="1"/>
  <c r="D582" i="3"/>
  <c r="AE582" i="3" s="1"/>
  <c r="D580" i="3"/>
  <c r="AE580" i="3" s="1"/>
  <c r="D537" i="3"/>
  <c r="AE537" i="3" s="1"/>
  <c r="D522" i="3"/>
  <c r="AE522" i="3" s="1"/>
  <c r="D513" i="3"/>
  <c r="AE513" i="3" s="1"/>
  <c r="D379" i="3"/>
  <c r="AE379" i="3" s="1"/>
  <c r="D304" i="3"/>
  <c r="AE304" i="3" s="1"/>
  <c r="D289" i="3"/>
  <c r="AE289" i="3" s="1"/>
  <c r="D424" i="3"/>
  <c r="AE424" i="3" s="1"/>
  <c r="D383" i="3"/>
  <c r="AE383" i="3" s="1"/>
  <c r="D292" i="3"/>
  <c r="AE292" i="3" s="1"/>
  <c r="D277" i="3"/>
  <c r="AE277" i="3" s="1"/>
  <c r="D104" i="3"/>
  <c r="AE104" i="3" s="1"/>
  <c r="D387" i="3"/>
  <c r="AE387" i="3" s="1"/>
  <c r="D280" i="3"/>
  <c r="AE280" i="3" s="1"/>
  <c r="D231" i="3"/>
  <c r="AE231" i="3" s="1"/>
  <c r="D226" i="3"/>
  <c r="AE226" i="3" s="1"/>
  <c r="D221" i="3"/>
  <c r="AE221" i="3" s="1"/>
  <c r="D209" i="3"/>
  <c r="AE209" i="3" s="1"/>
  <c r="D203" i="3"/>
  <c r="AE203" i="3" s="1"/>
  <c r="D198" i="3"/>
  <c r="AE198" i="3" s="1"/>
  <c r="D193" i="3"/>
  <c r="AE193" i="3" s="1"/>
  <c r="D187" i="3"/>
  <c r="AE187" i="3" s="1"/>
  <c r="D182" i="3"/>
  <c r="AE182" i="3" s="1"/>
  <c r="D177" i="3"/>
  <c r="AE177" i="3" s="1"/>
  <c r="D172" i="3"/>
  <c r="AE172" i="3" s="1"/>
  <c r="D163" i="3"/>
  <c r="AE163" i="3" s="1"/>
  <c r="D157" i="3"/>
  <c r="AE157" i="3" s="1"/>
  <c r="D152" i="3"/>
  <c r="AE152" i="3" s="1"/>
  <c r="D119" i="3"/>
  <c r="AE119" i="3" s="1"/>
  <c r="D391" i="3"/>
  <c r="AE391" i="3" s="1"/>
  <c r="D265" i="3"/>
  <c r="AE265" i="3" s="1"/>
  <c r="D252" i="3"/>
  <c r="AE252" i="3" s="1"/>
  <c r="D296" i="3"/>
  <c r="AE296" i="3" s="1"/>
  <c r="D281" i="3"/>
  <c r="AE281" i="3" s="1"/>
  <c r="D236" i="3"/>
  <c r="AE236" i="3" s="1"/>
  <c r="D233" i="3"/>
  <c r="AE233" i="3" s="1"/>
  <c r="D228" i="3"/>
  <c r="AE228" i="3" s="1"/>
  <c r="D223" i="3"/>
  <c r="AE223" i="3" s="1"/>
  <c r="D205" i="3"/>
  <c r="AE205" i="3" s="1"/>
  <c r="D199" i="3"/>
  <c r="AE199" i="3" s="1"/>
  <c r="D194" i="3"/>
  <c r="AE194" i="3" s="1"/>
  <c r="D189" i="3"/>
  <c r="AE189" i="3" s="1"/>
  <c r="D183" i="3"/>
  <c r="AE183" i="3" s="1"/>
  <c r="D178" i="3"/>
  <c r="AE178" i="3" s="1"/>
  <c r="D173" i="3"/>
  <c r="AE173" i="3" s="1"/>
  <c r="D159" i="3"/>
  <c r="AE159" i="3" s="1"/>
  <c r="D153" i="3"/>
  <c r="AE153" i="3" s="1"/>
  <c r="D148" i="3"/>
  <c r="AE148" i="3" s="1"/>
  <c r="D416" i="3"/>
  <c r="AE416" i="3" s="1"/>
  <c r="D284" i="3"/>
  <c r="AE284" i="3" s="1"/>
  <c r="D266" i="3"/>
  <c r="AE266" i="3" s="1"/>
  <c r="D201" i="3"/>
  <c r="AE201" i="3" s="1"/>
  <c r="D185" i="3"/>
  <c r="AE185" i="3" s="1"/>
  <c r="D112" i="3"/>
  <c r="AE112" i="3" s="1"/>
  <c r="D81" i="3"/>
  <c r="AE81" i="3" s="1"/>
  <c r="D63" i="3"/>
  <c r="AE63" i="3" s="1"/>
  <c r="D59" i="3"/>
  <c r="AE59" i="3" s="1"/>
  <c r="D398" i="3"/>
  <c r="AE398" i="3" s="1"/>
  <c r="D202" i="3"/>
  <c r="AE202" i="3" s="1"/>
  <c r="D101" i="3"/>
  <c r="AE101" i="3" s="1"/>
  <c r="D91" i="3"/>
  <c r="AE91" i="3" s="1"/>
  <c r="D47" i="3"/>
  <c r="AE47" i="3" s="1"/>
  <c r="D409" i="3"/>
  <c r="AE409" i="3" s="1"/>
  <c r="D43" i="3"/>
  <c r="AE43" i="3" s="1"/>
  <c r="D15" i="3"/>
  <c r="AE15" i="3" s="1"/>
  <c r="D301" i="3"/>
  <c r="AE301" i="3" s="1"/>
  <c r="D191" i="3"/>
  <c r="AE191" i="3" s="1"/>
  <c r="D174" i="3"/>
  <c r="AE174" i="3" s="1"/>
  <c r="D117" i="3"/>
  <c r="AE117" i="3" s="1"/>
  <c r="D271" i="3"/>
  <c r="AE271" i="3" s="1"/>
  <c r="D261" i="3"/>
  <c r="AE261" i="3" s="1"/>
  <c r="D31" i="3"/>
  <c r="AE31" i="3" s="1"/>
  <c r="D27" i="3"/>
  <c r="AE27" i="3" s="1"/>
  <c r="D465" i="3"/>
  <c r="AE465" i="3" s="1"/>
  <c r="D371" i="3"/>
  <c r="AE371" i="3" s="1"/>
  <c r="D238" i="3"/>
  <c r="AE238" i="3" s="1"/>
  <c r="D94" i="3"/>
  <c r="AE94" i="3" s="1"/>
  <c r="D449" i="3"/>
  <c r="AE449" i="3" s="1"/>
  <c r="D149" i="3"/>
  <c r="AE149" i="3" s="1"/>
  <c r="D375" i="3"/>
  <c r="AE375" i="3" s="1"/>
  <c r="D242" i="3"/>
  <c r="AE242" i="3" s="1"/>
  <c r="D195" i="3"/>
  <c r="AE195" i="3" s="1"/>
  <c r="D176" i="3"/>
  <c r="AE176" i="3" s="1"/>
  <c r="D160" i="3"/>
  <c r="AE160" i="3" s="1"/>
  <c r="D106" i="3"/>
  <c r="AE106" i="3" s="1"/>
  <c r="E258" i="3"/>
  <c r="AF258" i="3" s="1"/>
  <c r="D167" i="3"/>
  <c r="AE167" i="3" s="1"/>
  <c r="E219" i="3"/>
  <c r="AF219" i="3" s="1"/>
  <c r="D168" i="3"/>
  <c r="AE168" i="3" s="1"/>
  <c r="D33" i="3"/>
  <c r="AE33" i="3" s="1"/>
  <c r="D65" i="3"/>
  <c r="AE65" i="3" s="1"/>
  <c r="D129" i="3"/>
  <c r="AE129" i="3" s="1"/>
  <c r="D125" i="3"/>
  <c r="AE125" i="3" s="1"/>
  <c r="D137" i="3"/>
  <c r="AE137" i="3" s="1"/>
  <c r="E161" i="3"/>
  <c r="AF161" i="3" s="1"/>
  <c r="D170" i="3"/>
  <c r="AE170" i="3" s="1"/>
  <c r="E333" i="3"/>
  <c r="AF333" i="3" s="1"/>
  <c r="E462" i="3"/>
  <c r="AF462" i="3" s="1"/>
  <c r="D212" i="3"/>
  <c r="AE212" i="3" s="1"/>
  <c r="D26" i="3"/>
  <c r="AE26" i="3" s="1"/>
  <c r="D58" i="3"/>
  <c r="AE58" i="3" s="1"/>
  <c r="D90" i="3"/>
  <c r="AE90" i="3" s="1"/>
  <c r="D139" i="3"/>
  <c r="AE139" i="3" s="1"/>
  <c r="D253" i="3"/>
  <c r="AE253" i="3" s="1"/>
  <c r="E212" i="3"/>
  <c r="AF212" i="3" s="1"/>
  <c r="E42" i="3"/>
  <c r="AF42" i="3" s="1"/>
  <c r="E74" i="3"/>
  <c r="AF74" i="3" s="1"/>
  <c r="E91" i="3"/>
  <c r="AF91" i="3" s="1"/>
  <c r="E112" i="3"/>
  <c r="AF112" i="3" s="1"/>
  <c r="E25" i="3"/>
  <c r="AF25" i="3" s="1"/>
  <c r="E57" i="3"/>
  <c r="AF57" i="3" s="1"/>
  <c r="E111" i="3"/>
  <c r="AF111" i="3" s="1"/>
  <c r="D113" i="3"/>
  <c r="AE113" i="3" s="1"/>
  <c r="E173" i="3"/>
  <c r="AF173" i="3" s="1"/>
  <c r="E201" i="3"/>
  <c r="AF201" i="3" s="1"/>
  <c r="D206" i="3"/>
  <c r="AE206" i="3" s="1"/>
  <c r="E228" i="3"/>
  <c r="AF228" i="3" s="1"/>
  <c r="D275" i="3"/>
  <c r="AE275" i="3" s="1"/>
  <c r="D442" i="3"/>
  <c r="AE442" i="3" s="1"/>
  <c r="D53" i="3"/>
  <c r="AE53" i="3" s="1"/>
  <c r="E180" i="3"/>
  <c r="AF180" i="3" s="1"/>
  <c r="D207" i="3"/>
  <c r="AE207" i="3" s="1"/>
  <c r="E285" i="3"/>
  <c r="AF285" i="3" s="1"/>
  <c r="D108" i="3"/>
  <c r="AE108" i="3" s="1"/>
  <c r="D274" i="3"/>
  <c r="AE274" i="3" s="1"/>
  <c r="E167" i="3"/>
  <c r="AF167" i="3" s="1"/>
  <c r="E6" i="3"/>
  <c r="D336" i="3"/>
  <c r="AE336" i="3" s="1"/>
  <c r="D60" i="3"/>
  <c r="AE60" i="3" s="1"/>
  <c r="D161" i="3"/>
  <c r="AE161" i="3" s="1"/>
  <c r="D71" i="3"/>
  <c r="AE71" i="3" s="1"/>
  <c r="E110" i="3"/>
  <c r="AF110" i="3" s="1"/>
  <c r="E11" i="3"/>
  <c r="AF11" i="3" s="1"/>
  <c r="E297" i="3"/>
  <c r="AF297" i="3" s="1"/>
  <c r="D138" i="3"/>
  <c r="AE138" i="3" s="1"/>
  <c r="D141" i="3"/>
  <c r="AE141" i="3" s="1"/>
  <c r="D64" i="3"/>
  <c r="AE64" i="3" s="1"/>
  <c r="E113" i="3"/>
  <c r="AF113" i="3" s="1"/>
  <c r="E257" i="3"/>
  <c r="AF257" i="3" s="1"/>
  <c r="E275" i="3"/>
  <c r="AF275" i="3" s="1"/>
  <c r="D431" i="3"/>
  <c r="AE431" i="3" s="1"/>
  <c r="D6" i="3"/>
  <c r="E236" i="3"/>
  <c r="AF236" i="3" s="1"/>
  <c r="D181" i="3"/>
  <c r="AE181" i="3" s="1"/>
  <c r="D28" i="3"/>
  <c r="AE28" i="3" s="1"/>
  <c r="E125" i="3"/>
  <c r="AF125" i="3" s="1"/>
  <c r="D239" i="3"/>
  <c r="AE239" i="3" s="1"/>
  <c r="E28" i="3"/>
  <c r="AF28" i="3" s="1"/>
  <c r="E60" i="3"/>
  <c r="AF60" i="3" s="1"/>
  <c r="E79" i="3"/>
  <c r="AF79" i="3" s="1"/>
  <c r="D88" i="3"/>
  <c r="AE88" i="3" s="1"/>
  <c r="E216" i="3"/>
  <c r="AF216" i="3" s="1"/>
  <c r="D127" i="3"/>
  <c r="AE127" i="3" s="1"/>
  <c r="E73" i="3"/>
  <c r="AF73" i="3" s="1"/>
  <c r="E141" i="3"/>
  <c r="AF141" i="3" s="1"/>
  <c r="D248" i="3"/>
  <c r="AE248" i="3" s="1"/>
  <c r="E77" i="3"/>
  <c r="AF77" i="3" s="1"/>
  <c r="E10" i="3"/>
  <c r="AF10" i="3" s="1"/>
  <c r="E17" i="3"/>
  <c r="AF17" i="3" s="1"/>
  <c r="E32" i="3"/>
  <c r="AF32" i="3" s="1"/>
  <c r="E64" i="3"/>
  <c r="AF64" i="3" s="1"/>
  <c r="E76" i="3"/>
  <c r="AF76" i="3" s="1"/>
  <c r="D97" i="3"/>
  <c r="AE97" i="3" s="1"/>
  <c r="E155" i="3"/>
  <c r="AF155" i="3" s="1"/>
  <c r="E183" i="3"/>
  <c r="AF183" i="3" s="1"/>
  <c r="D288" i="3"/>
  <c r="AE288" i="3" s="1"/>
  <c r="E75" i="3"/>
  <c r="AF75" i="3" s="1"/>
  <c r="E274" i="3"/>
  <c r="AF274" i="3" s="1"/>
  <c r="E48" i="3"/>
  <c r="AF48" i="3" s="1"/>
  <c r="D70" i="3"/>
  <c r="AE70" i="3" s="1"/>
  <c r="E22" i="3"/>
  <c r="AF22" i="3" s="1"/>
  <c r="D297" i="3"/>
  <c r="AE297" i="3" s="1"/>
  <c r="D39" i="3"/>
  <c r="AE39" i="3" s="1"/>
  <c r="E71" i="3"/>
  <c r="AF71" i="3" s="1"/>
  <c r="D210" i="3"/>
  <c r="AE210" i="3" s="1"/>
  <c r="E126" i="3"/>
  <c r="AF126" i="3" s="1"/>
  <c r="D45" i="3"/>
  <c r="AE45" i="3" s="1"/>
  <c r="D73" i="3"/>
  <c r="AE73" i="3" s="1"/>
  <c r="D155" i="3"/>
  <c r="AE155" i="3" s="1"/>
  <c r="D98" i="3"/>
  <c r="AE98" i="3" s="1"/>
  <c r="D131" i="3"/>
  <c r="AE131" i="3" s="1"/>
  <c r="D262" i="3"/>
  <c r="AE262" i="3" s="1"/>
  <c r="D216" i="3"/>
  <c r="AE216" i="3" s="1"/>
  <c r="D12" i="3"/>
  <c r="AE12" i="3" s="1"/>
  <c r="D30" i="3"/>
  <c r="AE30" i="3" s="1"/>
  <c r="D46" i="3"/>
  <c r="AE46" i="3" s="1"/>
  <c r="D62" i="3"/>
  <c r="AE62" i="3" s="1"/>
  <c r="D78" i="3"/>
  <c r="AE78" i="3" s="1"/>
  <c r="E12" i="3"/>
  <c r="AF12" i="3" s="1"/>
  <c r="E30" i="3"/>
  <c r="AF30" i="3" s="1"/>
  <c r="E46" i="3"/>
  <c r="AF46" i="3" s="1"/>
  <c r="E62" i="3"/>
  <c r="AF62" i="3" s="1"/>
  <c r="E78" i="3"/>
  <c r="AF78" i="3" s="1"/>
  <c r="E99" i="3"/>
  <c r="AF99" i="3" s="1"/>
  <c r="E143" i="3"/>
  <c r="AF143" i="3" s="1"/>
  <c r="E263" i="3"/>
  <c r="AF263" i="3" s="1"/>
  <c r="D44" i="3"/>
  <c r="AE44" i="3" s="1"/>
  <c r="D49" i="3"/>
  <c r="AE49" i="3" s="1"/>
  <c r="E89" i="3"/>
  <c r="AF89" i="3" s="1"/>
  <c r="E97" i="3"/>
  <c r="AF97" i="3" s="1"/>
  <c r="E124" i="3"/>
  <c r="AF124" i="3" s="1"/>
  <c r="E186" i="3"/>
  <c r="AF186" i="3" s="1"/>
  <c r="E585" i="3"/>
  <c r="AF585" i="3" s="1"/>
  <c r="E586" i="3"/>
  <c r="AF586" i="3" s="1"/>
  <c r="E587" i="3"/>
  <c r="AF587" i="3" s="1"/>
  <c r="E102" i="3"/>
  <c r="AF102" i="3" s="1"/>
  <c r="E570" i="3"/>
  <c r="AF570" i="3" s="1"/>
  <c r="E553" i="3"/>
  <c r="AF553" i="3" s="1"/>
  <c r="E538" i="3"/>
  <c r="AF538" i="3" s="1"/>
  <c r="E510" i="3"/>
  <c r="AF510" i="3" s="1"/>
  <c r="E505" i="3"/>
  <c r="AF505" i="3" s="1"/>
  <c r="E500" i="3"/>
  <c r="AF500" i="3" s="1"/>
  <c r="E495" i="3"/>
  <c r="AF495" i="3" s="1"/>
  <c r="E491" i="3"/>
  <c r="AF491" i="3" s="1"/>
  <c r="E487" i="3"/>
  <c r="AF487" i="3" s="1"/>
  <c r="E483" i="3"/>
  <c r="AF483" i="3" s="1"/>
  <c r="E479" i="3"/>
  <c r="AF479" i="3" s="1"/>
  <c r="E475" i="3"/>
  <c r="AF475" i="3" s="1"/>
  <c r="E471" i="3"/>
  <c r="AF471" i="3" s="1"/>
  <c r="E604" i="3"/>
  <c r="AF604" i="3" s="1"/>
  <c r="E600" i="3"/>
  <c r="AF600" i="3" s="1"/>
  <c r="E577" i="3"/>
  <c r="AF577" i="3" s="1"/>
  <c r="E567" i="3"/>
  <c r="AF567" i="3" s="1"/>
  <c r="E542" i="3"/>
  <c r="AF542" i="3" s="1"/>
  <c r="E519" i="3"/>
  <c r="AF519" i="3" s="1"/>
  <c r="E514" i="3"/>
  <c r="AF514" i="3" s="1"/>
  <c r="E596" i="3"/>
  <c r="AF596" i="3" s="1"/>
  <c r="E591" i="3"/>
  <c r="AF591" i="3" s="1"/>
  <c r="E574" i="3"/>
  <c r="AF574" i="3" s="1"/>
  <c r="E564" i="3"/>
  <c r="AF564" i="3" s="1"/>
  <c r="E560" i="3"/>
  <c r="AF560" i="3" s="1"/>
  <c r="E546" i="3"/>
  <c r="AF546" i="3" s="1"/>
  <c r="E527" i="3"/>
  <c r="AF527" i="3" s="1"/>
  <c r="E523" i="3"/>
  <c r="AF523" i="3" s="1"/>
  <c r="E584" i="3"/>
  <c r="AF584" i="3" s="1"/>
  <c r="E557" i="3"/>
  <c r="AF557" i="3" s="1"/>
  <c r="E550" i="3"/>
  <c r="AF550" i="3" s="1"/>
  <c r="E531" i="3"/>
  <c r="AF531" i="3" s="1"/>
  <c r="E581" i="3"/>
  <c r="AF581" i="3" s="1"/>
  <c r="E571" i="3"/>
  <c r="AF571" i="3" s="1"/>
  <c r="E554" i="3"/>
  <c r="AF554" i="3" s="1"/>
  <c r="E535" i="3"/>
  <c r="AF535" i="3" s="1"/>
  <c r="E511" i="3"/>
  <c r="AF511" i="3" s="1"/>
  <c r="E506" i="3"/>
  <c r="AF506" i="3" s="1"/>
  <c r="E501" i="3"/>
  <c r="AF501" i="3" s="1"/>
  <c r="E496" i="3"/>
  <c r="AF496" i="3" s="1"/>
  <c r="E492" i="3"/>
  <c r="AF492" i="3" s="1"/>
  <c r="E488" i="3"/>
  <c r="AF488" i="3" s="1"/>
  <c r="E484" i="3"/>
  <c r="AF484" i="3" s="1"/>
  <c r="E480" i="3"/>
  <c r="AF480" i="3" s="1"/>
  <c r="E476" i="3"/>
  <c r="AF476" i="3" s="1"/>
  <c r="E472" i="3"/>
  <c r="AF472" i="3" s="1"/>
  <c r="E468" i="3"/>
  <c r="AF468" i="3" s="1"/>
  <c r="E606" i="3"/>
  <c r="AF606" i="3" s="1"/>
  <c r="E601" i="3"/>
  <c r="AF601" i="3" s="1"/>
  <c r="E578" i="3"/>
  <c r="AF578" i="3" s="1"/>
  <c r="E568" i="3"/>
  <c r="AF568" i="3" s="1"/>
  <c r="E539" i="3"/>
  <c r="AF539" i="3" s="1"/>
  <c r="E520" i="3"/>
  <c r="AF520" i="3" s="1"/>
  <c r="E515" i="3"/>
  <c r="AF515" i="3" s="1"/>
  <c r="E597" i="3"/>
  <c r="AF597" i="3" s="1"/>
  <c r="E592" i="3"/>
  <c r="AF592" i="3" s="1"/>
  <c r="E575" i="3"/>
  <c r="AF575" i="3" s="1"/>
  <c r="E561" i="3"/>
  <c r="AF561" i="3" s="1"/>
  <c r="E543" i="3"/>
  <c r="AF543" i="3" s="1"/>
  <c r="E528" i="3"/>
  <c r="AF528" i="3" s="1"/>
  <c r="E524" i="3"/>
  <c r="AF524" i="3" s="1"/>
  <c r="E559" i="3"/>
  <c r="AF559" i="3" s="1"/>
  <c r="E490" i="3"/>
  <c r="AF490" i="3" s="1"/>
  <c r="E459" i="3"/>
  <c r="AF459" i="3" s="1"/>
  <c r="E446" i="3"/>
  <c r="AF446" i="3" s="1"/>
  <c r="E421" i="3"/>
  <c r="AF421" i="3" s="1"/>
  <c r="E413" i="3"/>
  <c r="AF413" i="3" s="1"/>
  <c r="E602" i="3"/>
  <c r="AF602" i="3" s="1"/>
  <c r="E593" i="3"/>
  <c r="AF593" i="3" s="1"/>
  <c r="E530" i="3"/>
  <c r="AF530" i="3" s="1"/>
  <c r="E456" i="3"/>
  <c r="AF456" i="3" s="1"/>
  <c r="E439" i="3"/>
  <c r="AF439" i="3" s="1"/>
  <c r="E432" i="3"/>
  <c r="AF432" i="3" s="1"/>
  <c r="E406" i="3"/>
  <c r="AF406" i="3" s="1"/>
  <c r="E399" i="3"/>
  <c r="AF399" i="3" s="1"/>
  <c r="E388" i="3"/>
  <c r="AF388" i="3" s="1"/>
  <c r="E384" i="3"/>
  <c r="AF384" i="3" s="1"/>
  <c r="E380" i="3"/>
  <c r="AF380" i="3" s="1"/>
  <c r="E376" i="3"/>
  <c r="AF376" i="3" s="1"/>
  <c r="E372" i="3"/>
  <c r="AF372" i="3" s="1"/>
  <c r="E367" i="3"/>
  <c r="AF367" i="3" s="1"/>
  <c r="E540" i="3"/>
  <c r="AF540" i="3" s="1"/>
  <c r="E517" i="3"/>
  <c r="AF517" i="3" s="1"/>
  <c r="E499" i="3"/>
  <c r="AF499" i="3" s="1"/>
  <c r="E485" i="3"/>
  <c r="AF485" i="3" s="1"/>
  <c r="E477" i="3"/>
  <c r="AF477" i="3" s="1"/>
  <c r="E453" i="3"/>
  <c r="AF453" i="3" s="1"/>
  <c r="E425" i="3"/>
  <c r="AF425" i="3" s="1"/>
  <c r="E418" i="3"/>
  <c r="AF418" i="3" s="1"/>
  <c r="E392" i="3"/>
  <c r="AF392" i="3" s="1"/>
  <c r="E576" i="3"/>
  <c r="AF576" i="3" s="1"/>
  <c r="E555" i="3"/>
  <c r="AF555" i="3" s="1"/>
  <c r="E548" i="3"/>
  <c r="AF548" i="3" s="1"/>
  <c r="E525" i="3"/>
  <c r="AF525" i="3" s="1"/>
  <c r="E469" i="3"/>
  <c r="AF469" i="3" s="1"/>
  <c r="E466" i="3"/>
  <c r="AF466" i="3" s="1"/>
  <c r="E450" i="3"/>
  <c r="AF450" i="3" s="1"/>
  <c r="E443" i="3"/>
  <c r="AF443" i="3" s="1"/>
  <c r="E436" i="3"/>
  <c r="AF436" i="3" s="1"/>
  <c r="E410" i="3"/>
  <c r="AF410" i="3" s="1"/>
  <c r="E403" i="3"/>
  <c r="AF403" i="3" s="1"/>
  <c r="E365" i="3"/>
  <c r="E361" i="3"/>
  <c r="AF361" i="3" s="1"/>
  <c r="E356" i="3"/>
  <c r="AF356" i="3" s="1"/>
  <c r="E351" i="3"/>
  <c r="AF351" i="3" s="1"/>
  <c r="E345" i="3"/>
  <c r="AF345" i="3" s="1"/>
  <c r="E340" i="3"/>
  <c r="AF340" i="3" s="1"/>
  <c r="E335" i="3"/>
  <c r="AF335" i="3" s="1"/>
  <c r="E330" i="3"/>
  <c r="AF330" i="3" s="1"/>
  <c r="E325" i="3"/>
  <c r="AF325" i="3" s="1"/>
  <c r="E320" i="3"/>
  <c r="AF320" i="3" s="1"/>
  <c r="E315" i="3"/>
  <c r="AF315" i="3" s="1"/>
  <c r="E310" i="3"/>
  <c r="AF310" i="3" s="1"/>
  <c r="E305" i="3"/>
  <c r="AF305" i="3" s="1"/>
  <c r="E569" i="3"/>
  <c r="AF569" i="3" s="1"/>
  <c r="E562" i="3"/>
  <c r="AF562" i="3" s="1"/>
  <c r="E508" i="3"/>
  <c r="AF508" i="3" s="1"/>
  <c r="E493" i="3"/>
  <c r="AF493" i="3" s="1"/>
  <c r="E463" i="3"/>
  <c r="AF463" i="3" s="1"/>
  <c r="E429" i="3"/>
  <c r="AF429" i="3" s="1"/>
  <c r="E422" i="3"/>
  <c r="AF422" i="3" s="1"/>
  <c r="E396" i="3"/>
  <c r="AF396" i="3" s="1"/>
  <c r="E603" i="3"/>
  <c r="AF603" i="3" s="1"/>
  <c r="E533" i="3"/>
  <c r="AF533" i="3" s="1"/>
  <c r="E460" i="3"/>
  <c r="AF460" i="3" s="1"/>
  <c r="E447" i="3"/>
  <c r="AF447" i="3" s="1"/>
  <c r="E440" i="3"/>
  <c r="AF440" i="3" s="1"/>
  <c r="E414" i="3"/>
  <c r="AF414" i="3" s="1"/>
  <c r="E407" i="3"/>
  <c r="AF407" i="3" s="1"/>
  <c r="E389" i="3"/>
  <c r="AF389" i="3" s="1"/>
  <c r="E385" i="3"/>
  <c r="AF385" i="3" s="1"/>
  <c r="E381" i="3"/>
  <c r="AF381" i="3" s="1"/>
  <c r="E377" i="3"/>
  <c r="AF377" i="3" s="1"/>
  <c r="E373" i="3"/>
  <c r="AF373" i="3" s="1"/>
  <c r="E368" i="3"/>
  <c r="AF368" i="3" s="1"/>
  <c r="E595" i="3"/>
  <c r="AF595" i="3" s="1"/>
  <c r="E558" i="3"/>
  <c r="AF558" i="3" s="1"/>
  <c r="E541" i="3"/>
  <c r="AF541" i="3" s="1"/>
  <c r="E518" i="3"/>
  <c r="AF518" i="3" s="1"/>
  <c r="E503" i="3"/>
  <c r="AF503" i="3" s="1"/>
  <c r="E457" i="3"/>
  <c r="AF457" i="3" s="1"/>
  <c r="E433" i="3"/>
  <c r="AF433" i="3" s="1"/>
  <c r="E426" i="3"/>
  <c r="AF426" i="3" s="1"/>
  <c r="E400" i="3"/>
  <c r="AF400" i="3" s="1"/>
  <c r="E393" i="3"/>
  <c r="AF393" i="3" s="1"/>
  <c r="E551" i="3"/>
  <c r="AF551" i="3" s="1"/>
  <c r="E486" i="3"/>
  <c r="AF486" i="3" s="1"/>
  <c r="E478" i="3"/>
  <c r="AF478" i="3" s="1"/>
  <c r="E454" i="3"/>
  <c r="AF454" i="3" s="1"/>
  <c r="E444" i="3"/>
  <c r="AF444" i="3" s="1"/>
  <c r="E419" i="3"/>
  <c r="AF419" i="3" s="1"/>
  <c r="E411" i="3"/>
  <c r="AF411" i="3" s="1"/>
  <c r="E366" i="3"/>
  <c r="AF366" i="3" s="1"/>
  <c r="E362" i="3"/>
  <c r="AF362" i="3" s="1"/>
  <c r="E357" i="3"/>
  <c r="AF357" i="3" s="1"/>
  <c r="E352" i="3"/>
  <c r="AF352" i="3" s="1"/>
  <c r="E347" i="3"/>
  <c r="AF347" i="3" s="1"/>
  <c r="E341" i="3"/>
  <c r="AF341" i="3" s="1"/>
  <c r="E331" i="3"/>
  <c r="AF331" i="3" s="1"/>
  <c r="E326" i="3"/>
  <c r="AF326" i="3" s="1"/>
  <c r="E322" i="3"/>
  <c r="AF322" i="3" s="1"/>
  <c r="E317" i="3"/>
  <c r="AF317" i="3" s="1"/>
  <c r="E311" i="3"/>
  <c r="AF311" i="3" s="1"/>
  <c r="E306" i="3"/>
  <c r="AF306" i="3" s="1"/>
  <c r="E302" i="3"/>
  <c r="AF302" i="3" s="1"/>
  <c r="E298" i="3"/>
  <c r="AF298" i="3" s="1"/>
  <c r="E294" i="3"/>
  <c r="AF294" i="3" s="1"/>
  <c r="E290" i="3"/>
  <c r="AF290" i="3" s="1"/>
  <c r="E286" i="3"/>
  <c r="AF286" i="3" s="1"/>
  <c r="E282" i="3"/>
  <c r="AF282" i="3" s="1"/>
  <c r="E278" i="3"/>
  <c r="AF278" i="3" s="1"/>
  <c r="E273" i="3"/>
  <c r="AF273" i="3" s="1"/>
  <c r="E268" i="3"/>
  <c r="AF268" i="3" s="1"/>
  <c r="E254" i="3"/>
  <c r="AF254" i="3" s="1"/>
  <c r="E249" i="3"/>
  <c r="AF249" i="3" s="1"/>
  <c r="E244" i="3"/>
  <c r="AF244" i="3" s="1"/>
  <c r="E588" i="3"/>
  <c r="AF588" i="3" s="1"/>
  <c r="E583" i="3"/>
  <c r="AF583" i="3" s="1"/>
  <c r="E526" i="3"/>
  <c r="AF526" i="3" s="1"/>
  <c r="E512" i="3"/>
  <c r="AF512" i="3" s="1"/>
  <c r="E470" i="3"/>
  <c r="AF470" i="3" s="1"/>
  <c r="E467" i="3"/>
  <c r="AF467" i="3" s="1"/>
  <c r="E451" i="3"/>
  <c r="AF451" i="3" s="1"/>
  <c r="E437" i="3"/>
  <c r="AF437" i="3" s="1"/>
  <c r="E430" i="3"/>
  <c r="AF430" i="3" s="1"/>
  <c r="E404" i="3"/>
  <c r="AF404" i="3" s="1"/>
  <c r="E397" i="3"/>
  <c r="AF397" i="3" s="1"/>
  <c r="E607" i="3"/>
  <c r="AF607" i="3" s="1"/>
  <c r="E565" i="3"/>
  <c r="AF565" i="3" s="1"/>
  <c r="E563" i="3"/>
  <c r="AF563" i="3" s="1"/>
  <c r="E556" i="3"/>
  <c r="AF556" i="3" s="1"/>
  <c r="E549" i="3"/>
  <c r="AF549" i="3" s="1"/>
  <c r="E536" i="3"/>
  <c r="AF536" i="3" s="1"/>
  <c r="E494" i="3"/>
  <c r="AF494" i="3" s="1"/>
  <c r="E464" i="3"/>
  <c r="AF464" i="3" s="1"/>
  <c r="E448" i="3"/>
  <c r="AF448" i="3" s="1"/>
  <c r="E423" i="3"/>
  <c r="AF423" i="3" s="1"/>
  <c r="E415" i="3"/>
  <c r="AF415" i="3" s="1"/>
  <c r="E390" i="3"/>
  <c r="AF390" i="3" s="1"/>
  <c r="E386" i="3"/>
  <c r="AF386" i="3" s="1"/>
  <c r="E382" i="3"/>
  <c r="AF382" i="3" s="1"/>
  <c r="E378" i="3"/>
  <c r="AF378" i="3" s="1"/>
  <c r="E374" i="3"/>
  <c r="AF374" i="3" s="1"/>
  <c r="E370" i="3"/>
  <c r="AF370" i="3" s="1"/>
  <c r="E579" i="3"/>
  <c r="AF579" i="3" s="1"/>
  <c r="E572" i="3"/>
  <c r="AF572" i="3" s="1"/>
  <c r="E544" i="3"/>
  <c r="AF544" i="3" s="1"/>
  <c r="E521" i="3"/>
  <c r="AF521" i="3" s="1"/>
  <c r="E481" i="3"/>
  <c r="AF481" i="3" s="1"/>
  <c r="E473" i="3"/>
  <c r="AF473" i="3" s="1"/>
  <c r="E461" i="3"/>
  <c r="AF461" i="3" s="1"/>
  <c r="E441" i="3"/>
  <c r="AF441" i="3" s="1"/>
  <c r="E434" i="3"/>
  <c r="AF434" i="3" s="1"/>
  <c r="E408" i="3"/>
  <c r="AF408" i="3" s="1"/>
  <c r="E401" i="3"/>
  <c r="AF401" i="3" s="1"/>
  <c r="E534" i="3"/>
  <c r="AF534" i="3" s="1"/>
  <c r="E504" i="3"/>
  <c r="AF504" i="3" s="1"/>
  <c r="E489" i="3"/>
  <c r="AF489" i="3" s="1"/>
  <c r="E458" i="3"/>
  <c r="AF458" i="3" s="1"/>
  <c r="E427" i="3"/>
  <c r="AF427" i="3" s="1"/>
  <c r="E420" i="3"/>
  <c r="AF420" i="3" s="1"/>
  <c r="E394" i="3"/>
  <c r="AF394" i="3" s="1"/>
  <c r="E363" i="3"/>
  <c r="AF363" i="3" s="1"/>
  <c r="E359" i="3"/>
  <c r="AF359" i="3" s="1"/>
  <c r="E353" i="3"/>
  <c r="AF353" i="3" s="1"/>
  <c r="E348" i="3"/>
  <c r="AF348" i="3" s="1"/>
  <c r="E343" i="3"/>
  <c r="AF343" i="3" s="1"/>
  <c r="E337" i="3"/>
  <c r="AF337" i="3" s="1"/>
  <c r="E332" i="3"/>
  <c r="AF332" i="3" s="1"/>
  <c r="E327" i="3"/>
  <c r="AF327" i="3" s="1"/>
  <c r="E313" i="3"/>
  <c r="AF313" i="3" s="1"/>
  <c r="E307" i="3"/>
  <c r="AF307" i="3" s="1"/>
  <c r="E303" i="3"/>
  <c r="AF303" i="3" s="1"/>
  <c r="E299" i="3"/>
  <c r="AF299" i="3" s="1"/>
  <c r="E295" i="3"/>
  <c r="AF295" i="3" s="1"/>
  <c r="E291" i="3"/>
  <c r="AF291" i="3" s="1"/>
  <c r="E287" i="3"/>
  <c r="AF287" i="3" s="1"/>
  <c r="E283" i="3"/>
  <c r="AF283" i="3" s="1"/>
  <c r="E279" i="3"/>
  <c r="AF279" i="3" s="1"/>
  <c r="E256" i="3"/>
  <c r="AF256" i="3" s="1"/>
  <c r="E250" i="3"/>
  <c r="AF250" i="3" s="1"/>
  <c r="E246" i="3"/>
  <c r="AF246" i="3" s="1"/>
  <c r="E240" i="3"/>
  <c r="AF240" i="3" s="1"/>
  <c r="E235" i="3"/>
  <c r="AF235" i="3" s="1"/>
  <c r="E552" i="3"/>
  <c r="AF552" i="3" s="1"/>
  <c r="E529" i="3"/>
  <c r="AF529" i="3" s="1"/>
  <c r="E455" i="3"/>
  <c r="AF455" i="3" s="1"/>
  <c r="E445" i="3"/>
  <c r="AF445" i="3" s="1"/>
  <c r="E438" i="3"/>
  <c r="AF438" i="3" s="1"/>
  <c r="E412" i="3"/>
  <c r="AF412" i="3" s="1"/>
  <c r="E405" i="3"/>
  <c r="AF405" i="3" s="1"/>
  <c r="E608" i="3"/>
  <c r="AF608" i="3" s="1"/>
  <c r="E598" i="3"/>
  <c r="AF598" i="3" s="1"/>
  <c r="E590" i="3"/>
  <c r="AF590" i="3" s="1"/>
  <c r="E566" i="3"/>
  <c r="AF566" i="3" s="1"/>
  <c r="E547" i="3"/>
  <c r="AF547" i="3" s="1"/>
  <c r="E498" i="3"/>
  <c r="AF498" i="3" s="1"/>
  <c r="E452" i="3"/>
  <c r="AF452" i="3" s="1"/>
  <c r="E431" i="3"/>
  <c r="AF431" i="3" s="1"/>
  <c r="E424" i="3"/>
  <c r="AF424" i="3" s="1"/>
  <c r="E398" i="3"/>
  <c r="AF398" i="3" s="1"/>
  <c r="E391" i="3"/>
  <c r="AF391" i="3" s="1"/>
  <c r="E387" i="3"/>
  <c r="AF387" i="3" s="1"/>
  <c r="E383" i="3"/>
  <c r="AF383" i="3" s="1"/>
  <c r="E379" i="3"/>
  <c r="AF379" i="3" s="1"/>
  <c r="E375" i="3"/>
  <c r="AF375" i="3" s="1"/>
  <c r="E371" i="3"/>
  <c r="AF371" i="3" s="1"/>
  <c r="E582" i="3"/>
  <c r="AF582" i="3" s="1"/>
  <c r="E580" i="3"/>
  <c r="AF580" i="3" s="1"/>
  <c r="E537" i="3"/>
  <c r="AF537" i="3" s="1"/>
  <c r="E522" i="3"/>
  <c r="AF522" i="3" s="1"/>
  <c r="E513" i="3"/>
  <c r="AF513" i="3" s="1"/>
  <c r="E465" i="3"/>
  <c r="AF465" i="3" s="1"/>
  <c r="E449" i="3"/>
  <c r="AF449" i="3" s="1"/>
  <c r="E442" i="3"/>
  <c r="AF442" i="3" s="1"/>
  <c r="E573" i="3"/>
  <c r="AF573" i="3" s="1"/>
  <c r="E545" i="3"/>
  <c r="AF545" i="3" s="1"/>
  <c r="E532" i="3"/>
  <c r="AF532" i="3" s="1"/>
  <c r="E507" i="3"/>
  <c r="AF507" i="3" s="1"/>
  <c r="E435" i="3"/>
  <c r="AF435" i="3" s="1"/>
  <c r="E349" i="3"/>
  <c r="AF349" i="3" s="1"/>
  <c r="E309" i="3"/>
  <c r="AF309" i="3" s="1"/>
  <c r="AF312" i="3" s="1"/>
  <c r="E292" i="3"/>
  <c r="AF292" i="3" s="1"/>
  <c r="E277" i="3"/>
  <c r="AF277" i="3" s="1"/>
  <c r="E104" i="3"/>
  <c r="AF104" i="3" s="1"/>
  <c r="E280" i="3"/>
  <c r="AF280" i="3" s="1"/>
  <c r="E231" i="3"/>
  <c r="AF231" i="3" s="1"/>
  <c r="E226" i="3"/>
  <c r="AF226" i="3" s="1"/>
  <c r="E221" i="3"/>
  <c r="AF221" i="3" s="1"/>
  <c r="E209" i="3"/>
  <c r="AF209" i="3" s="1"/>
  <c r="E203" i="3"/>
  <c r="AF203" i="3" s="1"/>
  <c r="E198" i="3"/>
  <c r="AF198" i="3" s="1"/>
  <c r="E193" i="3"/>
  <c r="AF193" i="3" s="1"/>
  <c r="E187" i="3"/>
  <c r="AF187" i="3" s="1"/>
  <c r="E182" i="3"/>
  <c r="AF182" i="3" s="1"/>
  <c r="E177" i="3"/>
  <c r="AF177" i="3" s="1"/>
  <c r="E172" i="3"/>
  <c r="AF172" i="3" s="1"/>
  <c r="E163" i="3"/>
  <c r="AF163" i="3" s="1"/>
  <c r="E157" i="3"/>
  <c r="AF157" i="3" s="1"/>
  <c r="E152" i="3"/>
  <c r="AF152" i="3" s="1"/>
  <c r="E119" i="3"/>
  <c r="AF119" i="3" s="1"/>
  <c r="E402" i="3"/>
  <c r="AF402" i="3" s="1"/>
  <c r="E355" i="3"/>
  <c r="AF355" i="3" s="1"/>
  <c r="E314" i="3"/>
  <c r="AF314" i="3" s="1"/>
  <c r="E265" i="3"/>
  <c r="AF265" i="3" s="1"/>
  <c r="E252" i="3"/>
  <c r="AF252" i="3" s="1"/>
  <c r="E428" i="3"/>
  <c r="AF428" i="3" s="1"/>
  <c r="E360" i="3"/>
  <c r="AF360" i="3" s="1"/>
  <c r="E319" i="3"/>
  <c r="AF319" i="3" s="1"/>
  <c r="E293" i="3"/>
  <c r="AF293" i="3" s="1"/>
  <c r="E416" i="3"/>
  <c r="AF416" i="3" s="1"/>
  <c r="E395" i="3"/>
  <c r="AF395" i="3" s="1"/>
  <c r="E364" i="3"/>
  <c r="AF364" i="3" s="1"/>
  <c r="E284" i="3"/>
  <c r="AF284" i="3" s="1"/>
  <c r="E266" i="3"/>
  <c r="AF266" i="3" s="1"/>
  <c r="E194" i="3"/>
  <c r="AF194" i="3" s="1"/>
  <c r="E8" i="3"/>
  <c r="AF8" i="3" s="1"/>
  <c r="E178" i="3"/>
  <c r="AF178" i="3" s="1"/>
  <c r="E409" i="3"/>
  <c r="AF409" i="3" s="1"/>
  <c r="E159" i="3"/>
  <c r="AF159" i="3" s="1"/>
  <c r="E301" i="3"/>
  <c r="AF301" i="3" s="1"/>
  <c r="E289" i="3"/>
  <c r="AF289" i="3" s="1"/>
  <c r="E205" i="3"/>
  <c r="AF205" i="3" s="1"/>
  <c r="E191" i="3"/>
  <c r="AF191" i="3" s="1"/>
  <c r="E174" i="3"/>
  <c r="AF174" i="3" s="1"/>
  <c r="E117" i="3"/>
  <c r="AF117" i="3" s="1"/>
  <c r="E55" i="3"/>
  <c r="AF55" i="3" s="1"/>
  <c r="E43" i="3"/>
  <c r="AF43" i="3" s="1"/>
  <c r="E39" i="3"/>
  <c r="AF39" i="3" s="1"/>
  <c r="E27" i="3"/>
  <c r="AF27" i="3" s="1"/>
  <c r="E23" i="3"/>
  <c r="AF23" i="3" s="1"/>
  <c r="E149" i="3"/>
  <c r="AF149" i="3" s="1"/>
  <c r="E238" i="3"/>
  <c r="AF238" i="3" s="1"/>
  <c r="E94" i="3"/>
  <c r="AF94" i="3" s="1"/>
  <c r="E59" i="3"/>
  <c r="AF59" i="3" s="1"/>
  <c r="E9" i="3"/>
  <c r="AF9" i="3" s="1"/>
  <c r="E474" i="3"/>
  <c r="AF474" i="3" s="1"/>
  <c r="E296" i="3"/>
  <c r="AF296" i="3" s="1"/>
  <c r="E271" i="3"/>
  <c r="AF271" i="3" s="1"/>
  <c r="E202" i="3"/>
  <c r="AF202" i="3" s="1"/>
  <c r="E185" i="3"/>
  <c r="AF185" i="3" s="1"/>
  <c r="E101" i="3"/>
  <c r="AF101" i="3" s="1"/>
  <c r="E242" i="3"/>
  <c r="AF242" i="3" s="1"/>
  <c r="E223" i="3"/>
  <c r="AF223" i="3" s="1"/>
  <c r="E195" i="3"/>
  <c r="AF195" i="3" s="1"/>
  <c r="E304" i="3"/>
  <c r="AF304" i="3" s="1"/>
  <c r="E142" i="3"/>
  <c r="AF142" i="3" s="1"/>
  <c r="E95" i="3"/>
  <c r="AF95" i="3" s="1"/>
  <c r="E328" i="3"/>
  <c r="AF328" i="3" s="1"/>
  <c r="E189" i="3"/>
  <c r="AF189" i="3" s="1"/>
  <c r="E176" i="3"/>
  <c r="AF176" i="3" s="1"/>
  <c r="E160" i="3"/>
  <c r="AF160" i="3" s="1"/>
  <c r="E233" i="3"/>
  <c r="AF233" i="3" s="1"/>
  <c r="E220" i="3"/>
  <c r="AF220" i="3" s="1"/>
  <c r="E206" i="3"/>
  <c r="AF206" i="3" s="1"/>
  <c r="E153" i="3"/>
  <c r="AF153" i="3" s="1"/>
  <c r="E129" i="3"/>
  <c r="AF129" i="3" s="1"/>
  <c r="E21" i="3"/>
  <c r="AF21" i="3" s="1"/>
  <c r="E85" i="3"/>
  <c r="AF85" i="3" s="1"/>
  <c r="D38" i="3"/>
  <c r="AE38" i="3" s="1"/>
  <c r="E38" i="3"/>
  <c r="AF38" i="3" s="1"/>
  <c r="D11" i="3"/>
  <c r="AE11" i="3" s="1"/>
  <c r="D87" i="3"/>
  <c r="AE87" i="3" s="1"/>
  <c r="D100" i="3"/>
  <c r="AE100" i="3" s="1"/>
  <c r="E339" i="3"/>
  <c r="AF339" i="3" s="1"/>
  <c r="E88" i="3"/>
  <c r="AF88" i="3" s="1"/>
  <c r="D111" i="3"/>
  <c r="AE111" i="3" s="1"/>
  <c r="E211" i="3"/>
  <c r="AF211" i="3" s="1"/>
  <c r="C299" i="3"/>
  <c r="AD299" i="3" s="1"/>
  <c r="E261" i="3"/>
  <c r="AF261" i="3" s="1"/>
  <c r="D32" i="3"/>
  <c r="AE32" i="3" s="1"/>
  <c r="D76" i="3"/>
  <c r="AE76" i="3" s="1"/>
  <c r="D77" i="3"/>
  <c r="AE77" i="3" s="1"/>
  <c r="E31" i="3"/>
  <c r="AF31" i="3" s="1"/>
  <c r="E165" i="3"/>
  <c r="AF165" i="3" s="1"/>
  <c r="E264" i="3"/>
  <c r="AF264" i="3" s="1"/>
  <c r="E44" i="3"/>
  <c r="AF44" i="3" s="1"/>
  <c r="D99" i="3"/>
  <c r="AE99" i="3" s="1"/>
  <c r="D130" i="3"/>
  <c r="AE130" i="3" s="1"/>
  <c r="D169" i="3"/>
  <c r="AE169" i="3" s="1"/>
  <c r="E215" i="3"/>
  <c r="AF215" i="3" s="1"/>
  <c r="D219" i="3"/>
  <c r="AE219" i="3" s="1"/>
  <c r="E146" i="3"/>
  <c r="AF146" i="3" s="1"/>
  <c r="D95" i="3"/>
  <c r="AE95" i="3" s="1"/>
  <c r="D54" i="3"/>
  <c r="AE54" i="3" s="1"/>
  <c r="E54" i="3"/>
  <c r="AF54" i="3" s="1"/>
  <c r="E168" i="3"/>
  <c r="AF168" i="3" s="1"/>
  <c r="D79" i="3"/>
  <c r="AE79" i="3" s="1"/>
  <c r="E210" i="3"/>
  <c r="AF210" i="3" s="1"/>
  <c r="D293" i="3"/>
  <c r="AE293" i="3" s="1"/>
  <c r="D55" i="3"/>
  <c r="AE55" i="3" s="1"/>
  <c r="E65" i="3"/>
  <c r="AF65" i="3" s="1"/>
  <c r="D190" i="3"/>
  <c r="AE190" i="3" s="1"/>
  <c r="D258" i="3"/>
  <c r="AE258" i="3" s="1"/>
  <c r="D92" i="3"/>
  <c r="AE92" i="3" s="1"/>
  <c r="E100" i="3"/>
  <c r="AF100" i="3" s="1"/>
  <c r="E214" i="3"/>
  <c r="AF214" i="3" s="1"/>
  <c r="D10" i="3"/>
  <c r="AE10" i="3" s="1"/>
  <c r="D17" i="3"/>
  <c r="AE17" i="3" s="1"/>
  <c r="D165" i="3"/>
  <c r="AE165" i="3" s="1"/>
  <c r="E217" i="3"/>
  <c r="AF217" i="3" s="1"/>
  <c r="E47" i="3"/>
  <c r="AF47" i="3" s="1"/>
  <c r="E144" i="3"/>
  <c r="AF144" i="3" s="1"/>
  <c r="D80" i="3"/>
  <c r="AE80" i="3" s="1"/>
  <c r="D166" i="3"/>
  <c r="AE166" i="3" s="1"/>
  <c r="D134" i="3"/>
  <c r="AE134" i="3" s="1"/>
  <c r="E80" i="3"/>
  <c r="AF80" i="3" s="1"/>
  <c r="E166" i="3"/>
  <c r="AF166" i="3" s="1"/>
  <c r="E134" i="3"/>
  <c r="AF134" i="3" s="1"/>
  <c r="E269" i="3"/>
  <c r="AF269" i="3" s="1"/>
  <c r="E7" i="3"/>
  <c r="AF7" i="3" s="1"/>
  <c r="E109" i="3"/>
  <c r="AF109" i="3" s="1"/>
  <c r="E130" i="3"/>
  <c r="AF130" i="3" s="1"/>
  <c r="E169" i="3"/>
  <c r="AF169" i="3" s="1"/>
  <c r="D243" i="3"/>
  <c r="AE243" i="3" s="1"/>
  <c r="D300" i="3"/>
  <c r="AE300" i="3" s="1"/>
  <c r="D85" i="3"/>
  <c r="AE85" i="3" s="1"/>
  <c r="D146" i="3"/>
  <c r="AE146" i="3" s="1"/>
  <c r="E344" i="3"/>
  <c r="AF344" i="3" s="1"/>
  <c r="D22" i="3"/>
  <c r="AE22" i="3" s="1"/>
  <c r="E181" i="3"/>
  <c r="AF181" i="3" s="1"/>
  <c r="E70" i="3"/>
  <c r="AF70" i="3" s="1"/>
  <c r="D23" i="3"/>
  <c r="AE23" i="3" s="1"/>
  <c r="E90" i="3"/>
  <c r="AF90" i="3" s="1"/>
  <c r="D126" i="3"/>
  <c r="AE126" i="3" s="1"/>
  <c r="E239" i="3"/>
  <c r="AF239" i="3" s="1"/>
  <c r="E164" i="3"/>
  <c r="AF164" i="3" s="1"/>
  <c r="D211" i="3"/>
  <c r="AE211" i="3" s="1"/>
  <c r="D133" i="3"/>
  <c r="AE133" i="3" s="1"/>
  <c r="G413" i="3"/>
  <c r="AH413" i="3" s="1"/>
  <c r="E15" i="3"/>
  <c r="AF15" i="3" s="1"/>
  <c r="E63" i="3"/>
  <c r="AF63" i="3" s="1"/>
  <c r="E133" i="3"/>
  <c r="AF133" i="3" s="1"/>
  <c r="D225" i="3"/>
  <c r="AE225" i="3" s="1"/>
  <c r="D105" i="3"/>
  <c r="AE105" i="3" s="1"/>
  <c r="D247" i="3"/>
  <c r="AE247" i="3" s="1"/>
  <c r="E225" i="3"/>
  <c r="AF225" i="3" s="1"/>
  <c r="E81" i="3"/>
  <c r="AF81" i="3" s="1"/>
  <c r="E105" i="3"/>
  <c r="AF105" i="3" s="1"/>
  <c r="E247" i="3"/>
  <c r="AF247" i="3" s="1"/>
  <c r="E120" i="3"/>
  <c r="AF120" i="3" s="1"/>
  <c r="E135" i="3"/>
  <c r="AF135" i="3" s="1"/>
  <c r="E318" i="3"/>
  <c r="AF318" i="3" s="1"/>
  <c r="E29" i="3"/>
  <c r="AF29" i="3" s="1"/>
  <c r="E61" i="3"/>
  <c r="AF61" i="3" s="1"/>
  <c r="D82" i="3"/>
  <c r="AE82" i="3" s="1"/>
  <c r="E138" i="3"/>
  <c r="AF138" i="3" s="1"/>
  <c r="D197" i="3"/>
  <c r="AE197" i="3" s="1"/>
  <c r="E243" i="3"/>
  <c r="AF243" i="3" s="1"/>
  <c r="E300" i="3"/>
  <c r="AF300" i="3" s="1"/>
  <c r="D140" i="3"/>
  <c r="AE140" i="3" s="1"/>
  <c r="E336" i="3"/>
  <c r="AF336" i="3" s="1"/>
  <c r="C149" i="3"/>
  <c r="AD149" i="3" s="1"/>
  <c r="F206" i="3"/>
  <c r="AG206" i="3" s="1"/>
  <c r="F220" i="3"/>
  <c r="AG220" i="3" s="1"/>
  <c r="G226" i="3"/>
  <c r="AH226" i="3" s="1"/>
  <c r="C250" i="3"/>
  <c r="AD250" i="3" s="1"/>
  <c r="G275" i="3"/>
  <c r="AH275" i="3" s="1"/>
  <c r="G285" i="3"/>
  <c r="AH285" i="3" s="1"/>
  <c r="F292" i="3"/>
  <c r="AG292" i="3" s="1"/>
  <c r="F304" i="3"/>
  <c r="AG304" i="3" s="1"/>
  <c r="D213" i="3"/>
  <c r="AE213" i="3" s="1"/>
  <c r="D260" i="3"/>
  <c r="AE260" i="3" s="1"/>
  <c r="C585" i="3"/>
  <c r="AD585" i="3" s="1"/>
  <c r="C586" i="3"/>
  <c r="AD586" i="3" s="1"/>
  <c r="C587" i="3"/>
  <c r="AD587" i="3" s="1"/>
  <c r="C102" i="3"/>
  <c r="AD102" i="3" s="1"/>
  <c r="C595" i="3"/>
  <c r="AD595" i="3" s="1"/>
  <c r="C590" i="3"/>
  <c r="AD590" i="3" s="1"/>
  <c r="C573" i="3"/>
  <c r="AD573" i="3" s="1"/>
  <c r="C563" i="3"/>
  <c r="AD563" i="3" s="1"/>
  <c r="C559" i="3"/>
  <c r="AD559" i="3" s="1"/>
  <c r="C545" i="3"/>
  <c r="AD545" i="3" s="1"/>
  <c r="C530" i="3"/>
  <c r="AD530" i="3" s="1"/>
  <c r="C526" i="3"/>
  <c r="AD526" i="3" s="1"/>
  <c r="C583" i="3"/>
  <c r="AD583" i="3" s="1"/>
  <c r="C556" i="3"/>
  <c r="AD556" i="3" s="1"/>
  <c r="C549" i="3"/>
  <c r="AD549" i="3" s="1"/>
  <c r="C534" i="3"/>
  <c r="AD534" i="3" s="1"/>
  <c r="C570" i="3"/>
  <c r="AD570" i="3" s="1"/>
  <c r="C553" i="3"/>
  <c r="AD553" i="3" s="1"/>
  <c r="C538" i="3"/>
  <c r="AD538" i="3" s="1"/>
  <c r="C510" i="3"/>
  <c r="AD510" i="3" s="1"/>
  <c r="C505" i="3"/>
  <c r="AD505" i="3" s="1"/>
  <c r="C500" i="3"/>
  <c r="AD500" i="3" s="1"/>
  <c r="C495" i="3"/>
  <c r="AD495" i="3" s="1"/>
  <c r="C491" i="3"/>
  <c r="AD491" i="3" s="1"/>
  <c r="C487" i="3"/>
  <c r="AD487" i="3" s="1"/>
  <c r="C483" i="3"/>
  <c r="AD483" i="3" s="1"/>
  <c r="C479" i="3"/>
  <c r="AD479" i="3" s="1"/>
  <c r="C475" i="3"/>
  <c r="AD475" i="3" s="1"/>
  <c r="C471" i="3"/>
  <c r="AD471" i="3" s="1"/>
  <c r="C467" i="3"/>
  <c r="AD467" i="3" s="1"/>
  <c r="C463" i="3"/>
  <c r="AD463" i="3" s="1"/>
  <c r="C459" i="3"/>
  <c r="AD459" i="3" s="1"/>
  <c r="C455" i="3"/>
  <c r="AD455" i="3" s="1"/>
  <c r="C451" i="3"/>
  <c r="AD451" i="3" s="1"/>
  <c r="C447" i="3"/>
  <c r="AD447" i="3" s="1"/>
  <c r="C443" i="3"/>
  <c r="AD443" i="3" s="1"/>
  <c r="C439" i="3"/>
  <c r="AD439" i="3" s="1"/>
  <c r="C435" i="3"/>
  <c r="AD435" i="3" s="1"/>
  <c r="C431" i="3"/>
  <c r="AD431" i="3" s="1"/>
  <c r="C427" i="3"/>
  <c r="AD427" i="3" s="1"/>
  <c r="C423" i="3"/>
  <c r="AD423" i="3" s="1"/>
  <c r="C419" i="3"/>
  <c r="AD419" i="3" s="1"/>
  <c r="C414" i="3"/>
  <c r="AD414" i="3" s="1"/>
  <c r="C410" i="3"/>
  <c r="AD410" i="3" s="1"/>
  <c r="C406" i="3"/>
  <c r="AD406" i="3" s="1"/>
  <c r="C402" i="3"/>
  <c r="AD402" i="3" s="1"/>
  <c r="C398" i="3"/>
  <c r="AD398" i="3" s="1"/>
  <c r="C394" i="3"/>
  <c r="AD394" i="3" s="1"/>
  <c r="C604" i="3"/>
  <c r="AD604" i="3" s="1"/>
  <c r="C600" i="3"/>
  <c r="AD600" i="3" s="1"/>
  <c r="C577" i="3"/>
  <c r="AD577" i="3" s="1"/>
  <c r="C567" i="3"/>
  <c r="AD567" i="3" s="1"/>
  <c r="C542" i="3"/>
  <c r="AD542" i="3" s="1"/>
  <c r="C519" i="3"/>
  <c r="AD519" i="3" s="1"/>
  <c r="C514" i="3"/>
  <c r="AD514" i="3" s="1"/>
  <c r="C596" i="3"/>
  <c r="AD596" i="3" s="1"/>
  <c r="C591" i="3"/>
  <c r="AD591" i="3" s="1"/>
  <c r="C574" i="3"/>
  <c r="AD574" i="3" s="1"/>
  <c r="C564" i="3"/>
  <c r="AD564" i="3" s="1"/>
  <c r="C560" i="3"/>
  <c r="AD560" i="3" s="1"/>
  <c r="C546" i="3"/>
  <c r="AD546" i="3" s="1"/>
  <c r="C527" i="3"/>
  <c r="AD527" i="3" s="1"/>
  <c r="C523" i="3"/>
  <c r="AD523" i="3" s="1"/>
  <c r="C584" i="3"/>
  <c r="AD584" i="3" s="1"/>
  <c r="C557" i="3"/>
  <c r="AD557" i="3" s="1"/>
  <c r="C550" i="3"/>
  <c r="AD550" i="3" s="1"/>
  <c r="C531" i="3"/>
  <c r="AD531" i="3" s="1"/>
  <c r="C581" i="3"/>
  <c r="AD581" i="3" s="1"/>
  <c r="C571" i="3"/>
  <c r="AD571" i="3" s="1"/>
  <c r="C554" i="3"/>
  <c r="AD554" i="3" s="1"/>
  <c r="C535" i="3"/>
  <c r="AD535" i="3" s="1"/>
  <c r="C511" i="3"/>
  <c r="AD511" i="3" s="1"/>
  <c r="C506" i="3"/>
  <c r="AD506" i="3" s="1"/>
  <c r="C501" i="3"/>
  <c r="AD501" i="3" s="1"/>
  <c r="C496" i="3"/>
  <c r="AD496" i="3" s="1"/>
  <c r="C492" i="3"/>
  <c r="AD492" i="3" s="1"/>
  <c r="C488" i="3"/>
  <c r="AD488" i="3" s="1"/>
  <c r="C484" i="3"/>
  <c r="AD484" i="3" s="1"/>
  <c r="C480" i="3"/>
  <c r="AD480" i="3" s="1"/>
  <c r="C476" i="3"/>
  <c r="AD476" i="3" s="1"/>
  <c r="C472" i="3"/>
  <c r="AD472" i="3" s="1"/>
  <c r="C468" i="3"/>
  <c r="AD468" i="3" s="1"/>
  <c r="C464" i="3"/>
  <c r="AD464" i="3" s="1"/>
  <c r="C460" i="3"/>
  <c r="AD460" i="3" s="1"/>
  <c r="C456" i="3"/>
  <c r="AD456" i="3" s="1"/>
  <c r="C452" i="3"/>
  <c r="AD452" i="3" s="1"/>
  <c r="C582" i="3"/>
  <c r="AD582" i="3" s="1"/>
  <c r="C580" i="3"/>
  <c r="AD580" i="3" s="1"/>
  <c r="C537" i="3"/>
  <c r="AD537" i="3" s="1"/>
  <c r="C522" i="3"/>
  <c r="AD522" i="3" s="1"/>
  <c r="C513" i="3"/>
  <c r="AD513" i="3" s="1"/>
  <c r="C465" i="3"/>
  <c r="AD465" i="3" s="1"/>
  <c r="C449" i="3"/>
  <c r="AD449" i="3" s="1"/>
  <c r="C442" i="3"/>
  <c r="AD442" i="3" s="1"/>
  <c r="C416" i="3"/>
  <c r="AD416" i="3" s="1"/>
  <c r="C409" i="3"/>
  <c r="AD409" i="3" s="1"/>
  <c r="C532" i="3"/>
  <c r="AD532" i="3" s="1"/>
  <c r="C507" i="3"/>
  <c r="AD507" i="3" s="1"/>
  <c r="C482" i="3"/>
  <c r="AD482" i="3" s="1"/>
  <c r="C474" i="3"/>
  <c r="AD474" i="3" s="1"/>
  <c r="C462" i="3"/>
  <c r="AD462" i="3" s="1"/>
  <c r="C428" i="3"/>
  <c r="AD428" i="3" s="1"/>
  <c r="C395" i="3"/>
  <c r="AD395" i="3" s="1"/>
  <c r="C364" i="3"/>
  <c r="AD364" i="3" s="1"/>
  <c r="C360" i="3"/>
  <c r="AD360" i="3" s="1"/>
  <c r="C355" i="3"/>
  <c r="AD355" i="3" s="1"/>
  <c r="C349" i="3"/>
  <c r="AD349" i="3" s="1"/>
  <c r="C344" i="3"/>
  <c r="AD344" i="3" s="1"/>
  <c r="C339" i="3"/>
  <c r="AD339" i="3" s="1"/>
  <c r="C333" i="3"/>
  <c r="AD333" i="3" s="1"/>
  <c r="C328" i="3"/>
  <c r="AD328" i="3" s="1"/>
  <c r="C319" i="3"/>
  <c r="AD319" i="3" s="1"/>
  <c r="C314" i="3"/>
  <c r="AD314" i="3" s="1"/>
  <c r="C309" i="3"/>
  <c r="AD309" i="3" s="1"/>
  <c r="AD312" i="3" s="1"/>
  <c r="C490" i="3"/>
  <c r="AD490" i="3" s="1"/>
  <c r="C446" i="3"/>
  <c r="AD446" i="3" s="1"/>
  <c r="C421" i="3"/>
  <c r="AD421" i="3" s="1"/>
  <c r="C413" i="3"/>
  <c r="AD413" i="3" s="1"/>
  <c r="C606" i="3"/>
  <c r="AD606" i="3" s="1"/>
  <c r="C602" i="3"/>
  <c r="AD602" i="3" s="1"/>
  <c r="C593" i="3"/>
  <c r="AD593" i="3" s="1"/>
  <c r="C432" i="3"/>
  <c r="AD432" i="3" s="1"/>
  <c r="C399" i="3"/>
  <c r="AD399" i="3" s="1"/>
  <c r="C388" i="3"/>
  <c r="AD388" i="3" s="1"/>
  <c r="C384" i="3"/>
  <c r="AD384" i="3" s="1"/>
  <c r="C380" i="3"/>
  <c r="AD380" i="3" s="1"/>
  <c r="C376" i="3"/>
  <c r="AD376" i="3" s="1"/>
  <c r="C372" i="3"/>
  <c r="AD372" i="3" s="1"/>
  <c r="C367" i="3"/>
  <c r="AD367" i="3" s="1"/>
  <c r="C578" i="3"/>
  <c r="AD578" i="3" s="1"/>
  <c r="C540" i="3"/>
  <c r="AD540" i="3" s="1"/>
  <c r="C520" i="3"/>
  <c r="AD520" i="3" s="1"/>
  <c r="C517" i="3"/>
  <c r="AD517" i="3" s="1"/>
  <c r="C499" i="3"/>
  <c r="AD499" i="3" s="1"/>
  <c r="C485" i="3"/>
  <c r="AD485" i="3" s="1"/>
  <c r="C477" i="3"/>
  <c r="AD477" i="3" s="1"/>
  <c r="C453" i="3"/>
  <c r="AD453" i="3" s="1"/>
  <c r="C425" i="3"/>
  <c r="AD425" i="3" s="1"/>
  <c r="C418" i="3"/>
  <c r="AD418" i="3" s="1"/>
  <c r="C392" i="3"/>
  <c r="AD392" i="3" s="1"/>
  <c r="C597" i="3"/>
  <c r="AD597" i="3" s="1"/>
  <c r="C576" i="3"/>
  <c r="AD576" i="3" s="1"/>
  <c r="C555" i="3"/>
  <c r="AD555" i="3" s="1"/>
  <c r="C548" i="3"/>
  <c r="AD548" i="3" s="1"/>
  <c r="C543" i="3"/>
  <c r="AD543" i="3" s="1"/>
  <c r="C525" i="3"/>
  <c r="AD525" i="3" s="1"/>
  <c r="C469" i="3"/>
  <c r="AD469" i="3" s="1"/>
  <c r="C466" i="3"/>
  <c r="AD466" i="3" s="1"/>
  <c r="C450" i="3"/>
  <c r="AD450" i="3" s="1"/>
  <c r="C436" i="3"/>
  <c r="AD436" i="3" s="1"/>
  <c r="C403" i="3"/>
  <c r="AD403" i="3" s="1"/>
  <c r="C365" i="3"/>
  <c r="C361" i="3"/>
  <c r="AD361" i="3" s="1"/>
  <c r="C356" i="3"/>
  <c r="AD356" i="3" s="1"/>
  <c r="C351" i="3"/>
  <c r="AD351" i="3" s="1"/>
  <c r="C345" i="3"/>
  <c r="AD345" i="3" s="1"/>
  <c r="C340" i="3"/>
  <c r="AD340" i="3" s="1"/>
  <c r="C335" i="3"/>
  <c r="AD335" i="3" s="1"/>
  <c r="C330" i="3"/>
  <c r="AD330" i="3" s="1"/>
  <c r="C325" i="3"/>
  <c r="AD325" i="3" s="1"/>
  <c r="C320" i="3"/>
  <c r="AD320" i="3" s="1"/>
  <c r="C315" i="3"/>
  <c r="AD315" i="3" s="1"/>
  <c r="C310" i="3"/>
  <c r="AD310" i="3" s="1"/>
  <c r="C305" i="3"/>
  <c r="AD305" i="3" s="1"/>
  <c r="C569" i="3"/>
  <c r="AD569" i="3" s="1"/>
  <c r="C562" i="3"/>
  <c r="AD562" i="3" s="1"/>
  <c r="C508" i="3"/>
  <c r="AD508" i="3" s="1"/>
  <c r="C493" i="3"/>
  <c r="AD493" i="3" s="1"/>
  <c r="C429" i="3"/>
  <c r="AD429" i="3" s="1"/>
  <c r="C422" i="3"/>
  <c r="AD422" i="3" s="1"/>
  <c r="C396" i="3"/>
  <c r="AD396" i="3" s="1"/>
  <c r="C603" i="3"/>
  <c r="AD603" i="3" s="1"/>
  <c r="C533" i="3"/>
  <c r="AD533" i="3" s="1"/>
  <c r="C528" i="3"/>
  <c r="AD528" i="3" s="1"/>
  <c r="C440" i="3"/>
  <c r="AD440" i="3" s="1"/>
  <c r="C407" i="3"/>
  <c r="AD407" i="3" s="1"/>
  <c r="C389" i="3"/>
  <c r="AD389" i="3" s="1"/>
  <c r="C385" i="3"/>
  <c r="AD385" i="3" s="1"/>
  <c r="C381" i="3"/>
  <c r="AD381" i="3" s="1"/>
  <c r="C377" i="3"/>
  <c r="AD377" i="3" s="1"/>
  <c r="C373" i="3"/>
  <c r="AD373" i="3" s="1"/>
  <c r="C368" i="3"/>
  <c r="AD368" i="3" s="1"/>
  <c r="C558" i="3"/>
  <c r="AD558" i="3" s="1"/>
  <c r="C541" i="3"/>
  <c r="AD541" i="3" s="1"/>
  <c r="C518" i="3"/>
  <c r="AD518" i="3" s="1"/>
  <c r="C503" i="3"/>
  <c r="AD503" i="3" s="1"/>
  <c r="C457" i="3"/>
  <c r="AD457" i="3" s="1"/>
  <c r="C433" i="3"/>
  <c r="AD433" i="3" s="1"/>
  <c r="C426" i="3"/>
  <c r="AD426" i="3" s="1"/>
  <c r="C400" i="3"/>
  <c r="AD400" i="3" s="1"/>
  <c r="C393" i="3"/>
  <c r="AD393" i="3" s="1"/>
  <c r="C551" i="3"/>
  <c r="AD551" i="3" s="1"/>
  <c r="C486" i="3"/>
  <c r="AD486" i="3" s="1"/>
  <c r="C478" i="3"/>
  <c r="AD478" i="3" s="1"/>
  <c r="C454" i="3"/>
  <c r="AD454" i="3" s="1"/>
  <c r="C444" i="3"/>
  <c r="AD444" i="3" s="1"/>
  <c r="C411" i="3"/>
  <c r="AD411" i="3" s="1"/>
  <c r="C362" i="3"/>
  <c r="AD362" i="3" s="1"/>
  <c r="C357" i="3"/>
  <c r="AD357" i="3" s="1"/>
  <c r="C352" i="3"/>
  <c r="AD352" i="3" s="1"/>
  <c r="C347" i="3"/>
  <c r="AD347" i="3" s="1"/>
  <c r="C341" i="3"/>
  <c r="AD341" i="3" s="1"/>
  <c r="C331" i="3"/>
  <c r="AD331" i="3" s="1"/>
  <c r="C326" i="3"/>
  <c r="AD326" i="3" s="1"/>
  <c r="C322" i="3"/>
  <c r="AD322" i="3" s="1"/>
  <c r="C317" i="3"/>
  <c r="AD317" i="3" s="1"/>
  <c r="C311" i="3"/>
  <c r="AD311" i="3" s="1"/>
  <c r="C306" i="3"/>
  <c r="AD306" i="3" s="1"/>
  <c r="C588" i="3"/>
  <c r="AD588" i="3" s="1"/>
  <c r="C512" i="3"/>
  <c r="AD512" i="3" s="1"/>
  <c r="C470" i="3"/>
  <c r="AD470" i="3" s="1"/>
  <c r="C437" i="3"/>
  <c r="AD437" i="3" s="1"/>
  <c r="C430" i="3"/>
  <c r="AD430" i="3" s="1"/>
  <c r="C404" i="3"/>
  <c r="AD404" i="3" s="1"/>
  <c r="C397" i="3"/>
  <c r="AD397" i="3" s="1"/>
  <c r="C607" i="3"/>
  <c r="AD607" i="3" s="1"/>
  <c r="C601" i="3"/>
  <c r="AD601" i="3" s="1"/>
  <c r="C568" i="3"/>
  <c r="AD568" i="3" s="1"/>
  <c r="C565" i="3"/>
  <c r="AD565" i="3" s="1"/>
  <c r="C536" i="3"/>
  <c r="AD536" i="3" s="1"/>
  <c r="C494" i="3"/>
  <c r="AD494" i="3" s="1"/>
  <c r="C448" i="3"/>
  <c r="AD448" i="3" s="1"/>
  <c r="C415" i="3"/>
  <c r="AD415" i="3" s="1"/>
  <c r="C390" i="3"/>
  <c r="AD390" i="3" s="1"/>
  <c r="C386" i="3"/>
  <c r="AD386" i="3" s="1"/>
  <c r="C382" i="3"/>
  <c r="AD382" i="3" s="1"/>
  <c r="C378" i="3"/>
  <c r="AD378" i="3" s="1"/>
  <c r="C374" i="3"/>
  <c r="AD374" i="3" s="1"/>
  <c r="C370" i="3"/>
  <c r="AD370" i="3" s="1"/>
  <c r="C592" i="3"/>
  <c r="AD592" i="3" s="1"/>
  <c r="C579" i="3"/>
  <c r="AD579" i="3" s="1"/>
  <c r="C572" i="3"/>
  <c r="AD572" i="3" s="1"/>
  <c r="C544" i="3"/>
  <c r="AD544" i="3" s="1"/>
  <c r="C539" i="3"/>
  <c r="AD539" i="3" s="1"/>
  <c r="C521" i="3"/>
  <c r="AD521" i="3" s="1"/>
  <c r="C515" i="3"/>
  <c r="AD515" i="3" s="1"/>
  <c r="C481" i="3"/>
  <c r="AD481" i="3" s="1"/>
  <c r="C473" i="3"/>
  <c r="AD473" i="3" s="1"/>
  <c r="C461" i="3"/>
  <c r="AD461" i="3" s="1"/>
  <c r="C441" i="3"/>
  <c r="AD441" i="3" s="1"/>
  <c r="C434" i="3"/>
  <c r="AD434" i="3" s="1"/>
  <c r="C408" i="3"/>
  <c r="AD408" i="3" s="1"/>
  <c r="C401" i="3"/>
  <c r="AD401" i="3" s="1"/>
  <c r="C504" i="3"/>
  <c r="AD504" i="3" s="1"/>
  <c r="C489" i="3"/>
  <c r="AD489" i="3" s="1"/>
  <c r="C458" i="3"/>
  <c r="AD458" i="3" s="1"/>
  <c r="C420" i="3"/>
  <c r="AD420" i="3" s="1"/>
  <c r="C363" i="3"/>
  <c r="AD363" i="3" s="1"/>
  <c r="C359" i="3"/>
  <c r="AD359" i="3" s="1"/>
  <c r="C353" i="3"/>
  <c r="AD353" i="3" s="1"/>
  <c r="C348" i="3"/>
  <c r="AD348" i="3" s="1"/>
  <c r="C343" i="3"/>
  <c r="AD343" i="3" s="1"/>
  <c r="AD346" i="3" s="1"/>
  <c r="C337" i="3"/>
  <c r="AD337" i="3" s="1"/>
  <c r="C332" i="3"/>
  <c r="AD332" i="3" s="1"/>
  <c r="C327" i="3"/>
  <c r="AD327" i="3" s="1"/>
  <c r="C313" i="3"/>
  <c r="AD313" i="3" s="1"/>
  <c r="C307" i="3"/>
  <c r="AD307" i="3" s="1"/>
  <c r="C575" i="3"/>
  <c r="AD575" i="3" s="1"/>
  <c r="C552" i="3"/>
  <c r="AD552" i="3" s="1"/>
  <c r="C529" i="3"/>
  <c r="AD529" i="3" s="1"/>
  <c r="C524" i="3"/>
  <c r="AD524" i="3" s="1"/>
  <c r="C445" i="3"/>
  <c r="AD445" i="3" s="1"/>
  <c r="C608" i="3"/>
  <c r="AD608" i="3" s="1"/>
  <c r="C598" i="3"/>
  <c r="AD598" i="3" s="1"/>
  <c r="C566" i="3"/>
  <c r="AD566" i="3" s="1"/>
  <c r="C561" i="3"/>
  <c r="AD561" i="3" s="1"/>
  <c r="C547" i="3"/>
  <c r="AD547" i="3" s="1"/>
  <c r="C498" i="3"/>
  <c r="AD498" i="3" s="1"/>
  <c r="C375" i="3"/>
  <c r="AD375" i="3" s="1"/>
  <c r="C301" i="3"/>
  <c r="AD301" i="3" s="1"/>
  <c r="C295" i="3"/>
  <c r="AD295" i="3" s="1"/>
  <c r="C286" i="3"/>
  <c r="AD286" i="3" s="1"/>
  <c r="C235" i="3"/>
  <c r="AD235" i="3" s="1"/>
  <c r="C379" i="3"/>
  <c r="AD379" i="3" s="1"/>
  <c r="C304" i="3"/>
  <c r="AD304" i="3" s="1"/>
  <c r="C289" i="3"/>
  <c r="AD289" i="3" s="1"/>
  <c r="C283" i="3"/>
  <c r="AD283" i="3" s="1"/>
  <c r="C273" i="3"/>
  <c r="AD273" i="3" s="1"/>
  <c r="C424" i="3"/>
  <c r="AD424" i="3" s="1"/>
  <c r="C383" i="3"/>
  <c r="AD383" i="3" s="1"/>
  <c r="C292" i="3"/>
  <c r="AD292" i="3" s="1"/>
  <c r="C277" i="3"/>
  <c r="AD277" i="3" s="1"/>
  <c r="C104" i="3"/>
  <c r="AD104" i="3" s="1"/>
  <c r="C387" i="3"/>
  <c r="AD387" i="3" s="1"/>
  <c r="C280" i="3"/>
  <c r="AD280" i="3" s="1"/>
  <c r="C256" i="3"/>
  <c r="AD256" i="3" s="1"/>
  <c r="C244" i="3"/>
  <c r="AD244" i="3" s="1"/>
  <c r="C231" i="3"/>
  <c r="AD231" i="3" s="1"/>
  <c r="C226" i="3"/>
  <c r="AD226" i="3" s="1"/>
  <c r="C221" i="3"/>
  <c r="AD221" i="3" s="1"/>
  <c r="C209" i="3"/>
  <c r="AD209" i="3" s="1"/>
  <c r="C203" i="3"/>
  <c r="AD203" i="3" s="1"/>
  <c r="C198" i="3"/>
  <c r="AD198" i="3" s="1"/>
  <c r="C193" i="3"/>
  <c r="AD193" i="3" s="1"/>
  <c r="C187" i="3"/>
  <c r="AD187" i="3" s="1"/>
  <c r="C182" i="3"/>
  <c r="AD182" i="3" s="1"/>
  <c r="C177" i="3"/>
  <c r="AD177" i="3" s="1"/>
  <c r="C172" i="3"/>
  <c r="AD172" i="3" s="1"/>
  <c r="C163" i="3"/>
  <c r="AD163" i="3" s="1"/>
  <c r="C157" i="3"/>
  <c r="AD157" i="3" s="1"/>
  <c r="C152" i="3"/>
  <c r="AD152" i="3" s="1"/>
  <c r="C119" i="3"/>
  <c r="AD119" i="3" s="1"/>
  <c r="C391" i="3"/>
  <c r="AD391" i="3" s="1"/>
  <c r="C302" i="3"/>
  <c r="AD302" i="3" s="1"/>
  <c r="C265" i="3"/>
  <c r="AD265" i="3" s="1"/>
  <c r="C240" i="3"/>
  <c r="AD240" i="3" s="1"/>
  <c r="C412" i="3"/>
  <c r="AD412" i="3" s="1"/>
  <c r="C293" i="3"/>
  <c r="AD293" i="3" s="1"/>
  <c r="C287" i="3"/>
  <c r="AD287" i="3" s="1"/>
  <c r="C278" i="3"/>
  <c r="AD278" i="3" s="1"/>
  <c r="C94" i="3"/>
  <c r="AD94" i="3" s="1"/>
  <c r="C296" i="3"/>
  <c r="AD296" i="3" s="1"/>
  <c r="C281" i="3"/>
  <c r="AD281" i="3" s="1"/>
  <c r="C236" i="3"/>
  <c r="AD236" i="3" s="1"/>
  <c r="C233" i="3"/>
  <c r="AD233" i="3" s="1"/>
  <c r="C228" i="3"/>
  <c r="AD228" i="3" s="1"/>
  <c r="C223" i="3"/>
  <c r="AD223" i="3" s="1"/>
  <c r="C205" i="3"/>
  <c r="AD205" i="3" s="1"/>
  <c r="C199" i="3"/>
  <c r="AD199" i="3" s="1"/>
  <c r="C194" i="3"/>
  <c r="AD194" i="3" s="1"/>
  <c r="C189" i="3"/>
  <c r="AD189" i="3" s="1"/>
  <c r="C183" i="3"/>
  <c r="AD183" i="3" s="1"/>
  <c r="C178" i="3"/>
  <c r="AD178" i="3" s="1"/>
  <c r="C173" i="3"/>
  <c r="AD173" i="3" s="1"/>
  <c r="C159" i="3"/>
  <c r="AD159" i="3" s="1"/>
  <c r="C153" i="3"/>
  <c r="AD153" i="3" s="1"/>
  <c r="C148" i="3"/>
  <c r="AD148" i="3" s="1"/>
  <c r="D214" i="3"/>
  <c r="AE214" i="3" s="1"/>
  <c r="F585" i="3"/>
  <c r="AG585" i="3" s="1"/>
  <c r="F586" i="3"/>
  <c r="AG586" i="3" s="1"/>
  <c r="F587" i="3"/>
  <c r="AG587" i="3" s="1"/>
  <c r="F102" i="3"/>
  <c r="AG102" i="3" s="1"/>
  <c r="F604" i="3"/>
  <c r="AG604" i="3" s="1"/>
  <c r="F600" i="3"/>
  <c r="AG600" i="3" s="1"/>
  <c r="F577" i="3"/>
  <c r="AG577" i="3" s="1"/>
  <c r="F567" i="3"/>
  <c r="AG567" i="3" s="1"/>
  <c r="F542" i="3"/>
  <c r="AG542" i="3" s="1"/>
  <c r="F519" i="3"/>
  <c r="AG519" i="3" s="1"/>
  <c r="F514" i="3"/>
  <c r="AG514" i="3" s="1"/>
  <c r="F596" i="3"/>
  <c r="AG596" i="3" s="1"/>
  <c r="F591" i="3"/>
  <c r="AG591" i="3" s="1"/>
  <c r="F574" i="3"/>
  <c r="AG574" i="3" s="1"/>
  <c r="F564" i="3"/>
  <c r="AG564" i="3" s="1"/>
  <c r="F560" i="3"/>
  <c r="AG560" i="3" s="1"/>
  <c r="F546" i="3"/>
  <c r="AG546" i="3" s="1"/>
  <c r="F527" i="3"/>
  <c r="AG527" i="3" s="1"/>
  <c r="F523" i="3"/>
  <c r="AG523" i="3" s="1"/>
  <c r="F584" i="3"/>
  <c r="AG584" i="3" s="1"/>
  <c r="F557" i="3"/>
  <c r="AG557" i="3" s="1"/>
  <c r="F550" i="3"/>
  <c r="AG550" i="3" s="1"/>
  <c r="F531" i="3"/>
  <c r="AG531" i="3" s="1"/>
  <c r="F581" i="3"/>
  <c r="AG581" i="3" s="1"/>
  <c r="F571" i="3"/>
  <c r="AG571" i="3" s="1"/>
  <c r="F554" i="3"/>
  <c r="AG554" i="3" s="1"/>
  <c r="F535" i="3"/>
  <c r="AG535" i="3" s="1"/>
  <c r="F511" i="3"/>
  <c r="AG511" i="3" s="1"/>
  <c r="F506" i="3"/>
  <c r="AG506" i="3" s="1"/>
  <c r="F501" i="3"/>
  <c r="AG501" i="3" s="1"/>
  <c r="F496" i="3"/>
  <c r="AG496" i="3" s="1"/>
  <c r="F492" i="3"/>
  <c r="AG492" i="3" s="1"/>
  <c r="F488" i="3"/>
  <c r="AG488" i="3" s="1"/>
  <c r="F484" i="3"/>
  <c r="AG484" i="3" s="1"/>
  <c r="F480" i="3"/>
  <c r="AG480" i="3" s="1"/>
  <c r="F476" i="3"/>
  <c r="AG476" i="3" s="1"/>
  <c r="F472" i="3"/>
  <c r="AG472" i="3" s="1"/>
  <c r="F606" i="3"/>
  <c r="AG606" i="3" s="1"/>
  <c r="F601" i="3"/>
  <c r="AG601" i="3" s="1"/>
  <c r="F578" i="3"/>
  <c r="AG578" i="3" s="1"/>
  <c r="F568" i="3"/>
  <c r="AG568" i="3" s="1"/>
  <c r="F539" i="3"/>
  <c r="AG539" i="3" s="1"/>
  <c r="F520" i="3"/>
  <c r="AG520" i="3" s="1"/>
  <c r="F515" i="3"/>
  <c r="AG515" i="3" s="1"/>
  <c r="F597" i="3"/>
  <c r="AG597" i="3" s="1"/>
  <c r="F592" i="3"/>
  <c r="AG592" i="3" s="1"/>
  <c r="F575" i="3"/>
  <c r="AG575" i="3" s="1"/>
  <c r="F561" i="3"/>
  <c r="AG561" i="3" s="1"/>
  <c r="F543" i="3"/>
  <c r="AG543" i="3" s="1"/>
  <c r="F528" i="3"/>
  <c r="AG528" i="3" s="1"/>
  <c r="F524" i="3"/>
  <c r="AG524" i="3" s="1"/>
  <c r="F558" i="3"/>
  <c r="AG558" i="3" s="1"/>
  <c r="F547" i="3"/>
  <c r="AG547" i="3" s="1"/>
  <c r="F532" i="3"/>
  <c r="AG532" i="3" s="1"/>
  <c r="F602" i="3"/>
  <c r="AG602" i="3" s="1"/>
  <c r="F593" i="3"/>
  <c r="AG593" i="3" s="1"/>
  <c r="F530" i="3"/>
  <c r="AG530" i="3" s="1"/>
  <c r="F456" i="3"/>
  <c r="AG456" i="3" s="1"/>
  <c r="F439" i="3"/>
  <c r="AG439" i="3" s="1"/>
  <c r="F432" i="3"/>
  <c r="AG432" i="3" s="1"/>
  <c r="F406" i="3"/>
  <c r="AG406" i="3" s="1"/>
  <c r="F399" i="3"/>
  <c r="AG399" i="3" s="1"/>
  <c r="F388" i="3"/>
  <c r="AG388" i="3" s="1"/>
  <c r="F384" i="3"/>
  <c r="AG384" i="3" s="1"/>
  <c r="F380" i="3"/>
  <c r="AG380" i="3" s="1"/>
  <c r="F376" i="3"/>
  <c r="AG376" i="3" s="1"/>
  <c r="F372" i="3"/>
  <c r="AG372" i="3" s="1"/>
  <c r="F367" i="3"/>
  <c r="AG367" i="3" s="1"/>
  <c r="F540" i="3"/>
  <c r="AG540" i="3" s="1"/>
  <c r="F517" i="3"/>
  <c r="AG517" i="3" s="1"/>
  <c r="F505" i="3"/>
  <c r="AG505" i="3" s="1"/>
  <c r="F499" i="3"/>
  <c r="AG499" i="3" s="1"/>
  <c r="F485" i="3"/>
  <c r="AG485" i="3" s="1"/>
  <c r="F477" i="3"/>
  <c r="AG477" i="3" s="1"/>
  <c r="F453" i="3"/>
  <c r="AG453" i="3" s="1"/>
  <c r="F425" i="3"/>
  <c r="AG425" i="3" s="1"/>
  <c r="F418" i="3"/>
  <c r="AG418" i="3" s="1"/>
  <c r="F392" i="3"/>
  <c r="AG392" i="3" s="1"/>
  <c r="F576" i="3"/>
  <c r="AG576" i="3" s="1"/>
  <c r="F555" i="3"/>
  <c r="AG555" i="3" s="1"/>
  <c r="F553" i="3"/>
  <c r="AG553" i="3" s="1"/>
  <c r="F548" i="3"/>
  <c r="AG548" i="3" s="1"/>
  <c r="F525" i="3"/>
  <c r="AG525" i="3" s="1"/>
  <c r="F469" i="3"/>
  <c r="AG469" i="3" s="1"/>
  <c r="F466" i="3"/>
  <c r="AG466" i="3" s="1"/>
  <c r="F450" i="3"/>
  <c r="AG450" i="3" s="1"/>
  <c r="F443" i="3"/>
  <c r="AG443" i="3" s="1"/>
  <c r="F436" i="3"/>
  <c r="AG436" i="3" s="1"/>
  <c r="F410" i="3"/>
  <c r="AG410" i="3" s="1"/>
  <c r="F403" i="3"/>
  <c r="AG403" i="3" s="1"/>
  <c r="F365" i="3"/>
  <c r="F361" i="3"/>
  <c r="AG361" i="3" s="1"/>
  <c r="F356" i="3"/>
  <c r="AG356" i="3" s="1"/>
  <c r="F351" i="3"/>
  <c r="AG351" i="3" s="1"/>
  <c r="F345" i="3"/>
  <c r="AG345" i="3" s="1"/>
  <c r="F340" i="3"/>
  <c r="AG340" i="3" s="1"/>
  <c r="F335" i="3"/>
  <c r="AG335" i="3" s="1"/>
  <c r="F330" i="3"/>
  <c r="AG330" i="3" s="1"/>
  <c r="F325" i="3"/>
  <c r="AG325" i="3" s="1"/>
  <c r="F320" i="3"/>
  <c r="AG320" i="3" s="1"/>
  <c r="F315" i="3"/>
  <c r="AG315" i="3" s="1"/>
  <c r="F310" i="3"/>
  <c r="AG310" i="3" s="1"/>
  <c r="F305" i="3"/>
  <c r="AG305" i="3" s="1"/>
  <c r="F569" i="3"/>
  <c r="AG569" i="3" s="1"/>
  <c r="F562" i="3"/>
  <c r="AG562" i="3" s="1"/>
  <c r="F508" i="3"/>
  <c r="AG508" i="3" s="1"/>
  <c r="F493" i="3"/>
  <c r="AG493" i="3" s="1"/>
  <c r="F463" i="3"/>
  <c r="AG463" i="3" s="1"/>
  <c r="F429" i="3"/>
  <c r="AG429" i="3" s="1"/>
  <c r="F422" i="3"/>
  <c r="AG422" i="3" s="1"/>
  <c r="F396" i="3"/>
  <c r="AG396" i="3" s="1"/>
  <c r="F603" i="3"/>
  <c r="AG603" i="3" s="1"/>
  <c r="F538" i="3"/>
  <c r="AG538" i="3" s="1"/>
  <c r="F533" i="3"/>
  <c r="AG533" i="3" s="1"/>
  <c r="F460" i="3"/>
  <c r="AG460" i="3" s="1"/>
  <c r="F447" i="3"/>
  <c r="AG447" i="3" s="1"/>
  <c r="F440" i="3"/>
  <c r="AG440" i="3" s="1"/>
  <c r="F414" i="3"/>
  <c r="AG414" i="3" s="1"/>
  <c r="F407" i="3"/>
  <c r="AG407" i="3" s="1"/>
  <c r="F389" i="3"/>
  <c r="AG389" i="3" s="1"/>
  <c r="F385" i="3"/>
  <c r="AG385" i="3" s="1"/>
  <c r="F381" i="3"/>
  <c r="AG381" i="3" s="1"/>
  <c r="F377" i="3"/>
  <c r="AG377" i="3" s="1"/>
  <c r="F373" i="3"/>
  <c r="AG373" i="3" s="1"/>
  <c r="F368" i="3"/>
  <c r="AG368" i="3" s="1"/>
  <c r="F595" i="3"/>
  <c r="AG595" i="3" s="1"/>
  <c r="F541" i="3"/>
  <c r="AG541" i="3" s="1"/>
  <c r="F518" i="3"/>
  <c r="AG518" i="3" s="1"/>
  <c r="F503" i="3"/>
  <c r="AG503" i="3" s="1"/>
  <c r="F483" i="3"/>
  <c r="AG483" i="3" s="1"/>
  <c r="F475" i="3"/>
  <c r="AG475" i="3" s="1"/>
  <c r="F457" i="3"/>
  <c r="AG457" i="3" s="1"/>
  <c r="F433" i="3"/>
  <c r="AG433" i="3" s="1"/>
  <c r="F426" i="3"/>
  <c r="AG426" i="3" s="1"/>
  <c r="F400" i="3"/>
  <c r="AG400" i="3" s="1"/>
  <c r="F393" i="3"/>
  <c r="AG393" i="3" s="1"/>
  <c r="F551" i="3"/>
  <c r="AG551" i="3" s="1"/>
  <c r="F491" i="3"/>
  <c r="AG491" i="3" s="1"/>
  <c r="F486" i="3"/>
  <c r="AG486" i="3" s="1"/>
  <c r="F478" i="3"/>
  <c r="AG478" i="3" s="1"/>
  <c r="F454" i="3"/>
  <c r="AG454" i="3" s="1"/>
  <c r="F444" i="3"/>
  <c r="AG444" i="3" s="1"/>
  <c r="F419" i="3"/>
  <c r="AG419" i="3" s="1"/>
  <c r="F411" i="3"/>
  <c r="AG411" i="3" s="1"/>
  <c r="F366" i="3"/>
  <c r="AG366" i="3" s="1"/>
  <c r="F362" i="3"/>
  <c r="AG362" i="3" s="1"/>
  <c r="F357" i="3"/>
  <c r="AG357" i="3" s="1"/>
  <c r="F352" i="3"/>
  <c r="AG352" i="3" s="1"/>
  <c r="F347" i="3"/>
  <c r="AG347" i="3" s="1"/>
  <c r="F341" i="3"/>
  <c r="AG341" i="3" s="1"/>
  <c r="F331" i="3"/>
  <c r="AG331" i="3" s="1"/>
  <c r="F326" i="3"/>
  <c r="AG326" i="3" s="1"/>
  <c r="F322" i="3"/>
  <c r="AG322" i="3" s="1"/>
  <c r="F317" i="3"/>
  <c r="AG317" i="3" s="1"/>
  <c r="F311" i="3"/>
  <c r="AG311" i="3" s="1"/>
  <c r="F306" i="3"/>
  <c r="AG306" i="3" s="1"/>
  <c r="F588" i="3"/>
  <c r="AG588" i="3" s="1"/>
  <c r="F583" i="3"/>
  <c r="AG583" i="3" s="1"/>
  <c r="F526" i="3"/>
  <c r="AG526" i="3" s="1"/>
  <c r="F512" i="3"/>
  <c r="AG512" i="3" s="1"/>
  <c r="F470" i="3"/>
  <c r="AG470" i="3" s="1"/>
  <c r="F467" i="3"/>
  <c r="AG467" i="3" s="1"/>
  <c r="F451" i="3"/>
  <c r="AG451" i="3" s="1"/>
  <c r="F437" i="3"/>
  <c r="AG437" i="3" s="1"/>
  <c r="F430" i="3"/>
  <c r="AG430" i="3" s="1"/>
  <c r="F404" i="3"/>
  <c r="AG404" i="3" s="1"/>
  <c r="F397" i="3"/>
  <c r="AG397" i="3" s="1"/>
  <c r="F607" i="3"/>
  <c r="AG607" i="3" s="1"/>
  <c r="F565" i="3"/>
  <c r="AG565" i="3" s="1"/>
  <c r="F563" i="3"/>
  <c r="AG563" i="3" s="1"/>
  <c r="F556" i="3"/>
  <c r="AG556" i="3" s="1"/>
  <c r="F549" i="3"/>
  <c r="AG549" i="3" s="1"/>
  <c r="F536" i="3"/>
  <c r="AG536" i="3" s="1"/>
  <c r="F500" i="3"/>
  <c r="AG500" i="3" s="1"/>
  <c r="F494" i="3"/>
  <c r="AG494" i="3" s="1"/>
  <c r="F464" i="3"/>
  <c r="AG464" i="3" s="1"/>
  <c r="F448" i="3"/>
  <c r="AG448" i="3" s="1"/>
  <c r="F423" i="3"/>
  <c r="AG423" i="3" s="1"/>
  <c r="F415" i="3"/>
  <c r="AG415" i="3" s="1"/>
  <c r="F390" i="3"/>
  <c r="AG390" i="3" s="1"/>
  <c r="F386" i="3"/>
  <c r="AG386" i="3" s="1"/>
  <c r="F382" i="3"/>
  <c r="AG382" i="3" s="1"/>
  <c r="F378" i="3"/>
  <c r="AG378" i="3" s="1"/>
  <c r="F374" i="3"/>
  <c r="AG374" i="3" s="1"/>
  <c r="F370" i="3"/>
  <c r="AG370" i="3" s="1"/>
  <c r="F579" i="3"/>
  <c r="AG579" i="3" s="1"/>
  <c r="F572" i="3"/>
  <c r="AG572" i="3" s="1"/>
  <c r="F544" i="3"/>
  <c r="AG544" i="3" s="1"/>
  <c r="F521" i="3"/>
  <c r="AG521" i="3" s="1"/>
  <c r="F481" i="3"/>
  <c r="AG481" i="3" s="1"/>
  <c r="F473" i="3"/>
  <c r="AG473" i="3" s="1"/>
  <c r="F461" i="3"/>
  <c r="AG461" i="3" s="1"/>
  <c r="F441" i="3"/>
  <c r="AG441" i="3" s="1"/>
  <c r="F434" i="3"/>
  <c r="AG434" i="3" s="1"/>
  <c r="F408" i="3"/>
  <c r="AG408" i="3" s="1"/>
  <c r="F401" i="3"/>
  <c r="AG401" i="3" s="1"/>
  <c r="F570" i="3"/>
  <c r="AG570" i="3" s="1"/>
  <c r="F534" i="3"/>
  <c r="AG534" i="3" s="1"/>
  <c r="F510" i="3"/>
  <c r="AG510" i="3" s="1"/>
  <c r="F504" i="3"/>
  <c r="AG504" i="3" s="1"/>
  <c r="F489" i="3"/>
  <c r="AG489" i="3" s="1"/>
  <c r="F458" i="3"/>
  <c r="AG458" i="3" s="1"/>
  <c r="F427" i="3"/>
  <c r="AG427" i="3" s="1"/>
  <c r="F420" i="3"/>
  <c r="AG420" i="3" s="1"/>
  <c r="F394" i="3"/>
  <c r="AG394" i="3" s="1"/>
  <c r="F363" i="3"/>
  <c r="AG363" i="3" s="1"/>
  <c r="F359" i="3"/>
  <c r="AG359" i="3" s="1"/>
  <c r="F353" i="3"/>
  <c r="AG353" i="3" s="1"/>
  <c r="F348" i="3"/>
  <c r="AG348" i="3" s="1"/>
  <c r="F343" i="3"/>
  <c r="AG343" i="3" s="1"/>
  <c r="F337" i="3"/>
  <c r="AG337" i="3" s="1"/>
  <c r="F332" i="3"/>
  <c r="AG332" i="3" s="1"/>
  <c r="F327" i="3"/>
  <c r="AG327" i="3" s="1"/>
  <c r="F313" i="3"/>
  <c r="AG313" i="3" s="1"/>
  <c r="F307" i="3"/>
  <c r="AG307" i="3" s="1"/>
  <c r="F303" i="3"/>
  <c r="AG303" i="3" s="1"/>
  <c r="F299" i="3"/>
  <c r="AG299" i="3" s="1"/>
  <c r="F295" i="3"/>
  <c r="AG295" i="3" s="1"/>
  <c r="F291" i="3"/>
  <c r="AG291" i="3" s="1"/>
  <c r="F287" i="3"/>
  <c r="AG287" i="3" s="1"/>
  <c r="F283" i="3"/>
  <c r="AG283" i="3" s="1"/>
  <c r="F279" i="3"/>
  <c r="AG279" i="3" s="1"/>
  <c r="F256" i="3"/>
  <c r="AG256" i="3" s="1"/>
  <c r="F250" i="3"/>
  <c r="AG250" i="3" s="1"/>
  <c r="F246" i="3"/>
  <c r="AG246" i="3" s="1"/>
  <c r="F240" i="3"/>
  <c r="AG240" i="3" s="1"/>
  <c r="F235" i="3"/>
  <c r="AG235" i="3" s="1"/>
  <c r="F552" i="3"/>
  <c r="AG552" i="3" s="1"/>
  <c r="F529" i="3"/>
  <c r="AG529" i="3" s="1"/>
  <c r="F455" i="3"/>
  <c r="AG455" i="3" s="1"/>
  <c r="F445" i="3"/>
  <c r="AG445" i="3" s="1"/>
  <c r="F438" i="3"/>
  <c r="AG438" i="3" s="1"/>
  <c r="F412" i="3"/>
  <c r="AG412" i="3" s="1"/>
  <c r="F405" i="3"/>
  <c r="AG405" i="3" s="1"/>
  <c r="F608" i="3"/>
  <c r="AG608" i="3" s="1"/>
  <c r="F598" i="3"/>
  <c r="AG598" i="3" s="1"/>
  <c r="F590" i="3"/>
  <c r="AG590" i="3" s="1"/>
  <c r="F566" i="3"/>
  <c r="AG566" i="3" s="1"/>
  <c r="F498" i="3"/>
  <c r="AG498" i="3" s="1"/>
  <c r="F452" i="3"/>
  <c r="AG452" i="3" s="1"/>
  <c r="F431" i="3"/>
  <c r="AG431" i="3" s="1"/>
  <c r="F424" i="3"/>
  <c r="AG424" i="3" s="1"/>
  <c r="F398" i="3"/>
  <c r="AG398" i="3" s="1"/>
  <c r="F391" i="3"/>
  <c r="AG391" i="3" s="1"/>
  <c r="F387" i="3"/>
  <c r="AG387" i="3" s="1"/>
  <c r="F383" i="3"/>
  <c r="AG383" i="3" s="1"/>
  <c r="F379" i="3"/>
  <c r="AG379" i="3" s="1"/>
  <c r="F375" i="3"/>
  <c r="AG375" i="3" s="1"/>
  <c r="F371" i="3"/>
  <c r="AG371" i="3" s="1"/>
  <c r="F582" i="3"/>
  <c r="AG582" i="3" s="1"/>
  <c r="F580" i="3"/>
  <c r="AG580" i="3" s="1"/>
  <c r="F537" i="3"/>
  <c r="AG537" i="3" s="1"/>
  <c r="F522" i="3"/>
  <c r="AG522" i="3" s="1"/>
  <c r="F513" i="3"/>
  <c r="AG513" i="3" s="1"/>
  <c r="F487" i="3"/>
  <c r="AG487" i="3" s="1"/>
  <c r="F479" i="3"/>
  <c r="AG479" i="3" s="1"/>
  <c r="F471" i="3"/>
  <c r="AG471" i="3" s="1"/>
  <c r="F468" i="3"/>
  <c r="AG468" i="3" s="1"/>
  <c r="F465" i="3"/>
  <c r="AG465" i="3" s="1"/>
  <c r="F449" i="3"/>
  <c r="AG449" i="3" s="1"/>
  <c r="F442" i="3"/>
  <c r="AG442" i="3" s="1"/>
  <c r="F416" i="3"/>
  <c r="AG416" i="3" s="1"/>
  <c r="F409" i="3"/>
  <c r="AG409" i="3" s="1"/>
  <c r="F573" i="3"/>
  <c r="AG573" i="3" s="1"/>
  <c r="F545" i="3"/>
  <c r="AG545" i="3" s="1"/>
  <c r="F507" i="3"/>
  <c r="AG507" i="3" s="1"/>
  <c r="F482" i="3"/>
  <c r="AG482" i="3" s="1"/>
  <c r="F474" i="3"/>
  <c r="AG474" i="3" s="1"/>
  <c r="F462" i="3"/>
  <c r="AG462" i="3" s="1"/>
  <c r="F559" i="3"/>
  <c r="AG559" i="3" s="1"/>
  <c r="F495" i="3"/>
  <c r="AG495" i="3" s="1"/>
  <c r="F280" i="3"/>
  <c r="AG280" i="3" s="1"/>
  <c r="F273" i="3"/>
  <c r="AG273" i="3" s="1"/>
  <c r="F231" i="3"/>
  <c r="AG231" i="3" s="1"/>
  <c r="F226" i="3"/>
  <c r="AG226" i="3" s="1"/>
  <c r="F221" i="3"/>
  <c r="AG221" i="3" s="1"/>
  <c r="F209" i="3"/>
  <c r="AG209" i="3" s="1"/>
  <c r="F203" i="3"/>
  <c r="AG203" i="3" s="1"/>
  <c r="F198" i="3"/>
  <c r="AG198" i="3" s="1"/>
  <c r="F193" i="3"/>
  <c r="AG193" i="3" s="1"/>
  <c r="F187" i="3"/>
  <c r="AG187" i="3" s="1"/>
  <c r="F182" i="3"/>
  <c r="AG182" i="3" s="1"/>
  <c r="F177" i="3"/>
  <c r="AG177" i="3" s="1"/>
  <c r="F172" i="3"/>
  <c r="AG172" i="3" s="1"/>
  <c r="F163" i="3"/>
  <c r="AG163" i="3" s="1"/>
  <c r="F157" i="3"/>
  <c r="AG157" i="3" s="1"/>
  <c r="F152" i="3"/>
  <c r="AG152" i="3" s="1"/>
  <c r="F119" i="3"/>
  <c r="AG119" i="3" s="1"/>
  <c r="F459" i="3"/>
  <c r="AG459" i="3" s="1"/>
  <c r="F402" i="3"/>
  <c r="AG402" i="3" s="1"/>
  <c r="F355" i="3"/>
  <c r="AG355" i="3" s="1"/>
  <c r="F314" i="3"/>
  <c r="AG314" i="3" s="1"/>
  <c r="F265" i="3"/>
  <c r="AG265" i="3" s="1"/>
  <c r="F252" i="3"/>
  <c r="AG252" i="3" s="1"/>
  <c r="F244" i="3"/>
  <c r="AG244" i="3" s="1"/>
  <c r="F490" i="3"/>
  <c r="AG490" i="3" s="1"/>
  <c r="F428" i="3"/>
  <c r="AG428" i="3" s="1"/>
  <c r="F360" i="3"/>
  <c r="AG360" i="3" s="1"/>
  <c r="F319" i="3"/>
  <c r="AG319" i="3" s="1"/>
  <c r="F302" i="3"/>
  <c r="AG302" i="3" s="1"/>
  <c r="F293" i="3"/>
  <c r="AG293" i="3" s="1"/>
  <c r="F94" i="3"/>
  <c r="AG94" i="3" s="1"/>
  <c r="F296" i="3"/>
  <c r="AG296" i="3" s="1"/>
  <c r="F290" i="3"/>
  <c r="AG290" i="3" s="1"/>
  <c r="F281" i="3"/>
  <c r="AG281" i="3" s="1"/>
  <c r="F236" i="3"/>
  <c r="AG236" i="3" s="1"/>
  <c r="F233" i="3"/>
  <c r="AG233" i="3" s="1"/>
  <c r="F228" i="3"/>
  <c r="AG228" i="3" s="1"/>
  <c r="F223" i="3"/>
  <c r="AG223" i="3" s="1"/>
  <c r="F205" i="3"/>
  <c r="AG205" i="3" s="1"/>
  <c r="F199" i="3"/>
  <c r="AG199" i="3" s="1"/>
  <c r="F194" i="3"/>
  <c r="AG194" i="3" s="1"/>
  <c r="F189" i="3"/>
  <c r="AG189" i="3" s="1"/>
  <c r="F183" i="3"/>
  <c r="AG183" i="3" s="1"/>
  <c r="F178" i="3"/>
  <c r="AG178" i="3" s="1"/>
  <c r="F173" i="3"/>
  <c r="AG173" i="3" s="1"/>
  <c r="F159" i="3"/>
  <c r="AG159" i="3" s="1"/>
  <c r="F153" i="3"/>
  <c r="AG153" i="3" s="1"/>
  <c r="F148" i="3"/>
  <c r="AG148" i="3" s="1"/>
  <c r="F328" i="3"/>
  <c r="AG328" i="3" s="1"/>
  <c r="F249" i="3"/>
  <c r="AG249" i="3" s="1"/>
  <c r="F95" i="3"/>
  <c r="AG95" i="3" s="1"/>
  <c r="G6" i="3"/>
  <c r="C101" i="3"/>
  <c r="AD101" i="3" s="1"/>
  <c r="F160" i="3"/>
  <c r="AG160" i="3" s="1"/>
  <c r="F176" i="3"/>
  <c r="AG176" i="3" s="1"/>
  <c r="G182" i="3"/>
  <c r="AH182" i="3" s="1"/>
  <c r="C185" i="3"/>
  <c r="AD185" i="3" s="1"/>
  <c r="C202" i="3"/>
  <c r="AD202" i="3" s="1"/>
  <c r="G220" i="3"/>
  <c r="AH220" i="3" s="1"/>
  <c r="G250" i="3"/>
  <c r="AH250" i="3" s="1"/>
  <c r="C271" i="3"/>
  <c r="AD271" i="3" s="1"/>
  <c r="F278" i="3"/>
  <c r="AG278" i="3" s="1"/>
  <c r="G287" i="3"/>
  <c r="AH287" i="3" s="1"/>
  <c r="G292" i="3"/>
  <c r="AH292" i="3" s="1"/>
  <c r="C294" i="3"/>
  <c r="AD294" i="3" s="1"/>
  <c r="G304" i="3"/>
  <c r="AH304" i="3" s="1"/>
  <c r="G384" i="3"/>
  <c r="AH384" i="3" s="1"/>
  <c r="C438" i="3"/>
  <c r="AD438" i="3" s="1"/>
  <c r="C117" i="3"/>
  <c r="AD117" i="3" s="1"/>
  <c r="F149" i="3"/>
  <c r="AG149" i="3" s="1"/>
  <c r="G172" i="3"/>
  <c r="AH172" i="3" s="1"/>
  <c r="C174" i="3"/>
  <c r="AD174" i="3" s="1"/>
  <c r="C191" i="3"/>
  <c r="AD191" i="3" s="1"/>
  <c r="F282" i="3"/>
  <c r="AG282" i="3" s="1"/>
  <c r="C284" i="3"/>
  <c r="AD284" i="3" s="1"/>
  <c r="G294" i="3"/>
  <c r="AH294" i="3" s="1"/>
  <c r="F413" i="3"/>
  <c r="AG413" i="3" s="1"/>
  <c r="D263" i="3"/>
  <c r="AE263" i="3" s="1"/>
  <c r="D144" i="3"/>
  <c r="AE144" i="3" s="1"/>
  <c r="E139" i="3"/>
  <c r="AF139" i="3" s="1"/>
  <c r="F101" i="3"/>
  <c r="AG101" i="3" s="1"/>
  <c r="F185" i="3"/>
  <c r="AG185" i="3" s="1"/>
  <c r="F202" i="3"/>
  <c r="AG202" i="3" s="1"/>
  <c r="G209" i="3"/>
  <c r="AH209" i="3" s="1"/>
  <c r="F271" i="3"/>
  <c r="AG271" i="3" s="1"/>
  <c r="G282" i="3"/>
  <c r="AH282" i="3" s="1"/>
  <c r="F284" i="3"/>
  <c r="AG284" i="3" s="1"/>
  <c r="G380" i="3"/>
  <c r="AH380" i="3" s="1"/>
  <c r="D164" i="3"/>
  <c r="AE164" i="3" s="1"/>
  <c r="D143" i="3"/>
  <c r="AE143" i="3" s="1"/>
  <c r="E127" i="3"/>
  <c r="AF127" i="3" s="1"/>
  <c r="E259" i="3"/>
  <c r="AF259" i="3" s="1"/>
  <c r="D217" i="3"/>
  <c r="AE217" i="3" s="1"/>
  <c r="D264" i="3"/>
  <c r="AE264" i="3" s="1"/>
  <c r="E253" i="3"/>
  <c r="AF253" i="3" s="1"/>
  <c r="C210" i="3"/>
  <c r="AD210" i="3" s="1"/>
  <c r="D269" i="3"/>
  <c r="AE269" i="3" s="1"/>
  <c r="G587" i="3"/>
  <c r="AH587" i="3" s="1"/>
  <c r="G585" i="3"/>
  <c r="AH585" i="3" s="1"/>
  <c r="G586" i="3"/>
  <c r="AH586" i="3" s="1"/>
  <c r="G102" i="3"/>
  <c r="AH102" i="3" s="1"/>
  <c r="G596" i="3"/>
  <c r="AH596" i="3" s="1"/>
  <c r="G591" i="3"/>
  <c r="AH591" i="3" s="1"/>
  <c r="G574" i="3"/>
  <c r="AH574" i="3" s="1"/>
  <c r="G564" i="3"/>
  <c r="AH564" i="3" s="1"/>
  <c r="G560" i="3"/>
  <c r="AH560" i="3" s="1"/>
  <c r="G546" i="3"/>
  <c r="AH546" i="3" s="1"/>
  <c r="G527" i="3"/>
  <c r="AH527" i="3" s="1"/>
  <c r="G523" i="3"/>
  <c r="AH523" i="3" s="1"/>
  <c r="G584" i="3"/>
  <c r="AH584" i="3" s="1"/>
  <c r="G557" i="3"/>
  <c r="AH557" i="3" s="1"/>
  <c r="G550" i="3"/>
  <c r="AH550" i="3" s="1"/>
  <c r="G531" i="3"/>
  <c r="AH531" i="3" s="1"/>
  <c r="G581" i="3"/>
  <c r="AH581" i="3" s="1"/>
  <c r="G571" i="3"/>
  <c r="AH571" i="3" s="1"/>
  <c r="G554" i="3"/>
  <c r="AH554" i="3" s="1"/>
  <c r="G535" i="3"/>
  <c r="AH535" i="3" s="1"/>
  <c r="G511" i="3"/>
  <c r="AH511" i="3" s="1"/>
  <c r="G506" i="3"/>
  <c r="AH506" i="3" s="1"/>
  <c r="G501" i="3"/>
  <c r="AH501" i="3" s="1"/>
  <c r="G496" i="3"/>
  <c r="AH496" i="3" s="1"/>
  <c r="G492" i="3"/>
  <c r="AH492" i="3" s="1"/>
  <c r="G488" i="3"/>
  <c r="AH488" i="3" s="1"/>
  <c r="G484" i="3"/>
  <c r="AH484" i="3" s="1"/>
  <c r="G480" i="3"/>
  <c r="AH480" i="3" s="1"/>
  <c r="G476" i="3"/>
  <c r="AH476" i="3" s="1"/>
  <c r="G472" i="3"/>
  <c r="AH472" i="3" s="1"/>
  <c r="G468" i="3"/>
  <c r="AH468" i="3" s="1"/>
  <c r="G464" i="3"/>
  <c r="AH464" i="3" s="1"/>
  <c r="G460" i="3"/>
  <c r="AH460" i="3" s="1"/>
  <c r="G456" i="3"/>
  <c r="AH456" i="3" s="1"/>
  <c r="G452" i="3"/>
  <c r="AH452" i="3" s="1"/>
  <c r="G448" i="3"/>
  <c r="AH448" i="3" s="1"/>
  <c r="G444" i="3"/>
  <c r="AH444" i="3" s="1"/>
  <c r="G440" i="3"/>
  <c r="AH440" i="3" s="1"/>
  <c r="G436" i="3"/>
  <c r="AH436" i="3" s="1"/>
  <c r="G432" i="3"/>
  <c r="AH432" i="3" s="1"/>
  <c r="G428" i="3"/>
  <c r="AH428" i="3" s="1"/>
  <c r="G424" i="3"/>
  <c r="AH424" i="3" s="1"/>
  <c r="G420" i="3"/>
  <c r="AH420" i="3" s="1"/>
  <c r="G415" i="3"/>
  <c r="AH415" i="3" s="1"/>
  <c r="G411" i="3"/>
  <c r="AH411" i="3" s="1"/>
  <c r="G407" i="3"/>
  <c r="AH407" i="3" s="1"/>
  <c r="G403" i="3"/>
  <c r="AH403" i="3" s="1"/>
  <c r="G399" i="3"/>
  <c r="AH399" i="3" s="1"/>
  <c r="G395" i="3"/>
  <c r="AH395" i="3" s="1"/>
  <c r="G391" i="3"/>
  <c r="AH391" i="3" s="1"/>
  <c r="G606" i="3"/>
  <c r="AH606" i="3" s="1"/>
  <c r="G601" i="3"/>
  <c r="AH601" i="3" s="1"/>
  <c r="G578" i="3"/>
  <c r="AH578" i="3" s="1"/>
  <c r="G568" i="3"/>
  <c r="AH568" i="3" s="1"/>
  <c r="G539" i="3"/>
  <c r="AH539" i="3" s="1"/>
  <c r="G520" i="3"/>
  <c r="AH520" i="3" s="1"/>
  <c r="G515" i="3"/>
  <c r="AH515" i="3" s="1"/>
  <c r="G597" i="3"/>
  <c r="AH597" i="3" s="1"/>
  <c r="G592" i="3"/>
  <c r="AH592" i="3" s="1"/>
  <c r="G575" i="3"/>
  <c r="AH575" i="3" s="1"/>
  <c r="G561" i="3"/>
  <c r="AH561" i="3" s="1"/>
  <c r="G543" i="3"/>
  <c r="AH543" i="3" s="1"/>
  <c r="G528" i="3"/>
  <c r="AH528" i="3" s="1"/>
  <c r="G524" i="3"/>
  <c r="AH524" i="3" s="1"/>
  <c r="G558" i="3"/>
  <c r="AH558" i="3" s="1"/>
  <c r="G547" i="3"/>
  <c r="AH547" i="3" s="1"/>
  <c r="G532" i="3"/>
  <c r="AH532" i="3" s="1"/>
  <c r="G582" i="3"/>
  <c r="AH582" i="3" s="1"/>
  <c r="G551" i="3"/>
  <c r="AH551" i="3" s="1"/>
  <c r="G536" i="3"/>
  <c r="AH536" i="3" s="1"/>
  <c r="G512" i="3"/>
  <c r="AH512" i="3" s="1"/>
  <c r="G507" i="3"/>
  <c r="AH507" i="3" s="1"/>
  <c r="G503" i="3"/>
  <c r="AH503" i="3" s="1"/>
  <c r="G498" i="3"/>
  <c r="AH498" i="3" s="1"/>
  <c r="G493" i="3"/>
  <c r="AH493" i="3" s="1"/>
  <c r="G489" i="3"/>
  <c r="AH489" i="3" s="1"/>
  <c r="G485" i="3"/>
  <c r="AH485" i="3" s="1"/>
  <c r="G481" i="3"/>
  <c r="AH481" i="3" s="1"/>
  <c r="G477" i="3"/>
  <c r="AH477" i="3" s="1"/>
  <c r="G473" i="3"/>
  <c r="AH473" i="3" s="1"/>
  <c r="G469" i="3"/>
  <c r="AH469" i="3" s="1"/>
  <c r="G465" i="3"/>
  <c r="AH465" i="3" s="1"/>
  <c r="G461" i="3"/>
  <c r="AH461" i="3" s="1"/>
  <c r="G457" i="3"/>
  <c r="AH457" i="3" s="1"/>
  <c r="G453" i="3"/>
  <c r="AH453" i="3" s="1"/>
  <c r="G449" i="3"/>
  <c r="AH449" i="3" s="1"/>
  <c r="G540" i="3"/>
  <c r="AH540" i="3" s="1"/>
  <c r="G517" i="3"/>
  <c r="AH517" i="3" s="1"/>
  <c r="G505" i="3"/>
  <c r="AH505" i="3" s="1"/>
  <c r="G499" i="3"/>
  <c r="AH499" i="3" s="1"/>
  <c r="G425" i="3"/>
  <c r="AH425" i="3" s="1"/>
  <c r="G418" i="3"/>
  <c r="AH418" i="3" s="1"/>
  <c r="G392" i="3"/>
  <c r="AH392" i="3" s="1"/>
  <c r="G576" i="3"/>
  <c r="AH576" i="3" s="1"/>
  <c r="G555" i="3"/>
  <c r="AH555" i="3" s="1"/>
  <c r="G553" i="3"/>
  <c r="AH553" i="3" s="1"/>
  <c r="G548" i="3"/>
  <c r="AH548" i="3" s="1"/>
  <c r="G525" i="3"/>
  <c r="AH525" i="3" s="1"/>
  <c r="G466" i="3"/>
  <c r="AH466" i="3" s="1"/>
  <c r="G450" i="3"/>
  <c r="AH450" i="3" s="1"/>
  <c r="G443" i="3"/>
  <c r="AH443" i="3" s="1"/>
  <c r="G410" i="3"/>
  <c r="AH410" i="3" s="1"/>
  <c r="G365" i="3"/>
  <c r="G361" i="3"/>
  <c r="AH361" i="3" s="1"/>
  <c r="G356" i="3"/>
  <c r="AH356" i="3" s="1"/>
  <c r="G351" i="3"/>
  <c r="AH351" i="3" s="1"/>
  <c r="G345" i="3"/>
  <c r="AH345" i="3" s="1"/>
  <c r="G340" i="3"/>
  <c r="AH340" i="3" s="1"/>
  <c r="G335" i="3"/>
  <c r="AH335" i="3" s="1"/>
  <c r="G330" i="3"/>
  <c r="AH330" i="3" s="1"/>
  <c r="G325" i="3"/>
  <c r="AH325" i="3" s="1"/>
  <c r="G320" i="3"/>
  <c r="AH320" i="3" s="1"/>
  <c r="G315" i="3"/>
  <c r="AH315" i="3" s="1"/>
  <c r="G310" i="3"/>
  <c r="AH310" i="3" s="1"/>
  <c r="G305" i="3"/>
  <c r="AH305" i="3" s="1"/>
  <c r="G569" i="3"/>
  <c r="AH569" i="3" s="1"/>
  <c r="G562" i="3"/>
  <c r="AH562" i="3" s="1"/>
  <c r="G508" i="3"/>
  <c r="AH508" i="3" s="1"/>
  <c r="G463" i="3"/>
  <c r="AH463" i="3" s="1"/>
  <c r="G429" i="3"/>
  <c r="AH429" i="3" s="1"/>
  <c r="G422" i="3"/>
  <c r="AH422" i="3" s="1"/>
  <c r="G396" i="3"/>
  <c r="AH396" i="3" s="1"/>
  <c r="G603" i="3"/>
  <c r="AH603" i="3" s="1"/>
  <c r="G600" i="3"/>
  <c r="AH600" i="3" s="1"/>
  <c r="G567" i="3"/>
  <c r="AH567" i="3" s="1"/>
  <c r="G538" i="3"/>
  <c r="AH538" i="3" s="1"/>
  <c r="G533" i="3"/>
  <c r="AH533" i="3" s="1"/>
  <c r="G447" i="3"/>
  <c r="AH447" i="3" s="1"/>
  <c r="G414" i="3"/>
  <c r="AH414" i="3" s="1"/>
  <c r="G389" i="3"/>
  <c r="AH389" i="3" s="1"/>
  <c r="G385" i="3"/>
  <c r="AH385" i="3" s="1"/>
  <c r="G381" i="3"/>
  <c r="AH381" i="3" s="1"/>
  <c r="G377" i="3"/>
  <c r="AH377" i="3" s="1"/>
  <c r="G373" i="3"/>
  <c r="AH373" i="3" s="1"/>
  <c r="G368" i="3"/>
  <c r="AH368" i="3" s="1"/>
  <c r="G595" i="3"/>
  <c r="AH595" i="3" s="1"/>
  <c r="G541" i="3"/>
  <c r="AH541" i="3" s="1"/>
  <c r="G518" i="3"/>
  <c r="AH518" i="3" s="1"/>
  <c r="G514" i="3"/>
  <c r="AH514" i="3" s="1"/>
  <c r="G483" i="3"/>
  <c r="AH483" i="3" s="1"/>
  <c r="G475" i="3"/>
  <c r="AH475" i="3" s="1"/>
  <c r="G433" i="3"/>
  <c r="AH433" i="3" s="1"/>
  <c r="G426" i="3"/>
  <c r="AH426" i="3" s="1"/>
  <c r="G400" i="3"/>
  <c r="AH400" i="3" s="1"/>
  <c r="G393" i="3"/>
  <c r="AH393" i="3" s="1"/>
  <c r="G491" i="3"/>
  <c r="AH491" i="3" s="1"/>
  <c r="G486" i="3"/>
  <c r="AH486" i="3" s="1"/>
  <c r="G478" i="3"/>
  <c r="AH478" i="3" s="1"/>
  <c r="G454" i="3"/>
  <c r="AH454" i="3" s="1"/>
  <c r="G419" i="3"/>
  <c r="AH419" i="3" s="1"/>
  <c r="G366" i="3"/>
  <c r="AH366" i="3" s="1"/>
  <c r="G362" i="3"/>
  <c r="AH362" i="3" s="1"/>
  <c r="G357" i="3"/>
  <c r="AH357" i="3" s="1"/>
  <c r="G352" i="3"/>
  <c r="AH352" i="3" s="1"/>
  <c r="G347" i="3"/>
  <c r="AH347" i="3" s="1"/>
  <c r="G341" i="3"/>
  <c r="AH341" i="3" s="1"/>
  <c r="G331" i="3"/>
  <c r="AH331" i="3" s="1"/>
  <c r="G326" i="3"/>
  <c r="AH326" i="3" s="1"/>
  <c r="G322" i="3"/>
  <c r="AH322" i="3" s="1"/>
  <c r="G317" i="3"/>
  <c r="AH317" i="3" s="1"/>
  <c r="G311" i="3"/>
  <c r="AH311" i="3" s="1"/>
  <c r="G306" i="3"/>
  <c r="AH306" i="3" s="1"/>
  <c r="G588" i="3"/>
  <c r="AH588" i="3" s="1"/>
  <c r="G583" i="3"/>
  <c r="AH583" i="3" s="1"/>
  <c r="G526" i="3"/>
  <c r="AH526" i="3" s="1"/>
  <c r="G470" i="3"/>
  <c r="AH470" i="3" s="1"/>
  <c r="G467" i="3"/>
  <c r="AH467" i="3" s="1"/>
  <c r="G451" i="3"/>
  <c r="AH451" i="3" s="1"/>
  <c r="G437" i="3"/>
  <c r="AH437" i="3" s="1"/>
  <c r="G430" i="3"/>
  <c r="AH430" i="3" s="1"/>
  <c r="G404" i="3"/>
  <c r="AH404" i="3" s="1"/>
  <c r="G397" i="3"/>
  <c r="AH397" i="3" s="1"/>
  <c r="G607" i="3"/>
  <c r="AH607" i="3" s="1"/>
  <c r="G565" i="3"/>
  <c r="AH565" i="3" s="1"/>
  <c r="G563" i="3"/>
  <c r="AH563" i="3" s="1"/>
  <c r="G556" i="3"/>
  <c r="AH556" i="3" s="1"/>
  <c r="G549" i="3"/>
  <c r="AH549" i="3" s="1"/>
  <c r="G500" i="3"/>
  <c r="AH500" i="3" s="1"/>
  <c r="G494" i="3"/>
  <c r="AH494" i="3" s="1"/>
  <c r="G423" i="3"/>
  <c r="AH423" i="3" s="1"/>
  <c r="G390" i="3"/>
  <c r="AH390" i="3" s="1"/>
  <c r="G386" i="3"/>
  <c r="AH386" i="3" s="1"/>
  <c r="G382" i="3"/>
  <c r="AH382" i="3" s="1"/>
  <c r="G378" i="3"/>
  <c r="AH378" i="3" s="1"/>
  <c r="G374" i="3"/>
  <c r="AH374" i="3" s="1"/>
  <c r="G370" i="3"/>
  <c r="AH370" i="3" s="1"/>
  <c r="G579" i="3"/>
  <c r="AH579" i="3" s="1"/>
  <c r="G572" i="3"/>
  <c r="AH572" i="3" s="1"/>
  <c r="G544" i="3"/>
  <c r="AH544" i="3" s="1"/>
  <c r="G521" i="3"/>
  <c r="AH521" i="3" s="1"/>
  <c r="G441" i="3"/>
  <c r="AH441" i="3" s="1"/>
  <c r="G434" i="3"/>
  <c r="AH434" i="3" s="1"/>
  <c r="G408" i="3"/>
  <c r="AH408" i="3" s="1"/>
  <c r="G401" i="3"/>
  <c r="AH401" i="3" s="1"/>
  <c r="G570" i="3"/>
  <c r="AH570" i="3" s="1"/>
  <c r="G534" i="3"/>
  <c r="AH534" i="3" s="1"/>
  <c r="G510" i="3"/>
  <c r="AH510" i="3" s="1"/>
  <c r="G504" i="3"/>
  <c r="AH504" i="3" s="1"/>
  <c r="G458" i="3"/>
  <c r="AH458" i="3" s="1"/>
  <c r="G427" i="3"/>
  <c r="AH427" i="3" s="1"/>
  <c r="G394" i="3"/>
  <c r="AH394" i="3" s="1"/>
  <c r="G363" i="3"/>
  <c r="AH363" i="3" s="1"/>
  <c r="G359" i="3"/>
  <c r="AH359" i="3" s="1"/>
  <c r="G353" i="3"/>
  <c r="AH353" i="3" s="1"/>
  <c r="G348" i="3"/>
  <c r="AH348" i="3" s="1"/>
  <c r="G343" i="3"/>
  <c r="AH343" i="3" s="1"/>
  <c r="G337" i="3"/>
  <c r="AH337" i="3" s="1"/>
  <c r="G332" i="3"/>
  <c r="AH332" i="3" s="1"/>
  <c r="G327" i="3"/>
  <c r="AH327" i="3" s="1"/>
  <c r="G313" i="3"/>
  <c r="AH313" i="3" s="1"/>
  <c r="G307" i="3"/>
  <c r="AH307" i="3" s="1"/>
  <c r="G552" i="3"/>
  <c r="AH552" i="3" s="1"/>
  <c r="G529" i="3"/>
  <c r="AH529" i="3" s="1"/>
  <c r="G455" i="3"/>
  <c r="AH455" i="3" s="1"/>
  <c r="G445" i="3"/>
  <c r="AH445" i="3" s="1"/>
  <c r="G438" i="3"/>
  <c r="AH438" i="3" s="1"/>
  <c r="G412" i="3"/>
  <c r="AH412" i="3" s="1"/>
  <c r="G405" i="3"/>
  <c r="AH405" i="3" s="1"/>
  <c r="G608" i="3"/>
  <c r="AH608" i="3" s="1"/>
  <c r="G604" i="3"/>
  <c r="AH604" i="3" s="1"/>
  <c r="G598" i="3"/>
  <c r="AH598" i="3" s="1"/>
  <c r="G590" i="3"/>
  <c r="AH590" i="3" s="1"/>
  <c r="G566" i="3"/>
  <c r="AH566" i="3" s="1"/>
  <c r="G431" i="3"/>
  <c r="AH431" i="3" s="1"/>
  <c r="G398" i="3"/>
  <c r="AH398" i="3" s="1"/>
  <c r="G387" i="3"/>
  <c r="AH387" i="3" s="1"/>
  <c r="G383" i="3"/>
  <c r="AH383" i="3" s="1"/>
  <c r="G379" i="3"/>
  <c r="AH379" i="3" s="1"/>
  <c r="G375" i="3"/>
  <c r="AH375" i="3" s="1"/>
  <c r="G371" i="3"/>
  <c r="AH371" i="3" s="1"/>
  <c r="G580" i="3"/>
  <c r="AH580" i="3" s="1"/>
  <c r="G577" i="3"/>
  <c r="AH577" i="3" s="1"/>
  <c r="G542" i="3"/>
  <c r="AH542" i="3" s="1"/>
  <c r="G537" i="3"/>
  <c r="AH537" i="3" s="1"/>
  <c r="G522" i="3"/>
  <c r="AH522" i="3" s="1"/>
  <c r="G519" i="3"/>
  <c r="AH519" i="3" s="1"/>
  <c r="G513" i="3"/>
  <c r="AH513" i="3" s="1"/>
  <c r="G487" i="3"/>
  <c r="AH487" i="3" s="1"/>
  <c r="G479" i="3"/>
  <c r="AH479" i="3" s="1"/>
  <c r="G471" i="3"/>
  <c r="AH471" i="3" s="1"/>
  <c r="G442" i="3"/>
  <c r="AH442" i="3" s="1"/>
  <c r="G416" i="3"/>
  <c r="AH416" i="3" s="1"/>
  <c r="G409" i="3"/>
  <c r="AH409" i="3" s="1"/>
  <c r="G573" i="3"/>
  <c r="AH573" i="3" s="1"/>
  <c r="G545" i="3"/>
  <c r="AH545" i="3" s="1"/>
  <c r="G482" i="3"/>
  <c r="AH482" i="3" s="1"/>
  <c r="G474" i="3"/>
  <c r="AH474" i="3" s="1"/>
  <c r="G462" i="3"/>
  <c r="AH462" i="3" s="1"/>
  <c r="G435" i="3"/>
  <c r="AH435" i="3" s="1"/>
  <c r="G402" i="3"/>
  <c r="AH402" i="3" s="1"/>
  <c r="G364" i="3"/>
  <c r="AH364" i="3" s="1"/>
  <c r="G360" i="3"/>
  <c r="AH360" i="3" s="1"/>
  <c r="G355" i="3"/>
  <c r="AH355" i="3" s="1"/>
  <c r="G349" i="3"/>
  <c r="AH349" i="3" s="1"/>
  <c r="G344" i="3"/>
  <c r="AH344" i="3" s="1"/>
  <c r="G339" i="3"/>
  <c r="AH339" i="3" s="1"/>
  <c r="G333" i="3"/>
  <c r="AH333" i="3" s="1"/>
  <c r="G328" i="3"/>
  <c r="AH328" i="3" s="1"/>
  <c r="G319" i="3"/>
  <c r="AH319" i="3" s="1"/>
  <c r="G314" i="3"/>
  <c r="AH314" i="3" s="1"/>
  <c r="G309" i="3"/>
  <c r="AH309" i="3" s="1"/>
  <c r="AH312" i="3" s="1"/>
  <c r="G559" i="3"/>
  <c r="AH559" i="3" s="1"/>
  <c r="G495" i="3"/>
  <c r="AH495" i="3" s="1"/>
  <c r="G490" i="3"/>
  <c r="AH490" i="3" s="1"/>
  <c r="G459" i="3"/>
  <c r="AH459" i="3" s="1"/>
  <c r="G446" i="3"/>
  <c r="AH446" i="3" s="1"/>
  <c r="G602" i="3"/>
  <c r="AH602" i="3" s="1"/>
  <c r="G593" i="3"/>
  <c r="AH593" i="3" s="1"/>
  <c r="G530" i="3"/>
  <c r="AH530" i="3" s="1"/>
  <c r="G283" i="3"/>
  <c r="AH283" i="3" s="1"/>
  <c r="G265" i="3"/>
  <c r="AH265" i="3" s="1"/>
  <c r="G439" i="3"/>
  <c r="AH439" i="3" s="1"/>
  <c r="G252" i="3"/>
  <c r="AH252" i="3" s="1"/>
  <c r="G244" i="3"/>
  <c r="AH244" i="3" s="1"/>
  <c r="G302" i="3"/>
  <c r="AH302" i="3" s="1"/>
  <c r="G293" i="3"/>
  <c r="AH293" i="3" s="1"/>
  <c r="G256" i="3"/>
  <c r="AH256" i="3" s="1"/>
  <c r="G406" i="3"/>
  <c r="AH406" i="3" s="1"/>
  <c r="G296" i="3"/>
  <c r="AH296" i="3" s="1"/>
  <c r="G290" i="3"/>
  <c r="AH290" i="3" s="1"/>
  <c r="G281" i="3"/>
  <c r="AH281" i="3" s="1"/>
  <c r="G240" i="3"/>
  <c r="AH240" i="3" s="1"/>
  <c r="G236" i="3"/>
  <c r="AH236" i="3" s="1"/>
  <c r="G233" i="3"/>
  <c r="AH233" i="3" s="1"/>
  <c r="G228" i="3"/>
  <c r="AH228" i="3" s="1"/>
  <c r="G223" i="3"/>
  <c r="AH223" i="3" s="1"/>
  <c r="G205" i="3"/>
  <c r="AH205" i="3" s="1"/>
  <c r="G199" i="3"/>
  <c r="AH199" i="3" s="1"/>
  <c r="G194" i="3"/>
  <c r="AH194" i="3" s="1"/>
  <c r="G189" i="3"/>
  <c r="AH189" i="3" s="1"/>
  <c r="G183" i="3"/>
  <c r="AH183" i="3" s="1"/>
  <c r="G178" i="3"/>
  <c r="AH178" i="3" s="1"/>
  <c r="G173" i="3"/>
  <c r="AH173" i="3" s="1"/>
  <c r="G159" i="3"/>
  <c r="AH159" i="3" s="1"/>
  <c r="G153" i="3"/>
  <c r="AH153" i="3" s="1"/>
  <c r="G148" i="3"/>
  <c r="AH148" i="3" s="1"/>
  <c r="G299" i="3"/>
  <c r="AH299" i="3" s="1"/>
  <c r="G284" i="3"/>
  <c r="AH284" i="3" s="1"/>
  <c r="G278" i="3"/>
  <c r="AH278" i="3" s="1"/>
  <c r="G266" i="3"/>
  <c r="AH266" i="3" s="1"/>
  <c r="G372" i="3"/>
  <c r="AH372" i="3" s="1"/>
  <c r="G249" i="3"/>
  <c r="AH249" i="3" s="1"/>
  <c r="G95" i="3"/>
  <c r="AH95" i="3" s="1"/>
  <c r="G376" i="3"/>
  <c r="AH376" i="3" s="1"/>
  <c r="G297" i="3"/>
  <c r="AH297" i="3" s="1"/>
  <c r="G242" i="3"/>
  <c r="AH242" i="3" s="1"/>
  <c r="G238" i="3"/>
  <c r="AH238" i="3" s="1"/>
  <c r="G206" i="3"/>
  <c r="AH206" i="3" s="1"/>
  <c r="G201" i="3"/>
  <c r="AH201" i="3" s="1"/>
  <c r="G195" i="3"/>
  <c r="AH195" i="3" s="1"/>
  <c r="G185" i="3"/>
  <c r="AH185" i="3" s="1"/>
  <c r="G180" i="3"/>
  <c r="AH180" i="3" s="1"/>
  <c r="G174" i="3"/>
  <c r="AH174" i="3" s="1"/>
  <c r="G169" i="3"/>
  <c r="AH169" i="3" s="1"/>
  <c r="G160" i="3"/>
  <c r="AH160" i="3" s="1"/>
  <c r="G155" i="3"/>
  <c r="AH155" i="3" s="1"/>
  <c r="G149" i="3"/>
  <c r="AH149" i="3" s="1"/>
  <c r="E213" i="3"/>
  <c r="AF213" i="3" s="1"/>
  <c r="E260" i="3"/>
  <c r="AF260" i="3" s="1"/>
  <c r="G94" i="3"/>
  <c r="AH94" i="3" s="1"/>
  <c r="G101" i="3"/>
  <c r="AH101" i="3" s="1"/>
  <c r="G163" i="3"/>
  <c r="AH163" i="3" s="1"/>
  <c r="G202" i="3"/>
  <c r="AH202" i="3" s="1"/>
  <c r="F238" i="3"/>
  <c r="AG238" i="3" s="1"/>
  <c r="G271" i="3"/>
  <c r="AH271" i="3" s="1"/>
  <c r="D132" i="3"/>
  <c r="AE132" i="3" s="1"/>
  <c r="D120" i="3"/>
  <c r="AE120" i="3" s="1"/>
  <c r="D135" i="3"/>
  <c r="AE135" i="3" s="1"/>
  <c r="D318" i="3"/>
  <c r="AE318" i="3" s="1"/>
  <c r="F117" i="3"/>
  <c r="AG117" i="3" s="1"/>
  <c r="F174" i="3"/>
  <c r="AG174" i="3" s="1"/>
  <c r="F191" i="3"/>
  <c r="AG191" i="3" s="1"/>
  <c r="G198" i="3"/>
  <c r="AH198" i="3" s="1"/>
  <c r="C201" i="3"/>
  <c r="AD201" i="3" s="1"/>
  <c r="C268" i="3"/>
  <c r="AD268" i="3" s="1"/>
  <c r="F289" i="3"/>
  <c r="AG289" i="3" s="1"/>
  <c r="C298" i="3"/>
  <c r="AD298" i="3" s="1"/>
  <c r="F301" i="3"/>
  <c r="AG301" i="3" s="1"/>
  <c r="C303" i="3"/>
  <c r="AD303" i="3" s="1"/>
  <c r="F421" i="3"/>
  <c r="AG421" i="3" s="1"/>
  <c r="D114" i="3"/>
  <c r="AE114" i="3" s="1"/>
  <c r="D147" i="3"/>
  <c r="AE147" i="3" s="1"/>
  <c r="D323" i="3"/>
  <c r="AE323" i="3" s="1"/>
  <c r="E98" i="3"/>
  <c r="AF98" i="3" s="1"/>
  <c r="E248" i="3"/>
  <c r="AF248" i="3" s="1"/>
  <c r="E131" i="3"/>
  <c r="AF131" i="3" s="1"/>
  <c r="E262" i="3"/>
  <c r="AF262" i="3" s="1"/>
  <c r="C97" i="3"/>
  <c r="AD97" i="3" s="1"/>
  <c r="G117" i="3"/>
  <c r="AH117" i="3" s="1"/>
  <c r="G152" i="3"/>
  <c r="AH152" i="3" s="1"/>
  <c r="C155" i="3"/>
  <c r="AD155" i="3" s="1"/>
  <c r="C170" i="3"/>
  <c r="AD170" i="3" s="1"/>
  <c r="G191" i="3"/>
  <c r="AH191" i="3" s="1"/>
  <c r="G231" i="3"/>
  <c r="AH231" i="3" s="1"/>
  <c r="F268" i="3"/>
  <c r="AG268" i="3" s="1"/>
  <c r="G289" i="3"/>
  <c r="AH289" i="3" s="1"/>
  <c r="C291" i="3"/>
  <c r="AD291" i="3" s="1"/>
  <c r="F298" i="3"/>
  <c r="AG298" i="3" s="1"/>
  <c r="G301" i="3"/>
  <c r="AH301" i="3" s="1"/>
  <c r="G303" i="3"/>
  <c r="AH303" i="3" s="1"/>
  <c r="F349" i="3"/>
  <c r="AG349" i="3" s="1"/>
  <c r="G421" i="3"/>
  <c r="AH421" i="3" s="1"/>
  <c r="N316" i="3"/>
  <c r="P52" i="1" s="1"/>
  <c r="I605" i="3"/>
  <c r="I609" i="3"/>
  <c r="I599" i="3"/>
  <c r="I594" i="3"/>
  <c r="F1" i="3"/>
  <c r="G1" i="3" s="1"/>
  <c r="H1" i="3" s="1"/>
  <c r="I1" i="3" s="1"/>
  <c r="J1" i="3" s="1"/>
  <c r="K1" i="3" s="1"/>
  <c r="L1" i="3" s="1"/>
  <c r="M1" i="3" s="1"/>
  <c r="N1" i="3" s="1"/>
  <c r="M338" i="3"/>
  <c r="O62" i="1" s="1"/>
  <c r="M342" i="3"/>
  <c r="O63" i="1" s="1"/>
  <c r="M350" i="3"/>
  <c r="O65" i="1" s="1"/>
  <c r="M358" i="3"/>
  <c r="O67" i="1" s="1"/>
  <c r="I502" i="3"/>
  <c r="M502" i="3"/>
  <c r="M509" i="3"/>
  <c r="K599" i="3"/>
  <c r="K609" i="3"/>
  <c r="K605" i="3"/>
  <c r="N151" i="3"/>
  <c r="P15" i="1" s="1"/>
  <c r="J208" i="3"/>
  <c r="L31" i="1" s="1"/>
  <c r="N251" i="3"/>
  <c r="P39" i="1" s="1"/>
  <c r="L103" i="3"/>
  <c r="N12" i="1" s="1"/>
  <c r="L154" i="3"/>
  <c r="N16" i="1" s="1"/>
  <c r="L158" i="3"/>
  <c r="N17" i="1" s="1"/>
  <c r="L162" i="3"/>
  <c r="N18" i="1" s="1"/>
  <c r="H171" i="3"/>
  <c r="L171" i="3"/>
  <c r="N19" i="1" s="1"/>
  <c r="L175" i="3"/>
  <c r="N23" i="1" s="1"/>
  <c r="L179" i="3"/>
  <c r="N24" i="1" s="1"/>
  <c r="L188" i="3"/>
  <c r="N26" i="1" s="1"/>
  <c r="L192" i="3"/>
  <c r="N27" i="1" s="1"/>
  <c r="L196" i="3"/>
  <c r="N28" i="1" s="1"/>
  <c r="L200" i="3"/>
  <c r="N29" i="1" s="1"/>
  <c r="L204" i="3"/>
  <c r="N30" i="1" s="1"/>
  <c r="L232" i="3"/>
  <c r="N34" i="1" s="1"/>
  <c r="L241" i="3"/>
  <c r="N37" i="1" s="1"/>
  <c r="L245" i="3"/>
  <c r="N38" i="1" s="1"/>
  <c r="L255" i="3"/>
  <c r="N45" i="1" s="1"/>
  <c r="L272" i="3"/>
  <c r="N60" i="1" s="1"/>
  <c r="L276" i="3"/>
  <c r="N59" i="1" s="1"/>
  <c r="L308" i="3"/>
  <c r="N50" i="1" s="1"/>
  <c r="L316" i="3"/>
  <c r="N52" i="1" s="1"/>
  <c r="L321" i="3"/>
  <c r="N53" i="1" s="1"/>
  <c r="L329" i="3"/>
  <c r="N54" i="1" s="1"/>
  <c r="L338" i="3"/>
  <c r="N62" i="1" s="1"/>
  <c r="L342" i="3"/>
  <c r="N63" i="1" s="1"/>
  <c r="L346" i="3"/>
  <c r="N64" i="1" s="1"/>
  <c r="L350" i="3"/>
  <c r="N65" i="1" s="1"/>
  <c r="L354" i="3"/>
  <c r="N66" i="1" s="1"/>
  <c r="L358" i="3"/>
  <c r="N67" i="1" s="1"/>
  <c r="J502" i="3"/>
  <c r="M103" i="3"/>
  <c r="O12" i="1" s="1"/>
  <c r="J162" i="3"/>
  <c r="L18" i="1" s="1"/>
  <c r="N171" i="3"/>
  <c r="P19" i="1" s="1"/>
  <c r="J184" i="3"/>
  <c r="L25" i="1" s="1"/>
  <c r="J192" i="3"/>
  <c r="L27" i="1" s="1"/>
  <c r="N200" i="3"/>
  <c r="P29" i="1" s="1"/>
  <c r="J204" i="3"/>
  <c r="L30" i="1" s="1"/>
  <c r="N232" i="3"/>
  <c r="P34" i="1" s="1"/>
  <c r="J232" i="3"/>
  <c r="L34" i="1" s="1"/>
  <c r="J255" i="3"/>
  <c r="L45" i="1" s="1"/>
  <c r="N255" i="3"/>
  <c r="P45" i="1" s="1"/>
  <c r="N267" i="3"/>
  <c r="P46" i="1" s="1"/>
  <c r="J316" i="3"/>
  <c r="L52" i="1" s="1"/>
  <c r="J334" i="3"/>
  <c r="L61" i="1" s="1"/>
  <c r="J342" i="3"/>
  <c r="L63" i="1" s="1"/>
  <c r="N350" i="3"/>
  <c r="P65" i="1" s="1"/>
  <c r="N103" i="3"/>
  <c r="P12" i="1" s="1"/>
  <c r="K589" i="3"/>
  <c r="H222" i="3"/>
  <c r="L589" i="3"/>
  <c r="M589" i="3"/>
  <c r="N589" i="3"/>
  <c r="H589" i="3"/>
  <c r="I589" i="3"/>
  <c r="J589" i="3"/>
  <c r="H312" i="3"/>
  <c r="J516" i="3"/>
  <c r="K103" i="3"/>
  <c r="M12" i="1" s="1"/>
  <c r="I316" i="3"/>
  <c r="K52" i="1" s="1"/>
  <c r="I338" i="3"/>
  <c r="K62" i="1" s="1"/>
  <c r="I103" i="3"/>
  <c r="K12" i="1" s="1"/>
  <c r="J103" i="3"/>
  <c r="L12" i="1" s="1"/>
  <c r="K151" i="3"/>
  <c r="M15" i="1" s="1"/>
  <c r="K154" i="3"/>
  <c r="M16" i="1" s="1"/>
  <c r="K158" i="3"/>
  <c r="M17" i="1" s="1"/>
  <c r="K175" i="3"/>
  <c r="M23" i="1" s="1"/>
  <c r="K179" i="3"/>
  <c r="M24" i="1" s="1"/>
  <c r="K188" i="3"/>
  <c r="M26" i="1" s="1"/>
  <c r="K200" i="3"/>
  <c r="M29" i="1" s="1"/>
  <c r="K227" i="3"/>
  <c r="M33" i="1" s="1"/>
  <c r="K241" i="3"/>
  <c r="M37" i="1" s="1"/>
  <c r="K255" i="3"/>
  <c r="M45" i="1" s="1"/>
  <c r="K276" i="3"/>
  <c r="M59" i="1" s="1"/>
  <c r="K316" i="3"/>
  <c r="M52" i="1" s="1"/>
  <c r="K321" i="3"/>
  <c r="M53" i="1" s="1"/>
  <c r="K358" i="3"/>
  <c r="M67" i="1" s="1"/>
  <c r="H599" i="3"/>
  <c r="H103" i="3"/>
  <c r="J12" i="1" s="1"/>
  <c r="K516" i="3"/>
  <c r="I158" i="3"/>
  <c r="K17" i="1" s="1"/>
  <c r="M188" i="3"/>
  <c r="O26" i="1" s="1"/>
  <c r="I232" i="3"/>
  <c r="K34" i="1" s="1"/>
  <c r="I237" i="3"/>
  <c r="K36" i="1" s="1"/>
  <c r="M321" i="3"/>
  <c r="O53" i="1" s="1"/>
  <c r="N154" i="3"/>
  <c r="P16" i="1" s="1"/>
  <c r="N158" i="3"/>
  <c r="P17" i="1" s="1"/>
  <c r="J175" i="3"/>
  <c r="L23" i="1" s="1"/>
  <c r="N184" i="3"/>
  <c r="P25" i="1" s="1"/>
  <c r="N196" i="3"/>
  <c r="P28" i="1" s="1"/>
  <c r="N204" i="3"/>
  <c r="P30" i="1" s="1"/>
  <c r="N208" i="3"/>
  <c r="P31" i="1" s="1"/>
  <c r="J227" i="3"/>
  <c r="L33" i="1" s="1"/>
  <c r="N227" i="3"/>
  <c r="P33" i="1" s="1"/>
  <c r="N237" i="3"/>
  <c r="P36" i="1" s="1"/>
  <c r="J241" i="3"/>
  <c r="L37" i="1" s="1"/>
  <c r="N245" i="3"/>
  <c r="P38" i="1" s="1"/>
  <c r="J245" i="3"/>
  <c r="L38" i="1" s="1"/>
  <c r="J251" i="3"/>
  <c r="L39" i="1" s="1"/>
  <c r="N272" i="3"/>
  <c r="P60" i="1" s="1"/>
  <c r="N276" i="3"/>
  <c r="P59" i="1" s="1"/>
  <c r="N321" i="3"/>
  <c r="P53" i="1" s="1"/>
  <c r="N342" i="3"/>
  <c r="P63" i="1" s="1"/>
  <c r="J346" i="3"/>
  <c r="L64" i="1" s="1"/>
  <c r="J354" i="3"/>
  <c r="L66" i="1" s="1"/>
  <c r="H154" i="3"/>
  <c r="H175" i="3"/>
  <c r="H227" i="3"/>
  <c r="H245" i="3"/>
  <c r="H255" i="3"/>
  <c r="H276" i="3"/>
  <c r="H321" i="3"/>
  <c r="H346" i="3"/>
  <c r="H350" i="3"/>
  <c r="H358" i="3"/>
  <c r="J74" i="1"/>
  <c r="J76" i="1"/>
  <c r="H196" i="3"/>
  <c r="H237" i="3"/>
  <c r="H179" i="3"/>
  <c r="H188" i="3"/>
  <c r="H200" i="3"/>
  <c r="H208" i="3"/>
  <c r="H158" i="3"/>
  <c r="J75" i="1"/>
  <c r="J78" i="1"/>
  <c r="L208" i="3"/>
  <c r="N31" i="1" s="1"/>
  <c r="H342" i="3"/>
  <c r="L594" i="3"/>
  <c r="L222" i="3"/>
  <c r="N32" i="1" s="1"/>
  <c r="L334" i="3"/>
  <c r="N61" i="1" s="1"/>
  <c r="J272" i="3"/>
  <c r="L60" i="1" s="1"/>
  <c r="N308" i="3"/>
  <c r="P50" i="1" s="1"/>
  <c r="L417" i="3"/>
  <c r="L267" i="3"/>
  <c r="N46" i="1" s="1"/>
  <c r="J599" i="3"/>
  <c r="L227" i="3"/>
  <c r="N33" i="1" s="1"/>
  <c r="M369" i="3"/>
  <c r="L369" i="3"/>
  <c r="L516" i="3"/>
  <c r="N354" i="3"/>
  <c r="P66" i="1" s="1"/>
  <c r="J358" i="3"/>
  <c r="L67" i="1" s="1"/>
  <c r="L237" i="3"/>
  <c r="N36" i="1" s="1"/>
  <c r="M179" i="3"/>
  <c r="O24" i="1" s="1"/>
  <c r="M251" i="3"/>
  <c r="O39" i="1" s="1"/>
  <c r="I255" i="3"/>
  <c r="K45" i="1" s="1"/>
  <c r="I358" i="3"/>
  <c r="K67" i="1" s="1"/>
  <c r="L251" i="3"/>
  <c r="N39" i="1" s="1"/>
  <c r="J154" i="3"/>
  <c r="L16" i="1" s="1"/>
  <c r="N241" i="3"/>
  <c r="P37" i="1" s="1"/>
  <c r="N162" i="3"/>
  <c r="P18" i="1" s="1"/>
  <c r="N179" i="3"/>
  <c r="P24" i="1" s="1"/>
  <c r="N192" i="3"/>
  <c r="P27" i="1" s="1"/>
  <c r="L599" i="3"/>
  <c r="I154" i="3"/>
  <c r="K16" i="1" s="1"/>
  <c r="M154" i="3"/>
  <c r="O16" i="1" s="1"/>
  <c r="M158" i="3"/>
  <c r="O17" i="1" s="1"/>
  <c r="I175" i="3"/>
  <c r="K23" i="1" s="1"/>
  <c r="M175" i="3"/>
  <c r="O23" i="1" s="1"/>
  <c r="M196" i="3"/>
  <c r="O28" i="1" s="1"/>
  <c r="M200" i="3"/>
  <c r="O29" i="1" s="1"/>
  <c r="M208" i="3"/>
  <c r="O31" i="1" s="1"/>
  <c r="I208" i="3"/>
  <c r="K31" i="1" s="1"/>
  <c r="M227" i="3"/>
  <c r="O33" i="1" s="1"/>
  <c r="M237" i="3"/>
  <c r="O36" i="1" s="1"/>
  <c r="I245" i="3"/>
  <c r="K38" i="1" s="1"/>
  <c r="M245" i="3"/>
  <c r="O38" i="1" s="1"/>
  <c r="M255" i="3"/>
  <c r="O45" i="1" s="1"/>
  <c r="M267" i="3"/>
  <c r="O46" i="1" s="1"/>
  <c r="M272" i="3"/>
  <c r="O60" i="1" s="1"/>
  <c r="M276" i="3"/>
  <c r="O59" i="1" s="1"/>
  <c r="M308" i="3"/>
  <c r="O50" i="1" s="1"/>
  <c r="I321" i="3"/>
  <c r="K53" i="1" s="1"/>
  <c r="I346" i="3"/>
  <c r="K64" i="1" s="1"/>
  <c r="I350" i="3"/>
  <c r="K65" i="1" s="1"/>
  <c r="K334" i="3"/>
  <c r="M61" i="1" s="1"/>
  <c r="K338" i="3"/>
  <c r="M62" i="1" s="1"/>
  <c r="K342" i="3"/>
  <c r="M63" i="1" s="1"/>
  <c r="K346" i="3"/>
  <c r="M64" i="1" s="1"/>
  <c r="K350" i="3"/>
  <c r="M65" i="1" s="1"/>
  <c r="K369" i="3"/>
  <c r="N188" i="3"/>
  <c r="P26" i="1" s="1"/>
  <c r="J196" i="3"/>
  <c r="L28" i="1" s="1"/>
  <c r="N222" i="3"/>
  <c r="P32" i="1" s="1"/>
  <c r="I329" i="3"/>
  <c r="K54" i="1" s="1"/>
  <c r="I417" i="3"/>
  <c r="J151" i="3"/>
  <c r="L15" i="1" s="1"/>
  <c r="J329" i="3"/>
  <c r="L54" i="1" s="1"/>
  <c r="J369" i="3"/>
  <c r="J417" i="3"/>
  <c r="J509" i="3"/>
  <c r="K118" i="3"/>
  <c r="M13" i="1" s="1"/>
  <c r="K267" i="3"/>
  <c r="M46" i="1" s="1"/>
  <c r="L118" i="3"/>
  <c r="N13" i="1" s="1"/>
  <c r="I151" i="3"/>
  <c r="K15" i="1" s="1"/>
  <c r="I162" i="3"/>
  <c r="K18" i="1" s="1"/>
  <c r="I192" i="3"/>
  <c r="K27" i="1" s="1"/>
  <c r="I334" i="3"/>
  <c r="K61" i="1" s="1"/>
  <c r="N329" i="3"/>
  <c r="P54" i="1" s="1"/>
  <c r="N338" i="3"/>
  <c r="P62" i="1" s="1"/>
  <c r="N346" i="3"/>
  <c r="P64" i="1" s="1"/>
  <c r="N358" i="3"/>
  <c r="P67" i="1" s="1"/>
  <c r="N369" i="3"/>
  <c r="N497" i="3"/>
  <c r="N609" i="3"/>
  <c r="N509" i="3"/>
  <c r="H221" i="4"/>
  <c r="H429" i="4" s="1"/>
  <c r="H308" i="3"/>
  <c r="H329" i="3"/>
  <c r="H338" i="3"/>
  <c r="H594" i="3"/>
  <c r="H605" i="3"/>
  <c r="H516" i="3"/>
  <c r="I171" i="3"/>
  <c r="K19" i="1" s="1"/>
  <c r="I179" i="3"/>
  <c r="K24" i="1" s="1"/>
  <c r="I200" i="3"/>
  <c r="K29" i="1" s="1"/>
  <c r="I222" i="3"/>
  <c r="K32" i="1" s="1"/>
  <c r="I308" i="3"/>
  <c r="K50" i="1" s="1"/>
  <c r="I369" i="3"/>
  <c r="J338" i="3"/>
  <c r="L62" i="1" s="1"/>
  <c r="L184" i="3"/>
  <c r="N25" i="1" s="1"/>
  <c r="J605" i="3"/>
  <c r="K196" i="3"/>
  <c r="M28" i="1" s="1"/>
  <c r="K208" i="3"/>
  <c r="M31" i="1" s="1"/>
  <c r="K237" i="3"/>
  <c r="M36" i="1" s="1"/>
  <c r="K245" i="3"/>
  <c r="M38" i="1" s="1"/>
  <c r="K417" i="3"/>
  <c r="H118" i="3"/>
  <c r="H162" i="3"/>
  <c r="H204" i="3"/>
  <c r="H241" i="3"/>
  <c r="H251" i="3"/>
  <c r="H272" i="3"/>
  <c r="H316" i="3"/>
  <c r="I509" i="3"/>
  <c r="J158" i="3"/>
  <c r="L17" i="1" s="1"/>
  <c r="J171" i="3"/>
  <c r="L19" i="1" s="1"/>
  <c r="J179" i="3"/>
  <c r="L24" i="1" s="1"/>
  <c r="J188" i="3"/>
  <c r="L26" i="1" s="1"/>
  <c r="J200" i="3"/>
  <c r="L29" i="1" s="1"/>
  <c r="J222" i="3"/>
  <c r="L32" i="1" s="1"/>
  <c r="J237" i="3"/>
  <c r="L36" i="1" s="1"/>
  <c r="J267" i="3"/>
  <c r="L46" i="1" s="1"/>
  <c r="J276" i="3"/>
  <c r="L59" i="1" s="1"/>
  <c r="J308" i="3"/>
  <c r="L50" i="1" s="1"/>
  <c r="J321" i="3"/>
  <c r="L53" i="1" s="1"/>
  <c r="J350" i="3"/>
  <c r="L65" i="1" s="1"/>
  <c r="I96" i="3"/>
  <c r="H184" i="3"/>
  <c r="H192" i="3"/>
  <c r="H232" i="3"/>
  <c r="H334" i="3"/>
  <c r="H354" i="3"/>
  <c r="I204" i="3"/>
  <c r="K30" i="1" s="1"/>
  <c r="H267" i="3"/>
  <c r="H369" i="3"/>
  <c r="K204" i="3"/>
  <c r="M30" i="1" s="1"/>
  <c r="M96" i="3"/>
  <c r="M118" i="3"/>
  <c r="O13" i="1" s="1"/>
  <c r="I276" i="3"/>
  <c r="K59" i="1" s="1"/>
  <c r="J96" i="3"/>
  <c r="L96" i="3"/>
  <c r="L151" i="3"/>
  <c r="N15" i="1" s="1"/>
  <c r="H96" i="3"/>
  <c r="H417" i="3"/>
  <c r="H497" i="3"/>
  <c r="H509" i="3"/>
  <c r="J118" i="3"/>
  <c r="L13" i="1" s="1"/>
  <c r="H151" i="3"/>
  <c r="I184" i="3"/>
  <c r="K25" i="1" s="1"/>
  <c r="I241" i="3"/>
  <c r="K37" i="1" s="1"/>
  <c r="I251" i="3"/>
  <c r="K39" i="1" s="1"/>
  <c r="I267" i="3"/>
  <c r="K46" i="1" s="1"/>
  <c r="I272" i="3"/>
  <c r="K60" i="1" s="1"/>
  <c r="I342" i="3"/>
  <c r="K63" i="1" s="1"/>
  <c r="I354" i="3"/>
  <c r="K66" i="1" s="1"/>
  <c r="K96" i="3"/>
  <c r="K162" i="3"/>
  <c r="M18" i="1" s="1"/>
  <c r="K171" i="3"/>
  <c r="M19" i="1" s="1"/>
  <c r="K184" i="3"/>
  <c r="M25" i="1" s="1"/>
  <c r="K192" i="3"/>
  <c r="M27" i="1" s="1"/>
  <c r="K222" i="3"/>
  <c r="M32" i="1" s="1"/>
  <c r="K232" i="3"/>
  <c r="M34" i="1" s="1"/>
  <c r="K251" i="3"/>
  <c r="M39" i="1" s="1"/>
  <c r="K272" i="3"/>
  <c r="M60" i="1" s="1"/>
  <c r="K308" i="3"/>
  <c r="M50" i="1" s="1"/>
  <c r="K329" i="3"/>
  <c r="M54" i="1" s="1"/>
  <c r="K354" i="3"/>
  <c r="M66" i="1" s="1"/>
  <c r="M162" i="3"/>
  <c r="O18" i="1" s="1"/>
  <c r="M192" i="3"/>
  <c r="O27" i="1" s="1"/>
  <c r="M417" i="3"/>
  <c r="M151" i="3"/>
  <c r="O15" i="1" s="1"/>
  <c r="M171" i="3"/>
  <c r="O19" i="1" s="1"/>
  <c r="M184" i="3"/>
  <c r="O25" i="1" s="1"/>
  <c r="M204" i="3"/>
  <c r="O30" i="1" s="1"/>
  <c r="M222" i="3"/>
  <c r="O32" i="1" s="1"/>
  <c r="M232" i="3"/>
  <c r="O34" i="1" s="1"/>
  <c r="M241" i="3"/>
  <c r="O37" i="1" s="1"/>
  <c r="M316" i="3"/>
  <c r="O52" i="1" s="1"/>
  <c r="M329" i="3"/>
  <c r="O54" i="1" s="1"/>
  <c r="M334" i="3"/>
  <c r="O61" i="1" s="1"/>
  <c r="M346" i="3"/>
  <c r="O64" i="1" s="1"/>
  <c r="M354" i="3"/>
  <c r="O66" i="1" s="1"/>
  <c r="N96" i="3"/>
  <c r="I118" i="3"/>
  <c r="K13" i="1" s="1"/>
  <c r="I188" i="3"/>
  <c r="K26" i="1" s="1"/>
  <c r="I196" i="3"/>
  <c r="K28" i="1" s="1"/>
  <c r="I227" i="3"/>
  <c r="K33" i="1" s="1"/>
  <c r="N118" i="3"/>
  <c r="P13" i="1" s="1"/>
  <c r="N175" i="3"/>
  <c r="P23" i="1" s="1"/>
  <c r="I497" i="3"/>
  <c r="K497" i="3"/>
  <c r="L497" i="3"/>
  <c r="J497" i="3"/>
  <c r="M497" i="3"/>
  <c r="M605" i="3"/>
  <c r="K502" i="3"/>
  <c r="N599" i="3"/>
  <c r="I516" i="3"/>
  <c r="L609" i="3"/>
  <c r="M599" i="3"/>
  <c r="N594" i="3"/>
  <c r="K509" i="3"/>
  <c r="M594" i="3"/>
  <c r="N516" i="3"/>
  <c r="B3" i="2"/>
  <c r="AG365" i="3" l="1"/>
  <c r="AG369" i="3" s="1"/>
  <c r="H81" i="1"/>
  <c r="AF365" i="3"/>
  <c r="G81" i="1"/>
  <c r="AD365" i="3"/>
  <c r="E81" i="1"/>
  <c r="AE365" i="3"/>
  <c r="AE369" i="3" s="1"/>
  <c r="F81" i="1"/>
  <c r="AH365" i="3"/>
  <c r="AH369" i="3" s="1"/>
  <c r="I81" i="1"/>
  <c r="AD208" i="3"/>
  <c r="AH158" i="3"/>
  <c r="AG192" i="3"/>
  <c r="AH154" i="3"/>
  <c r="AG222" i="3"/>
  <c r="AF272" i="3"/>
  <c r="AH227" i="3"/>
  <c r="AG346" i="3"/>
  <c r="AG599" i="3"/>
  <c r="AF342" i="3"/>
  <c r="AF321" i="3"/>
  <c r="AF158" i="3"/>
  <c r="AE245" i="3"/>
  <c r="AE509" i="3"/>
  <c r="AG200" i="3"/>
  <c r="AH232" i="3"/>
  <c r="AF237" i="3"/>
  <c r="AD188" i="3"/>
  <c r="AH255" i="3"/>
  <c r="AE200" i="3"/>
  <c r="AE502" i="3"/>
  <c r="AH321" i="3"/>
  <c r="AE316" i="3"/>
  <c r="AG208" i="3"/>
  <c r="AG354" i="3"/>
  <c r="AH358" i="3"/>
  <c r="AH338" i="3"/>
  <c r="AG227" i="3"/>
  <c r="AG171" i="3"/>
  <c r="AG276" i="3"/>
  <c r="AG594" i="3"/>
  <c r="AD154" i="3"/>
  <c r="AF175" i="3"/>
  <c r="AE158" i="3"/>
  <c r="AG241" i="3"/>
  <c r="AH184" i="3"/>
  <c r="AG232" i="3"/>
  <c r="AG175" i="3"/>
  <c r="AE179" i="3"/>
  <c r="AH188" i="3"/>
  <c r="AH208" i="3"/>
  <c r="AH350" i="3"/>
  <c r="AH222" i="3"/>
  <c r="AG237" i="3"/>
  <c r="AG267" i="3"/>
  <c r="AG516" i="3"/>
  <c r="AF245" i="3"/>
  <c r="AF232" i="3"/>
  <c r="AE162" i="3"/>
  <c r="AH179" i="3"/>
  <c r="AH237" i="3"/>
  <c r="AH241" i="3"/>
  <c r="AD316" i="3"/>
  <c r="AD158" i="3"/>
  <c r="AD103" i="3"/>
  <c r="AD272" i="3"/>
  <c r="AD171" i="3"/>
  <c r="AD354" i="3"/>
  <c r="AD204" i="3"/>
  <c r="AD267" i="3"/>
  <c r="AD255" i="3"/>
  <c r="AN612" i="3"/>
  <c r="AN4" i="3" s="1"/>
  <c r="AM612" i="3"/>
  <c r="AM4" i="3" s="1"/>
  <c r="AI612" i="3"/>
  <c r="AI4" i="3" s="1"/>
  <c r="AO612" i="3"/>
  <c r="AO4" i="3" s="1"/>
  <c r="AH267" i="3"/>
  <c r="AH509" i="3"/>
  <c r="AG251" i="3"/>
  <c r="AG329" i="3"/>
  <c r="AG509" i="3"/>
  <c r="AD162" i="3"/>
  <c r="AD417" i="3"/>
  <c r="AD329" i="3"/>
  <c r="AD589" i="3"/>
  <c r="AD342" i="3"/>
  <c r="AF241" i="3"/>
  <c r="AF118" i="3"/>
  <c r="AF354" i="3"/>
  <c r="AE237" i="3"/>
  <c r="AE118" i="3"/>
  <c r="AE267" i="3"/>
  <c r="AE338" i="3"/>
  <c r="AE184" i="3"/>
  <c r="AG158" i="3"/>
  <c r="AL612" i="3"/>
  <c r="AL4" i="3" s="1"/>
  <c r="AF227" i="3"/>
  <c r="AF162" i="3"/>
  <c r="AF308" i="3"/>
  <c r="AF369" i="3"/>
  <c r="AF509" i="3"/>
  <c r="AE6" i="3"/>
  <c r="AE96" i="3" s="1"/>
  <c r="AE308" i="3"/>
  <c r="AE346" i="3"/>
  <c r="AG103" i="3"/>
  <c r="AG204" i="3"/>
  <c r="AD200" i="3"/>
  <c r="AK612" i="3"/>
  <c r="AK4" i="3" s="1"/>
  <c r="AJ612" i="3"/>
  <c r="AJ4" i="3" s="1"/>
  <c r="AH354" i="3"/>
  <c r="AG162" i="3"/>
  <c r="AD350" i="3"/>
  <c r="AF188" i="3"/>
  <c r="AF196" i="3"/>
  <c r="AF502" i="3"/>
  <c r="AF329" i="3"/>
  <c r="AF497" i="3"/>
  <c r="AE103" i="3"/>
  <c r="AF6" i="3"/>
  <c r="AF96" i="3" s="1"/>
  <c r="AF204" i="3"/>
  <c r="AE255" i="3"/>
  <c r="AG184" i="3"/>
  <c r="AH118" i="3"/>
  <c r="AD184" i="3"/>
  <c r="AG245" i="3"/>
  <c r="AD245" i="3"/>
  <c r="AH196" i="3"/>
  <c r="AD516" i="3"/>
  <c r="AF276" i="3"/>
  <c r="AF599" i="3"/>
  <c r="AF516" i="3"/>
  <c r="AE321" i="3"/>
  <c r="AE589" i="3"/>
  <c r="AG342" i="3"/>
  <c r="AH276" i="3"/>
  <c r="AD179" i="3"/>
  <c r="AD241" i="3"/>
  <c r="AD609" i="3"/>
  <c r="AF255" i="3"/>
  <c r="AF103" i="3"/>
  <c r="AE354" i="3"/>
  <c r="AG308" i="3"/>
  <c r="AH204" i="3"/>
  <c r="AG188" i="3"/>
  <c r="AG417" i="3"/>
  <c r="AG350" i="3"/>
  <c r="AG497" i="3"/>
  <c r="AD192" i="3"/>
  <c r="AH497" i="3"/>
  <c r="AG196" i="3"/>
  <c r="AG358" i="3"/>
  <c r="AD118" i="3"/>
  <c r="AD497" i="3"/>
  <c r="AF179" i="3"/>
  <c r="AF358" i="3"/>
  <c r="AF316" i="3"/>
  <c r="AF605" i="3"/>
  <c r="AE192" i="3"/>
  <c r="AE222" i="3"/>
  <c r="AE272" i="3"/>
  <c r="AE329" i="3"/>
  <c r="AH151" i="3"/>
  <c r="AH251" i="3"/>
  <c r="AG118" i="3"/>
  <c r="AH175" i="3"/>
  <c r="AD358" i="3"/>
  <c r="AE196" i="3"/>
  <c r="AG272" i="3"/>
  <c r="AH245" i="3"/>
  <c r="AH162" i="3"/>
  <c r="AH594" i="3"/>
  <c r="AH316" i="3"/>
  <c r="AH417" i="3"/>
  <c r="AG179" i="3"/>
  <c r="AG334" i="3"/>
  <c r="AG609" i="3"/>
  <c r="AD196" i="3"/>
  <c r="AD308" i="3"/>
  <c r="AD509" i="3"/>
  <c r="AD594" i="3"/>
  <c r="AF192" i="3"/>
  <c r="AF222" i="3"/>
  <c r="AF594" i="3"/>
  <c r="AF251" i="3"/>
  <c r="AE188" i="3"/>
  <c r="AE151" i="3"/>
  <c r="AE276" i="3"/>
  <c r="AE599" i="3"/>
  <c r="AE609" i="3"/>
  <c r="AH103" i="3"/>
  <c r="AG6" i="3"/>
  <c r="AG96" i="3" s="1"/>
  <c r="AG338" i="3"/>
  <c r="AD227" i="3"/>
  <c r="AD599" i="3"/>
  <c r="AF151" i="3"/>
  <c r="AF350" i="3"/>
  <c r="AF334" i="3"/>
  <c r="AE241" i="3"/>
  <c r="AE204" i="3"/>
  <c r="AE154" i="3"/>
  <c r="AE594" i="3"/>
  <c r="AE342" i="3"/>
  <c r="AH308" i="3"/>
  <c r="AG255" i="3"/>
  <c r="AD175" i="3"/>
  <c r="AH342" i="3"/>
  <c r="AH605" i="3"/>
  <c r="AG151" i="3"/>
  <c r="AD232" i="3"/>
  <c r="AD502" i="3"/>
  <c r="AF154" i="3"/>
  <c r="AF267" i="3"/>
  <c r="AF417" i="3"/>
  <c r="AF338" i="3"/>
  <c r="AF609" i="3"/>
  <c r="AE208" i="3"/>
  <c r="AE516" i="3"/>
  <c r="AD251" i="3"/>
  <c r="AD96" i="3"/>
  <c r="AE417" i="3"/>
  <c r="AG502" i="3"/>
  <c r="AD237" i="3"/>
  <c r="AD222" i="3"/>
  <c r="AD334" i="3"/>
  <c r="AF208" i="3"/>
  <c r="AF346" i="3"/>
  <c r="AF589" i="3"/>
  <c r="AF184" i="3"/>
  <c r="AE227" i="3"/>
  <c r="AE171" i="3"/>
  <c r="AE251" i="3"/>
  <c r="AE350" i="3"/>
  <c r="AH272" i="3"/>
  <c r="AF200" i="3"/>
  <c r="AH171" i="3"/>
  <c r="AG605" i="3"/>
  <c r="AH516" i="3"/>
  <c r="AH599" i="3"/>
  <c r="AH589" i="3"/>
  <c r="AH329" i="3"/>
  <c r="AH609" i="3"/>
  <c r="AH6" i="3"/>
  <c r="AH96" i="3" s="1"/>
  <c r="AG154" i="3"/>
  <c r="AH192" i="3"/>
  <c r="AH346" i="3"/>
  <c r="AH334" i="3"/>
  <c r="AH502" i="3"/>
  <c r="AG316" i="3"/>
  <c r="AG321" i="3"/>
  <c r="AG589" i="3"/>
  <c r="AD151" i="3"/>
  <c r="AD276" i="3"/>
  <c r="AD321" i="3"/>
  <c r="AD338" i="3"/>
  <c r="AD605" i="3"/>
  <c r="AF171" i="3"/>
  <c r="AE232" i="3"/>
  <c r="AE175" i="3"/>
  <c r="AE334" i="3"/>
  <c r="AE497" i="3"/>
  <c r="AE358" i="3"/>
  <c r="AE605" i="3"/>
  <c r="AH200" i="3"/>
  <c r="J23" i="4"/>
  <c r="K22" i="4"/>
  <c r="F76" i="1"/>
  <c r="F312" i="3"/>
  <c r="H51" i="1" s="1"/>
  <c r="H75" i="1"/>
  <c r="H74" i="1"/>
  <c r="H76" i="1"/>
  <c r="C312" i="3"/>
  <c r="E51" i="1" s="1"/>
  <c r="E312" i="3"/>
  <c r="G51" i="1" s="1"/>
  <c r="G76" i="1"/>
  <c r="D312" i="3"/>
  <c r="F51" i="1" s="1"/>
  <c r="F188" i="3"/>
  <c r="H26" i="1" s="1"/>
  <c r="F276" i="3"/>
  <c r="H59" i="1" s="1"/>
  <c r="E75" i="1"/>
  <c r="E74" i="1"/>
  <c r="F74" i="1"/>
  <c r="F75" i="1"/>
  <c r="I76" i="1"/>
  <c r="G75" i="1"/>
  <c r="I74" i="1"/>
  <c r="G74" i="1"/>
  <c r="E316" i="3"/>
  <c r="G52" i="1" s="1"/>
  <c r="E255" i="3"/>
  <c r="G45" i="1" s="1"/>
  <c r="F255" i="3"/>
  <c r="H45" i="1" s="1"/>
  <c r="E76" i="1"/>
  <c r="C346" i="3"/>
  <c r="E64" i="1" s="1"/>
  <c r="I75" i="1"/>
  <c r="G312" i="3"/>
  <c r="I51" i="1" s="1"/>
  <c r="C162" i="3"/>
  <c r="E18" i="1" s="1"/>
  <c r="G241" i="3"/>
  <c r="I37" i="1" s="1"/>
  <c r="F245" i="3"/>
  <c r="H38" i="1" s="1"/>
  <c r="F208" i="3"/>
  <c r="H31" i="1" s="1"/>
  <c r="F158" i="3"/>
  <c r="H17" i="1" s="1"/>
  <c r="F358" i="3"/>
  <c r="H67" i="1" s="1"/>
  <c r="G272" i="3"/>
  <c r="I60" i="1" s="1"/>
  <c r="F334" i="3"/>
  <c r="H61" i="1" s="1"/>
  <c r="E154" i="3"/>
  <c r="G16" i="1" s="1"/>
  <c r="F237" i="3"/>
  <c r="H36" i="1" s="1"/>
  <c r="E158" i="3"/>
  <c r="G17" i="1" s="1"/>
  <c r="G245" i="3"/>
  <c r="I38" i="1" s="1"/>
  <c r="F272" i="3"/>
  <c r="H60" i="1" s="1"/>
  <c r="F103" i="3"/>
  <c r="H12" i="1" s="1"/>
  <c r="E338" i="3"/>
  <c r="G62" i="1" s="1"/>
  <c r="D158" i="3"/>
  <c r="F17" i="1" s="1"/>
  <c r="D346" i="3"/>
  <c r="F64" i="1" s="1"/>
  <c r="D154" i="3"/>
  <c r="F16" i="1" s="1"/>
  <c r="D342" i="3"/>
  <c r="F63" i="1" s="1"/>
  <c r="D188" i="3"/>
  <c r="F26" i="1" s="1"/>
  <c r="D338" i="3"/>
  <c r="F62" i="1" s="1"/>
  <c r="G200" i="3"/>
  <c r="I29" i="1" s="1"/>
  <c r="F162" i="3"/>
  <c r="H18" i="1" s="1"/>
  <c r="C245" i="3"/>
  <c r="E38" i="1" s="1"/>
  <c r="C208" i="3"/>
  <c r="E31" i="1" s="1"/>
  <c r="C342" i="3"/>
  <c r="E63" i="1" s="1"/>
  <c r="C276" i="3"/>
  <c r="E59" i="1" s="1"/>
  <c r="G184" i="3"/>
  <c r="I25" i="1" s="1"/>
  <c r="G251" i="3"/>
  <c r="I39" i="1" s="1"/>
  <c r="F154" i="3"/>
  <c r="H16" i="1" s="1"/>
  <c r="F599" i="3"/>
  <c r="C334" i="3"/>
  <c r="E61" i="1" s="1"/>
  <c r="E342" i="3"/>
  <c r="G63" i="1" s="1"/>
  <c r="E188" i="3"/>
  <c r="G26" i="1" s="1"/>
  <c r="E605" i="3"/>
  <c r="D609" i="3"/>
  <c r="D184" i="3"/>
  <c r="F25" i="1" s="1"/>
  <c r="F342" i="3"/>
  <c r="H63" i="1" s="1"/>
  <c r="E179" i="3"/>
  <c r="G24" i="1" s="1"/>
  <c r="F200" i="3"/>
  <c r="H29" i="1" s="1"/>
  <c r="F118" i="3"/>
  <c r="H13" i="1" s="1"/>
  <c r="G255" i="3"/>
  <c r="I45" i="1" s="1"/>
  <c r="E502" i="3"/>
  <c r="C103" i="3"/>
  <c r="E12" i="1" s="1"/>
  <c r="G237" i="3"/>
  <c r="I36" i="1" s="1"/>
  <c r="D241" i="3"/>
  <c r="F37" i="1" s="1"/>
  <c r="G188" i="3"/>
  <c r="I26" i="1" s="1"/>
  <c r="C179" i="3"/>
  <c r="E24" i="1" s="1"/>
  <c r="E276" i="3"/>
  <c r="G59" i="1" s="1"/>
  <c r="E334" i="3"/>
  <c r="G61" i="1" s="1"/>
  <c r="D502" i="3"/>
  <c r="E200" i="3"/>
  <c r="G29" i="1" s="1"/>
  <c r="C241" i="3"/>
  <c r="E37" i="1" s="1"/>
  <c r="C118" i="3"/>
  <c r="E13" i="1" s="1"/>
  <c r="E272" i="3"/>
  <c r="G60" i="1" s="1"/>
  <c r="C192" i="3"/>
  <c r="E27" i="1" s="1"/>
  <c r="C184" i="3"/>
  <c r="E25" i="1" s="1"/>
  <c r="C232" i="3"/>
  <c r="E34" i="1" s="1"/>
  <c r="C316" i="3"/>
  <c r="E52" i="1" s="1"/>
  <c r="C609" i="3"/>
  <c r="D22" i="2" s="1"/>
  <c r="E227" i="3"/>
  <c r="G33" i="1" s="1"/>
  <c r="E162" i="3"/>
  <c r="G18" i="1" s="1"/>
  <c r="E358" i="3"/>
  <c r="G67" i="1" s="1"/>
  <c r="D369" i="3"/>
  <c r="C171" i="3"/>
  <c r="E19" i="1" s="1"/>
  <c r="D599" i="3"/>
  <c r="G154" i="3"/>
  <c r="I16" i="1" s="1"/>
  <c r="C204" i="3"/>
  <c r="E30" i="1" s="1"/>
  <c r="G162" i="3"/>
  <c r="I18" i="1" s="1"/>
  <c r="G227" i="3"/>
  <c r="I33" i="1" s="1"/>
  <c r="G346" i="3"/>
  <c r="I64" i="1" s="1"/>
  <c r="F316" i="3"/>
  <c r="H52" i="1" s="1"/>
  <c r="C594" i="3"/>
  <c r="D18" i="2" s="1"/>
  <c r="C338" i="3"/>
  <c r="E62" i="1" s="1"/>
  <c r="C158" i="3"/>
  <c r="E17" i="1" s="1"/>
  <c r="G358" i="3"/>
  <c r="I67" i="1" s="1"/>
  <c r="F227" i="3"/>
  <c r="H33" i="1" s="1"/>
  <c r="F171" i="3"/>
  <c r="H19" i="1" s="1"/>
  <c r="C200" i="3"/>
  <c r="E29" i="1" s="1"/>
  <c r="D232" i="3"/>
  <c r="F34" i="1" s="1"/>
  <c r="D354" i="3"/>
  <c r="F66" i="1" s="1"/>
  <c r="C272" i="3"/>
  <c r="E60" i="1" s="1"/>
  <c r="F192" i="3"/>
  <c r="H27" i="1" s="1"/>
  <c r="F232" i="3"/>
  <c r="H34" i="1" s="1"/>
  <c r="F241" i="3"/>
  <c r="H37" i="1" s="1"/>
  <c r="C237" i="3"/>
  <c r="E36" i="1" s="1"/>
  <c r="E350" i="3"/>
  <c r="G65" i="1" s="1"/>
  <c r="G204" i="3"/>
  <c r="I30" i="1" s="1"/>
  <c r="F96" i="3"/>
  <c r="H11" i="1" s="1"/>
  <c r="C255" i="3"/>
  <c r="E45" i="1" s="1"/>
  <c r="E118" i="3"/>
  <c r="G13" i="1" s="1"/>
  <c r="D118" i="3"/>
  <c r="F13" i="1" s="1"/>
  <c r="G151" i="3"/>
  <c r="I15" i="1" s="1"/>
  <c r="C96" i="3"/>
  <c r="E11" i="1" s="1"/>
  <c r="F204" i="3"/>
  <c r="H30" i="1" s="1"/>
  <c r="D350" i="3"/>
  <c r="F65" i="1" s="1"/>
  <c r="G232" i="3"/>
  <c r="I34" i="1" s="1"/>
  <c r="G96" i="3"/>
  <c r="I11" i="1" s="1"/>
  <c r="F196" i="3"/>
  <c r="H28" i="1" s="1"/>
  <c r="F605" i="3"/>
  <c r="C354" i="3"/>
  <c r="E66" i="1" s="1"/>
  <c r="D96" i="3"/>
  <c r="F11" i="1" s="1"/>
  <c r="E599" i="3"/>
  <c r="G267" i="3"/>
  <c r="I46" i="1" s="1"/>
  <c r="C251" i="3"/>
  <c r="E39" i="1" s="1"/>
  <c r="G118" i="3"/>
  <c r="I13" i="1" s="1"/>
  <c r="G609" i="3"/>
  <c r="G599" i="3"/>
  <c r="F151" i="3"/>
  <c r="H15" i="1" s="1"/>
  <c r="F609" i="3"/>
  <c r="F502" i="3"/>
  <c r="C417" i="3"/>
  <c r="D9" i="2" s="1"/>
  <c r="C329" i="3"/>
  <c r="E54" i="1" s="1"/>
  <c r="C321" i="3"/>
  <c r="E53" i="1" s="1"/>
  <c r="C589" i="3"/>
  <c r="D16" i="2" s="1"/>
  <c r="F222" i="3"/>
  <c r="H32" i="1" s="1"/>
  <c r="E609" i="3"/>
  <c r="D516" i="3"/>
  <c r="D316" i="3"/>
  <c r="F52" i="1" s="1"/>
  <c r="G342" i="3"/>
  <c r="I63" i="1" s="1"/>
  <c r="G329" i="3"/>
  <c r="I54" i="1" s="1"/>
  <c r="C151" i="3"/>
  <c r="E15" i="1" s="1"/>
  <c r="G369" i="3"/>
  <c r="F179" i="3"/>
  <c r="H24" i="1" s="1"/>
  <c r="C222" i="3"/>
  <c r="E32" i="1" s="1"/>
  <c r="E208" i="3"/>
  <c r="G31" i="1" s="1"/>
  <c r="E241" i="3"/>
  <c r="G37" i="1" s="1"/>
  <c r="E589" i="3"/>
  <c r="D179" i="3"/>
  <c r="F24" i="1" s="1"/>
  <c r="G589" i="3"/>
  <c r="G171" i="3"/>
  <c r="I19" i="1" s="1"/>
  <c r="G222" i="3"/>
  <c r="I32" i="1" s="1"/>
  <c r="F184" i="3"/>
  <c r="H25" i="1" s="1"/>
  <c r="F321" i="3"/>
  <c r="H53" i="1" s="1"/>
  <c r="C509" i="3"/>
  <c r="D14" i="2" s="1"/>
  <c r="C358" i="3"/>
  <c r="E67" i="1" s="1"/>
  <c r="C497" i="3"/>
  <c r="D10" i="2" s="1"/>
  <c r="E151" i="3"/>
  <c r="G15" i="1" s="1"/>
  <c r="D151" i="3"/>
  <c r="F15" i="1" s="1"/>
  <c r="E171" i="3"/>
  <c r="G19" i="1" s="1"/>
  <c r="E222" i="3"/>
  <c r="G32" i="1" s="1"/>
  <c r="E417" i="3"/>
  <c r="E308" i="3"/>
  <c r="G50" i="1" s="1"/>
  <c r="E321" i="3"/>
  <c r="G53" i="1" s="1"/>
  <c r="E346" i="3"/>
  <c r="G64" i="1" s="1"/>
  <c r="E103" i="3"/>
  <c r="G12" i="1" s="1"/>
  <c r="E184" i="3"/>
  <c r="G25" i="1" s="1"/>
  <c r="D192" i="3"/>
  <c r="F27" i="1" s="1"/>
  <c r="D171" i="3"/>
  <c r="F19" i="1" s="1"/>
  <c r="D222" i="3"/>
  <c r="F32" i="1" s="1"/>
  <c r="D251" i="3"/>
  <c r="F39" i="1" s="1"/>
  <c r="D417" i="3"/>
  <c r="D329" i="3"/>
  <c r="F54" i="1" s="1"/>
  <c r="F589" i="3"/>
  <c r="G308" i="3"/>
  <c r="I50" i="1" s="1"/>
  <c r="G417" i="3"/>
  <c r="G192" i="3"/>
  <c r="I27" i="1" s="1"/>
  <c r="G103" i="3"/>
  <c r="I12" i="1" s="1"/>
  <c r="G175" i="3"/>
  <c r="I23" i="1" s="1"/>
  <c r="G196" i="3"/>
  <c r="I28" i="1" s="1"/>
  <c r="G316" i="3"/>
  <c r="I52" i="1" s="1"/>
  <c r="G509" i="3"/>
  <c r="F251" i="3"/>
  <c r="H39" i="1" s="1"/>
  <c r="F350" i="3"/>
  <c r="H65" i="1" s="1"/>
  <c r="F417" i="3"/>
  <c r="F329" i="3"/>
  <c r="H54" i="1" s="1"/>
  <c r="F509" i="3"/>
  <c r="F338" i="3"/>
  <c r="H62" i="1" s="1"/>
  <c r="C308" i="3"/>
  <c r="E50" i="1" s="1"/>
  <c r="C267" i="3"/>
  <c r="E46" i="1" s="1"/>
  <c r="C227" i="3"/>
  <c r="E33" i="1" s="1"/>
  <c r="C605" i="3"/>
  <c r="D19" i="2" s="1"/>
  <c r="C350" i="3"/>
  <c r="E65" i="1" s="1"/>
  <c r="E251" i="3"/>
  <c r="G39" i="1" s="1"/>
  <c r="E196" i="3"/>
  <c r="G28" i="1" s="1"/>
  <c r="E175" i="3"/>
  <c r="G23" i="1" s="1"/>
  <c r="E509" i="3"/>
  <c r="E354" i="3"/>
  <c r="G66" i="1" s="1"/>
  <c r="E497" i="3"/>
  <c r="D255" i="3"/>
  <c r="F45" i="1" s="1"/>
  <c r="D196" i="3"/>
  <c r="F28" i="1" s="1"/>
  <c r="D175" i="3"/>
  <c r="F23" i="1" s="1"/>
  <c r="D245" i="3"/>
  <c r="F38" i="1" s="1"/>
  <c r="D594" i="3"/>
  <c r="D358" i="3"/>
  <c r="F67" i="1" s="1"/>
  <c r="D605" i="3"/>
  <c r="F267" i="3"/>
  <c r="H46" i="1" s="1"/>
  <c r="F369" i="3"/>
  <c r="F346" i="3"/>
  <c r="H64" i="1" s="1"/>
  <c r="C188" i="3"/>
  <c r="E26" i="1" s="1"/>
  <c r="E245" i="3"/>
  <c r="G38" i="1" s="1"/>
  <c r="D276" i="3"/>
  <c r="F59" i="1" s="1"/>
  <c r="D208" i="3"/>
  <c r="F31" i="1" s="1"/>
  <c r="D321" i="3"/>
  <c r="F53" i="1" s="1"/>
  <c r="D589" i="3"/>
  <c r="G334" i="3"/>
  <c r="I61" i="1" s="1"/>
  <c r="C154" i="3"/>
  <c r="E16" i="1" s="1"/>
  <c r="C196" i="3"/>
  <c r="E28" i="1" s="1"/>
  <c r="C502" i="3"/>
  <c r="D13" i="2" s="1"/>
  <c r="E329" i="3"/>
  <c r="G54" i="1" s="1"/>
  <c r="E594" i="3"/>
  <c r="E96" i="3"/>
  <c r="G11" i="1" s="1"/>
  <c r="E232" i="3"/>
  <c r="G34" i="1" s="1"/>
  <c r="E267" i="3"/>
  <c r="G46" i="1" s="1"/>
  <c r="D227" i="3"/>
  <c r="F33" i="1" s="1"/>
  <c r="D272" i="3"/>
  <c r="F60" i="1" s="1"/>
  <c r="D267" i="3"/>
  <c r="F46" i="1" s="1"/>
  <c r="G338" i="3"/>
  <c r="I62" i="1" s="1"/>
  <c r="F308" i="3"/>
  <c r="H50" i="1" s="1"/>
  <c r="F594" i="3"/>
  <c r="F497" i="3"/>
  <c r="C599" i="3"/>
  <c r="D17" i="2" s="1"/>
  <c r="D497" i="3"/>
  <c r="D509" i="3"/>
  <c r="D334" i="3"/>
  <c r="F61" i="1" s="1"/>
  <c r="G605" i="3"/>
  <c r="G497" i="3"/>
  <c r="F175" i="3"/>
  <c r="H23" i="1" s="1"/>
  <c r="F516" i="3"/>
  <c r="C175" i="3"/>
  <c r="E23" i="1" s="1"/>
  <c r="C516" i="3"/>
  <c r="D15" i="2" s="1"/>
  <c r="E192" i="3"/>
  <c r="G27" i="1" s="1"/>
  <c r="E237" i="3"/>
  <c r="G36" i="1" s="1"/>
  <c r="E516" i="3"/>
  <c r="E204" i="3"/>
  <c r="G30" i="1" s="1"/>
  <c r="D162" i="3"/>
  <c r="F18" i="1" s="1"/>
  <c r="D204" i="3"/>
  <c r="F30" i="1" s="1"/>
  <c r="D237" i="3"/>
  <c r="F36" i="1" s="1"/>
  <c r="D200" i="3"/>
  <c r="F29" i="1" s="1"/>
  <c r="D308" i="3"/>
  <c r="F50" i="1" s="1"/>
  <c r="C366" i="3"/>
  <c r="AD366" i="3" s="1"/>
  <c r="AD369" i="3" s="1"/>
  <c r="E369" i="3"/>
  <c r="F354" i="3"/>
  <c r="H66" i="1" s="1"/>
  <c r="D103" i="3"/>
  <c r="F12" i="1" s="1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5" i="3"/>
  <c r="N11" i="1"/>
  <c r="N20" i="1" s="1"/>
  <c r="L612" i="3"/>
  <c r="L4" i="3" s="1"/>
  <c r="L11" i="1"/>
  <c r="L20" i="1" s="1"/>
  <c r="J612" i="3"/>
  <c r="J4" i="3" s="1"/>
  <c r="M11" i="1"/>
  <c r="M20" i="1" s="1"/>
  <c r="K612" i="3"/>
  <c r="K4" i="3" s="1"/>
  <c r="P11" i="1"/>
  <c r="P20" i="1" s="1"/>
  <c r="K11" i="1"/>
  <c r="K20" i="1" s="1"/>
  <c r="I612" i="3"/>
  <c r="I4" i="3" s="1"/>
  <c r="N502" i="3"/>
  <c r="N417" i="3"/>
  <c r="O11" i="1"/>
  <c r="O20" i="1" s="1"/>
  <c r="M612" i="3"/>
  <c r="M4" i="3" s="1"/>
  <c r="K55" i="1"/>
  <c r="L69" i="1"/>
  <c r="L55" i="1"/>
  <c r="G276" i="3"/>
  <c r="I59" i="1" s="1"/>
  <c r="G350" i="3"/>
  <c r="I65" i="1" s="1"/>
  <c r="G208" i="3"/>
  <c r="I31" i="1" s="1"/>
  <c r="G502" i="3"/>
  <c r="G354" i="3"/>
  <c r="I66" i="1" s="1"/>
  <c r="G158" i="3"/>
  <c r="I17" i="1" s="1"/>
  <c r="G321" i="3"/>
  <c r="I53" i="1" s="1"/>
  <c r="G594" i="3"/>
  <c r="G516" i="3"/>
  <c r="G179" i="3"/>
  <c r="I24" i="1" s="1"/>
  <c r="J11" i="1"/>
  <c r="H612" i="3"/>
  <c r="H4" i="3" s="1"/>
  <c r="L40" i="1"/>
  <c r="O55" i="1"/>
  <c r="M40" i="1"/>
  <c r="K69" i="1"/>
  <c r="O40" i="1"/>
  <c r="M55" i="1"/>
  <c r="O69" i="1"/>
  <c r="M69" i="1"/>
  <c r="K40" i="1"/>
  <c r="AF612" i="3" l="1"/>
  <c r="AF4" i="3" s="1"/>
  <c r="AH612" i="3"/>
  <c r="AH4" i="3" s="1"/>
  <c r="AG612" i="3"/>
  <c r="AG4" i="3" s="1"/>
  <c r="AD612" i="3"/>
  <c r="AD4" i="3" s="1"/>
  <c r="AE612" i="3"/>
  <c r="AE4" i="3" s="1"/>
  <c r="J24" i="4"/>
  <c r="K23" i="4"/>
  <c r="C369" i="3"/>
  <c r="C612" i="3" s="1"/>
  <c r="C4" i="3" s="1"/>
  <c r="H20" i="1"/>
  <c r="E22" i="2"/>
  <c r="E17" i="2"/>
  <c r="F17" i="2" s="1"/>
  <c r="G17" i="2" s="1"/>
  <c r="E9" i="2"/>
  <c r="F9" i="2" s="1"/>
  <c r="G9" i="2" s="1"/>
  <c r="E10" i="2"/>
  <c r="F10" i="2" s="1"/>
  <c r="E18" i="2"/>
  <c r="F18" i="2" s="1"/>
  <c r="G18" i="2" s="1"/>
  <c r="E16" i="2"/>
  <c r="F16" i="2" s="1"/>
  <c r="G16" i="2" s="1"/>
  <c r="D4" i="2"/>
  <c r="F55" i="1"/>
  <c r="G20" i="1"/>
  <c r="I55" i="1"/>
  <c r="E13" i="2"/>
  <c r="F13" i="2" s="1"/>
  <c r="G13" i="2" s="1"/>
  <c r="E15" i="2"/>
  <c r="F15" i="2" s="1"/>
  <c r="G15" i="2" s="1"/>
  <c r="E69" i="1"/>
  <c r="G55" i="1"/>
  <c r="E14" i="2"/>
  <c r="F14" i="2" s="1"/>
  <c r="G14" i="2" s="1"/>
  <c r="E19" i="2"/>
  <c r="F19" i="2" s="1"/>
  <c r="G69" i="1"/>
  <c r="E55" i="1"/>
  <c r="G40" i="1"/>
  <c r="H55" i="1"/>
  <c r="F69" i="1"/>
  <c r="F40" i="1"/>
  <c r="D11" i="2"/>
  <c r="D20" i="2" s="1"/>
  <c r="D23" i="2" s="1"/>
  <c r="E40" i="1"/>
  <c r="H40" i="1"/>
  <c r="E20" i="1"/>
  <c r="H69" i="1"/>
  <c r="E612" i="3"/>
  <c r="E4" i="3" s="1"/>
  <c r="F612" i="3"/>
  <c r="F4" i="3" s="1"/>
  <c r="D612" i="3"/>
  <c r="D4" i="3" s="1"/>
  <c r="F20" i="1"/>
  <c r="N70" i="1"/>
  <c r="P70" i="1"/>
  <c r="J55" i="1"/>
  <c r="J69" i="1"/>
  <c r="J40" i="1"/>
  <c r="J20" i="1"/>
  <c r="N41" i="1"/>
  <c r="L41" i="1"/>
  <c r="L70" i="1"/>
  <c r="I69" i="1"/>
  <c r="P41" i="1"/>
  <c r="K70" i="1"/>
  <c r="I40" i="1"/>
  <c r="I20" i="1"/>
  <c r="N612" i="3"/>
  <c r="N4" i="3" s="1"/>
  <c r="K41" i="1"/>
  <c r="O70" i="1"/>
  <c r="G612" i="3"/>
  <c r="G4" i="3" s="1"/>
  <c r="O41" i="1"/>
  <c r="M70" i="1"/>
  <c r="M41" i="1"/>
  <c r="D25" i="2" l="1"/>
  <c r="F22" i="2"/>
  <c r="E90" i="1"/>
  <c r="E80" i="1"/>
  <c r="K24" i="4"/>
  <c r="J25" i="4"/>
  <c r="H41" i="1"/>
  <c r="F70" i="1"/>
  <c r="I70" i="1"/>
  <c r="E4" i="2"/>
  <c r="E11" i="2"/>
  <c r="E20" i="2" s="1"/>
  <c r="E23" i="2" s="1"/>
  <c r="H17" i="2"/>
  <c r="I17" i="2" s="1"/>
  <c r="J17" i="2" s="1"/>
  <c r="E70" i="1"/>
  <c r="F11" i="2"/>
  <c r="F20" i="2" s="1"/>
  <c r="G70" i="1"/>
  <c r="G41" i="1"/>
  <c r="H13" i="2"/>
  <c r="I13" i="2" s="1"/>
  <c r="J13" i="2" s="1"/>
  <c r="G19" i="2"/>
  <c r="H19" i="2" s="1"/>
  <c r="F41" i="1"/>
  <c r="H70" i="1"/>
  <c r="H18" i="2"/>
  <c r="I18" i="2" s="1"/>
  <c r="J70" i="1"/>
  <c r="J41" i="1"/>
  <c r="I41" i="1"/>
  <c r="F4" i="2"/>
  <c r="G10" i="2"/>
  <c r="H10" i="2" s="1"/>
  <c r="I10" i="2" s="1"/>
  <c r="H16" i="2"/>
  <c r="I16" i="2" s="1"/>
  <c r="J16" i="2" s="1"/>
  <c r="H15" i="2"/>
  <c r="H9" i="2"/>
  <c r="H14" i="2"/>
  <c r="I14" i="2" s="1"/>
  <c r="J14" i="2" s="1"/>
  <c r="E41" i="1"/>
  <c r="F23" i="2" l="1"/>
  <c r="E25" i="2"/>
  <c r="G22" i="2"/>
  <c r="F28" i="2"/>
  <c r="F29" i="2" s="1"/>
  <c r="F25" i="2"/>
  <c r="E83" i="1"/>
  <c r="E85" i="1" s="1"/>
  <c r="E91" i="1"/>
  <c r="F80" i="1"/>
  <c r="J26" i="4"/>
  <c r="K25" i="4"/>
  <c r="K17" i="2"/>
  <c r="L17" i="2" s="1"/>
  <c r="K13" i="2"/>
  <c r="L13" i="2" s="1"/>
  <c r="J18" i="2"/>
  <c r="K18" i="2" s="1"/>
  <c r="L18" i="2" s="1"/>
  <c r="G4" i="2"/>
  <c r="G11" i="2"/>
  <c r="G20" i="2" s="1"/>
  <c r="G23" i="2" s="1"/>
  <c r="K16" i="2"/>
  <c r="L16" i="2" s="1"/>
  <c r="I19" i="2"/>
  <c r="J10" i="2"/>
  <c r="I15" i="2"/>
  <c r="K14" i="2"/>
  <c r="L14" i="2" s="1"/>
  <c r="H4" i="2"/>
  <c r="H11" i="2"/>
  <c r="H20" i="2" s="1"/>
  <c r="I9" i="2"/>
  <c r="G80" i="1" l="1"/>
  <c r="H80" i="1" s="1"/>
  <c r="G25" i="2"/>
  <c r="H22" i="2"/>
  <c r="H25" i="2" s="1"/>
  <c r="F83" i="1"/>
  <c r="F85" i="1" s="1"/>
  <c r="F86" i="1" s="1"/>
  <c r="F87" i="1" s="1"/>
  <c r="F6" i="1" s="1"/>
  <c r="J27" i="4"/>
  <c r="K26" i="4"/>
  <c r="M13" i="2"/>
  <c r="N13" i="2" s="1"/>
  <c r="G83" i="1"/>
  <c r="G85" i="1" s="1"/>
  <c r="G86" i="1" s="1"/>
  <c r="G87" i="1" s="1"/>
  <c r="G6" i="1" s="1"/>
  <c r="M18" i="2"/>
  <c r="N18" i="2" s="1"/>
  <c r="O18" i="2" s="1"/>
  <c r="M16" i="2"/>
  <c r="N16" i="2" s="1"/>
  <c r="J15" i="2"/>
  <c r="K15" i="2" s="1"/>
  <c r="M17" i="2"/>
  <c r="N17" i="2" s="1"/>
  <c r="O17" i="2" s="1"/>
  <c r="I11" i="2"/>
  <c r="I20" i="2" s="1"/>
  <c r="I4" i="2"/>
  <c r="J9" i="2"/>
  <c r="K9" i="2" s="1"/>
  <c r="L9" i="2" s="1"/>
  <c r="K10" i="2"/>
  <c r="J19" i="2"/>
  <c r="M14" i="2"/>
  <c r="I22" i="2" l="1"/>
  <c r="H23" i="2"/>
  <c r="I80" i="1" s="1"/>
  <c r="I83" i="1" s="1"/>
  <c r="I85" i="1" s="1"/>
  <c r="I86" i="1" s="1"/>
  <c r="I87" i="1" s="1"/>
  <c r="I6" i="1" s="1"/>
  <c r="H83" i="1"/>
  <c r="H85" i="1" s="1"/>
  <c r="H86" i="1" s="1"/>
  <c r="H87" i="1" s="1"/>
  <c r="H6" i="1" s="1"/>
  <c r="J28" i="4"/>
  <c r="K27" i="4"/>
  <c r="O13" i="2"/>
  <c r="P13" i="2" s="1"/>
  <c r="P18" i="2"/>
  <c r="O16" i="2"/>
  <c r="P16" i="2" s="1"/>
  <c r="P17" i="2"/>
  <c r="M9" i="2"/>
  <c r="N9" i="2" s="1"/>
  <c r="K19" i="2"/>
  <c r="L15" i="2"/>
  <c r="N14" i="2"/>
  <c r="O14" i="2" s="1"/>
  <c r="L10" i="2"/>
  <c r="J4" i="2"/>
  <c r="J11" i="2"/>
  <c r="J20" i="2" s="1"/>
  <c r="K4" i="2"/>
  <c r="K11" i="2"/>
  <c r="E86" i="1"/>
  <c r="J22" i="2" l="1"/>
  <c r="J23" i="2" s="1"/>
  <c r="I25" i="2"/>
  <c r="I23" i="2"/>
  <c r="J80" i="1" s="1"/>
  <c r="K28" i="4"/>
  <c r="J29" i="4"/>
  <c r="P14" i="2"/>
  <c r="L11" i="2"/>
  <c r="L4" i="2"/>
  <c r="M10" i="2"/>
  <c r="M11" i="2" s="1"/>
  <c r="K20" i="2"/>
  <c r="L19" i="2"/>
  <c r="M15" i="2"/>
  <c r="N15" i="2" s="1"/>
  <c r="O9" i="2"/>
  <c r="P9" i="2" s="1"/>
  <c r="E87" i="1"/>
  <c r="E6" i="1" s="1"/>
  <c r="K22" i="2" l="1"/>
  <c r="L22" i="2" s="1"/>
  <c r="J83" i="1"/>
  <c r="J85" i="1" s="1"/>
  <c r="J86" i="1" s="1"/>
  <c r="J87" i="1" s="1"/>
  <c r="J6" i="1" s="1"/>
  <c r="K80" i="1"/>
  <c r="J30" i="4"/>
  <c r="K29" i="4"/>
  <c r="M4" i="2"/>
  <c r="N10" i="2"/>
  <c r="N4" i="2" s="1"/>
  <c r="O15" i="2"/>
  <c r="P15" i="2" s="1"/>
  <c r="M19" i="2"/>
  <c r="M20" i="2" s="1"/>
  <c r="L20" i="2"/>
  <c r="L23" i="2" s="1"/>
  <c r="M22" i="2" l="1"/>
  <c r="N22" i="2" s="1"/>
  <c r="O22" i="2" s="1"/>
  <c r="P22" i="2" s="1"/>
  <c r="K23" i="2"/>
  <c r="L80" i="1" s="1"/>
  <c r="M23" i="2"/>
  <c r="K83" i="1"/>
  <c r="K85" i="1" s="1"/>
  <c r="K86" i="1" s="1"/>
  <c r="K87" i="1" s="1"/>
  <c r="K6" i="1" s="1"/>
  <c r="J31" i="4"/>
  <c r="K30" i="4"/>
  <c r="O10" i="2"/>
  <c r="N11" i="2"/>
  <c r="N19" i="2"/>
  <c r="O19" i="2" s="1"/>
  <c r="L83" i="1" l="1"/>
  <c r="L85" i="1" s="1"/>
  <c r="L86" i="1" s="1"/>
  <c r="L87" i="1" s="1"/>
  <c r="L6" i="1" s="1"/>
  <c r="M80" i="1"/>
  <c r="N80" i="1" s="1"/>
  <c r="J32" i="4"/>
  <c r="K31" i="4"/>
  <c r="N83" i="1"/>
  <c r="N85" i="1" s="1"/>
  <c r="P19" i="2"/>
  <c r="P10" i="2"/>
  <c r="P4" i="2" s="1"/>
  <c r="O4" i="2"/>
  <c r="O11" i="2"/>
  <c r="O20" i="2" s="1"/>
  <c r="O23" i="2" s="1"/>
  <c r="N20" i="2"/>
  <c r="N23" i="2" s="1"/>
  <c r="O80" i="1" s="1"/>
  <c r="P80" i="1" l="1"/>
  <c r="J33" i="4"/>
  <c r="K32" i="4"/>
  <c r="M83" i="1"/>
  <c r="M85" i="1" s="1"/>
  <c r="M86" i="1" s="1"/>
  <c r="M87" i="1" s="1"/>
  <c r="M6" i="1" s="1"/>
  <c r="P11" i="2"/>
  <c r="P20" i="2" s="1"/>
  <c r="N86" i="1"/>
  <c r="N87" i="1" s="1"/>
  <c r="N6" i="1" s="1"/>
  <c r="P23" i="2" l="1"/>
  <c r="P25" i="2"/>
  <c r="J34" i="4"/>
  <c r="K33" i="4"/>
  <c r="O83" i="1"/>
  <c r="O85" i="1" s="1"/>
  <c r="O86" i="1" s="1"/>
  <c r="O87" i="1" s="1"/>
  <c r="O6" i="1" s="1"/>
  <c r="J35" i="4" l="1"/>
  <c r="K34" i="4"/>
  <c r="P83" i="1"/>
  <c r="P85" i="1" s="1"/>
  <c r="P86" i="1" s="1"/>
  <c r="P87" i="1" s="1"/>
  <c r="P6" i="1" s="1"/>
  <c r="K35" i="4" l="1"/>
  <c r="J36" i="4"/>
  <c r="J37" i="4" l="1"/>
  <c r="K36" i="4"/>
  <c r="J38" i="4" l="1"/>
  <c r="K37" i="4"/>
  <c r="J39" i="4" l="1"/>
  <c r="K38" i="4"/>
  <c r="J40" i="4" l="1"/>
  <c r="K39" i="4"/>
  <c r="J41" i="4" l="1"/>
  <c r="K40" i="4"/>
  <c r="K41" i="4" l="1"/>
  <c r="J42" i="4"/>
  <c r="J43" i="4" l="1"/>
  <c r="K42" i="4"/>
  <c r="K43" i="4" l="1"/>
  <c r="J44" i="4"/>
  <c r="J45" i="4" l="1"/>
  <c r="K44" i="4"/>
  <c r="J46" i="4" l="1"/>
  <c r="K45" i="4"/>
  <c r="J47" i="4" l="1"/>
  <c r="K46" i="4"/>
  <c r="J48" i="4" l="1"/>
  <c r="K47" i="4"/>
  <c r="K48" i="4" l="1"/>
  <c r="J49" i="4"/>
  <c r="J50" i="4" l="1"/>
  <c r="K49" i="4"/>
  <c r="J51" i="4" l="1"/>
  <c r="K50" i="4"/>
  <c r="J52" i="4" l="1"/>
  <c r="K51" i="4"/>
  <c r="J53" i="4" l="1"/>
  <c r="K52" i="4"/>
  <c r="J54" i="4" l="1"/>
  <c r="K53" i="4"/>
  <c r="K54" i="4" l="1"/>
  <c r="J55" i="4"/>
  <c r="J56" i="4" l="1"/>
  <c r="K55" i="4"/>
  <c r="J57" i="4" l="1"/>
  <c r="K56" i="4"/>
  <c r="J58" i="4" l="1"/>
  <c r="K57" i="4"/>
  <c r="K58" i="4" l="1"/>
  <c r="J59" i="4"/>
  <c r="J60" i="4" l="1"/>
  <c r="K59" i="4"/>
  <c r="J61" i="4" l="1"/>
  <c r="K60" i="4"/>
  <c r="J62" i="4" l="1"/>
  <c r="K61" i="4"/>
  <c r="J63" i="4" l="1"/>
  <c r="K62" i="4"/>
  <c r="J64" i="4" l="1"/>
  <c r="K63" i="4"/>
  <c r="J65" i="4" l="1"/>
  <c r="K64" i="4"/>
  <c r="J66" i="4" l="1"/>
  <c r="K65" i="4"/>
  <c r="J67" i="4" l="1"/>
  <c r="K66" i="4"/>
  <c r="K67" i="4" l="1"/>
  <c r="J68" i="4"/>
  <c r="J69" i="4" l="1"/>
  <c r="K68" i="4"/>
  <c r="K69" i="4" l="1"/>
  <c r="J70" i="4"/>
  <c r="K70" i="4" l="1"/>
  <c r="J71" i="4"/>
  <c r="K71" i="4" l="1"/>
  <c r="J72" i="4"/>
  <c r="J73" i="4" l="1"/>
  <c r="K72" i="4"/>
  <c r="J74" i="4" l="1"/>
  <c r="K73" i="4"/>
  <c r="J75" i="4" l="1"/>
  <c r="K74" i="4"/>
  <c r="J76" i="4" l="1"/>
  <c r="K75" i="4"/>
  <c r="J77" i="4" l="1"/>
  <c r="K76" i="4"/>
  <c r="K77" i="4" l="1"/>
  <c r="J78" i="4"/>
  <c r="J79" i="4" l="1"/>
  <c r="K78" i="4"/>
  <c r="J80" i="4" l="1"/>
  <c r="K79" i="4"/>
  <c r="J81" i="4" l="1"/>
  <c r="K80" i="4"/>
  <c r="J82" i="4" l="1"/>
  <c r="K81" i="4"/>
  <c r="J83" i="4" l="1"/>
  <c r="K82" i="4"/>
  <c r="J84" i="4" l="1"/>
  <c r="K83" i="4"/>
  <c r="J85" i="4" l="1"/>
  <c r="K84" i="4"/>
  <c r="K85" i="4" l="1"/>
  <c r="J86" i="4"/>
  <c r="J87" i="4" l="1"/>
  <c r="K86" i="4"/>
  <c r="K87" i="4" l="1"/>
  <c r="J88" i="4"/>
  <c r="J89" i="4" l="1"/>
  <c r="K88" i="4"/>
  <c r="J90" i="4" l="1"/>
  <c r="K89" i="4"/>
  <c r="J91" i="4" l="1"/>
  <c r="K90" i="4"/>
  <c r="J92" i="4" l="1"/>
  <c r="K91" i="4"/>
  <c r="J93" i="4" l="1"/>
  <c r="K92" i="4"/>
  <c r="J94" i="4" l="1"/>
  <c r="K93" i="4"/>
  <c r="J95" i="4" l="1"/>
  <c r="K94" i="4"/>
  <c r="K95" i="4" l="1"/>
  <c r="J96" i="4"/>
  <c r="J97" i="4" l="1"/>
  <c r="K96" i="4"/>
  <c r="J98" i="4" l="1"/>
  <c r="K97" i="4"/>
  <c r="J99" i="4" l="1"/>
  <c r="K98" i="4"/>
  <c r="J100" i="4" l="1"/>
  <c r="K99" i="4"/>
  <c r="K100" i="4" l="1"/>
  <c r="J101" i="4"/>
  <c r="J102" i="4" l="1"/>
  <c r="K101" i="4"/>
  <c r="J103" i="4" l="1"/>
  <c r="K102" i="4"/>
  <c r="K103" i="4" l="1"/>
  <c r="J104" i="4"/>
  <c r="J105" i="4" l="1"/>
  <c r="K104" i="4"/>
  <c r="J106" i="4" l="1"/>
  <c r="K105" i="4"/>
  <c r="J107" i="4" l="1"/>
  <c r="K106" i="4"/>
  <c r="J108" i="4" l="1"/>
  <c r="K107" i="4"/>
  <c r="J109" i="4" l="1"/>
  <c r="K108" i="4"/>
  <c r="K109" i="4" l="1"/>
  <c r="J110" i="4"/>
  <c r="J111" i="4" l="1"/>
  <c r="K110" i="4"/>
  <c r="J112" i="4" l="1"/>
  <c r="K111" i="4"/>
  <c r="J113" i="4" l="1"/>
  <c r="K112" i="4"/>
  <c r="K113" i="4" l="1"/>
  <c r="J114" i="4"/>
  <c r="J115" i="4" l="1"/>
  <c r="K114" i="4"/>
  <c r="J116" i="4" l="1"/>
  <c r="K115" i="4"/>
  <c r="J117" i="4" l="1"/>
  <c r="K116" i="4"/>
  <c r="J118" i="4" l="1"/>
  <c r="K117" i="4"/>
  <c r="K118" i="4" l="1"/>
  <c r="J119" i="4"/>
  <c r="J120" i="4" l="1"/>
  <c r="K119" i="4"/>
  <c r="J121" i="4" l="1"/>
  <c r="K120" i="4"/>
  <c r="K121" i="4" l="1"/>
  <c r="J122" i="4"/>
  <c r="J123" i="4" l="1"/>
  <c r="K122" i="4"/>
  <c r="K123" i="4" l="1"/>
  <c r="J124" i="4"/>
  <c r="J125" i="4" l="1"/>
  <c r="K124" i="4"/>
  <c r="J126" i="4" l="1"/>
  <c r="K125" i="4"/>
  <c r="K126" i="4" l="1"/>
  <c r="J127" i="4"/>
  <c r="J128" i="4" l="1"/>
  <c r="K127" i="4"/>
  <c r="J129" i="4" l="1"/>
  <c r="K128" i="4"/>
  <c r="J130" i="4" l="1"/>
  <c r="K129" i="4"/>
  <c r="K130" i="4" l="1"/>
  <c r="J131" i="4"/>
  <c r="J132" i="4" l="1"/>
  <c r="K131" i="4"/>
  <c r="J133" i="4" l="1"/>
  <c r="K132" i="4"/>
  <c r="J134" i="4" l="1"/>
  <c r="K133" i="4"/>
  <c r="J135" i="4" l="1"/>
  <c r="K134" i="4"/>
  <c r="J136" i="4" l="1"/>
  <c r="K135" i="4"/>
  <c r="J137" i="4" l="1"/>
  <c r="K136" i="4"/>
  <c r="J138" i="4" l="1"/>
  <c r="K137" i="4"/>
  <c r="J139" i="4" l="1"/>
  <c r="K138" i="4"/>
  <c r="K139" i="4" l="1"/>
  <c r="J140" i="4"/>
  <c r="J141" i="4" l="1"/>
  <c r="K140" i="4"/>
  <c r="J142" i="4" l="1"/>
  <c r="K141" i="4"/>
  <c r="K142" i="4" l="1"/>
  <c r="J143" i="4"/>
  <c r="J144" i="4" l="1"/>
  <c r="K143" i="4"/>
  <c r="K144" i="4" l="1"/>
  <c r="J145" i="4"/>
  <c r="J146" i="4" l="1"/>
  <c r="K145" i="4"/>
  <c r="J147" i="4" l="1"/>
  <c r="K146" i="4"/>
  <c r="J148" i="4" l="1"/>
  <c r="K147" i="4"/>
  <c r="J149" i="4" l="1"/>
  <c r="K148" i="4"/>
  <c r="J150" i="4" l="1"/>
  <c r="K149" i="4"/>
  <c r="J151" i="4" l="1"/>
  <c r="K150" i="4"/>
  <c r="J152" i="4" l="1"/>
  <c r="K151" i="4"/>
  <c r="J153" i="4" l="1"/>
  <c r="K152" i="4"/>
  <c r="J154" i="4" l="1"/>
  <c r="K153" i="4"/>
  <c r="J155" i="4" l="1"/>
  <c r="K154" i="4"/>
  <c r="K155" i="4" l="1"/>
  <c r="J156" i="4"/>
  <c r="J157" i="4" l="1"/>
  <c r="K156" i="4"/>
  <c r="J158" i="4" l="1"/>
  <c r="K157" i="4"/>
  <c r="J159" i="4" l="1"/>
  <c r="K158" i="4"/>
  <c r="K159" i="4" l="1"/>
  <c r="J160" i="4"/>
  <c r="J161" i="4" l="1"/>
  <c r="K160" i="4"/>
  <c r="J162" i="4" l="1"/>
  <c r="K161" i="4"/>
  <c r="J163" i="4" l="1"/>
  <c r="K162" i="4"/>
  <c r="J164" i="4" l="1"/>
  <c r="K163" i="4"/>
  <c r="J165" i="4" l="1"/>
  <c r="K164" i="4"/>
  <c r="J166" i="4" l="1"/>
  <c r="K165" i="4"/>
  <c r="J167" i="4" l="1"/>
  <c r="K166" i="4"/>
  <c r="J168" i="4" l="1"/>
  <c r="K167" i="4"/>
  <c r="K168" i="4" l="1"/>
  <c r="J169" i="4"/>
  <c r="J170" i="4" l="1"/>
  <c r="K169" i="4"/>
  <c r="J171" i="4" l="1"/>
  <c r="K170" i="4"/>
  <c r="J172" i="4" l="1"/>
  <c r="K171" i="4"/>
  <c r="K172" i="4" l="1"/>
  <c r="J173" i="4"/>
  <c r="J174" i="4" l="1"/>
  <c r="K173" i="4"/>
  <c r="J175" i="4" l="1"/>
  <c r="K174" i="4"/>
  <c r="J176" i="4" l="1"/>
  <c r="K175" i="4"/>
  <c r="J177" i="4" l="1"/>
  <c r="K176" i="4"/>
  <c r="J178" i="4" l="1"/>
  <c r="K177" i="4"/>
  <c r="J179" i="4" l="1"/>
  <c r="K178" i="4"/>
  <c r="J180" i="4" l="1"/>
  <c r="K179" i="4"/>
  <c r="J181" i="4" l="1"/>
  <c r="K180" i="4"/>
  <c r="K181" i="4" l="1"/>
  <c r="J182" i="4"/>
  <c r="J183" i="4" l="1"/>
  <c r="K182" i="4"/>
  <c r="J184" i="4" l="1"/>
  <c r="K183" i="4"/>
  <c r="J185" i="4" l="1"/>
  <c r="K184" i="4"/>
  <c r="K185" i="4" l="1"/>
  <c r="J186" i="4"/>
  <c r="J187" i="4" l="1"/>
  <c r="K186" i="4"/>
  <c r="J188" i="4" l="1"/>
  <c r="K187" i="4"/>
  <c r="J189" i="4" l="1"/>
  <c r="K188" i="4"/>
  <c r="J190" i="4" l="1"/>
  <c r="K189" i="4"/>
  <c r="J191" i="4" l="1"/>
  <c r="K190" i="4"/>
  <c r="J192" i="4" l="1"/>
  <c r="K191" i="4"/>
  <c r="J193" i="4" l="1"/>
  <c r="K192" i="4"/>
  <c r="J194" i="4" l="1"/>
  <c r="K193" i="4"/>
  <c r="J195" i="4" l="1"/>
  <c r="K194" i="4"/>
  <c r="J196" i="4" l="1"/>
  <c r="K195" i="4"/>
  <c r="J197" i="4" l="1"/>
  <c r="K196" i="4"/>
  <c r="J198" i="4" l="1"/>
  <c r="K197" i="4"/>
  <c r="K198" i="4" l="1"/>
  <c r="J199" i="4"/>
  <c r="J200" i="4" l="1"/>
  <c r="K199" i="4"/>
  <c r="J201" i="4" l="1"/>
  <c r="K200" i="4"/>
  <c r="J202" i="4" l="1"/>
  <c r="K201" i="4"/>
  <c r="K202" i="4" l="1"/>
  <c r="J203" i="4"/>
  <c r="J204" i="4" l="1"/>
  <c r="K203" i="4"/>
  <c r="J205" i="4" l="1"/>
  <c r="K204" i="4"/>
  <c r="J206" i="4" l="1"/>
  <c r="K205" i="4"/>
  <c r="J207" i="4" l="1"/>
  <c r="K206" i="4"/>
  <c r="K207" i="4" l="1"/>
  <c r="J208" i="4"/>
  <c r="J209" i="4" l="1"/>
  <c r="K208" i="4"/>
  <c r="J210" i="4" l="1"/>
  <c r="K209" i="4"/>
  <c r="J211" i="4" l="1"/>
  <c r="K210" i="4"/>
  <c r="K211" i="4" l="1"/>
  <c r="J212" i="4"/>
  <c r="J213" i="4" l="1"/>
  <c r="K212" i="4"/>
  <c r="K213" i="4" l="1"/>
  <c r="J214" i="4"/>
  <c r="J215" i="4" l="1"/>
  <c r="K214" i="4"/>
  <c r="J216" i="4" l="1"/>
  <c r="K215" i="4"/>
  <c r="J217" i="4" l="1"/>
  <c r="K216" i="4"/>
  <c r="J218" i="4" l="1"/>
  <c r="K217" i="4"/>
  <c r="J219" i="4" l="1"/>
  <c r="K218" i="4"/>
  <c r="J220" i="4" l="1"/>
  <c r="K219" i="4"/>
  <c r="K220" i="4" l="1"/>
  <c r="J221" i="4"/>
  <c r="J222" i="4" l="1"/>
  <c r="K221" i="4"/>
  <c r="K222" i="4" l="1"/>
  <c r="J223" i="4"/>
  <c r="J224" i="4" l="1"/>
  <c r="K223" i="4"/>
  <c r="J225" i="4" l="1"/>
  <c r="K224" i="4"/>
  <c r="J226" i="4" l="1"/>
  <c r="K225" i="4"/>
  <c r="J227" i="4" l="1"/>
  <c r="K226" i="4"/>
  <c r="J228" i="4" l="1"/>
  <c r="K227" i="4"/>
  <c r="K228" i="4" l="1"/>
  <c r="J229" i="4"/>
  <c r="J230" i="4" l="1"/>
  <c r="K229" i="4"/>
  <c r="J231" i="4" l="1"/>
  <c r="K230" i="4"/>
  <c r="K231" i="4" l="1"/>
  <c r="J232" i="4"/>
  <c r="J233" i="4" l="1"/>
  <c r="K232" i="4"/>
  <c r="K233" i="4" l="1"/>
  <c r="J234" i="4"/>
  <c r="J235" i="4" l="1"/>
  <c r="K234" i="4"/>
  <c r="J236" i="4" l="1"/>
  <c r="K235" i="4"/>
  <c r="J237" i="4" l="1"/>
  <c r="K236" i="4"/>
  <c r="J238" i="4" l="1"/>
  <c r="K237" i="4"/>
  <c r="K238" i="4" l="1"/>
  <c r="J239" i="4"/>
  <c r="J240" i="4" l="1"/>
  <c r="K239" i="4"/>
  <c r="J241" i="4" l="1"/>
  <c r="K240" i="4"/>
  <c r="J242" i="4" l="1"/>
  <c r="K241" i="4"/>
  <c r="J243" i="4" l="1"/>
  <c r="K242" i="4"/>
  <c r="J244" i="4" l="1"/>
  <c r="K243" i="4"/>
  <c r="K244" i="4" l="1"/>
  <c r="J245" i="4"/>
  <c r="J246" i="4" l="1"/>
  <c r="K245" i="4"/>
  <c r="K246" i="4" l="1"/>
  <c r="J247" i="4"/>
  <c r="J248" i="4" l="1"/>
  <c r="K247" i="4"/>
  <c r="J249" i="4" l="1"/>
  <c r="K248" i="4"/>
  <c r="J250" i="4" l="1"/>
  <c r="K249" i="4"/>
  <c r="J251" i="4" l="1"/>
  <c r="K250" i="4"/>
  <c r="J252" i="4" l="1"/>
  <c r="K251" i="4"/>
  <c r="J253" i="4" l="1"/>
  <c r="K252" i="4"/>
  <c r="J254" i="4" l="1"/>
  <c r="K253" i="4"/>
  <c r="J255" i="4" l="1"/>
  <c r="K254" i="4"/>
  <c r="J256" i="4" l="1"/>
  <c r="K255" i="4"/>
  <c r="J257" i="4" l="1"/>
  <c r="K256" i="4"/>
  <c r="K257" i="4" l="1"/>
  <c r="J258" i="4"/>
  <c r="J259" i="4" l="1"/>
  <c r="K258" i="4"/>
  <c r="J260" i="4" l="1"/>
  <c r="K259" i="4"/>
  <c r="J261" i="4" l="1"/>
  <c r="K260" i="4"/>
  <c r="J262" i="4" l="1"/>
  <c r="K261" i="4"/>
  <c r="J263" i="4" l="1"/>
  <c r="K262" i="4"/>
  <c r="J264" i="4" l="1"/>
  <c r="K263" i="4"/>
  <c r="K264" i="4" l="1"/>
  <c r="J265" i="4"/>
  <c r="K265" i="4" l="1"/>
  <c r="J266" i="4"/>
  <c r="J267" i="4" l="1"/>
  <c r="K266" i="4"/>
  <c r="J268" i="4" l="1"/>
  <c r="K267" i="4"/>
  <c r="K268" i="4" l="1"/>
  <c r="J269" i="4"/>
  <c r="J270" i="4" l="1"/>
  <c r="K269" i="4"/>
  <c r="K270" i="4" l="1"/>
  <c r="J271" i="4"/>
  <c r="J272" i="4" l="1"/>
  <c r="K271" i="4"/>
  <c r="J273" i="4" l="1"/>
  <c r="K272" i="4"/>
  <c r="J274" i="4" l="1"/>
  <c r="K273" i="4"/>
  <c r="J275" i="4" l="1"/>
  <c r="K274" i="4"/>
  <c r="J276" i="4" l="1"/>
  <c r="K275" i="4"/>
  <c r="J277" i="4" l="1"/>
  <c r="K276" i="4"/>
  <c r="J278" i="4" l="1"/>
  <c r="K277" i="4"/>
  <c r="J279" i="4" l="1"/>
  <c r="K278" i="4"/>
  <c r="J280" i="4" l="1"/>
  <c r="K279" i="4"/>
  <c r="J281" i="4" l="1"/>
  <c r="K280" i="4"/>
  <c r="K281" i="4" l="1"/>
  <c r="J282" i="4"/>
  <c r="J283" i="4" l="1"/>
  <c r="K282" i="4"/>
  <c r="K283" i="4" l="1"/>
  <c r="J284" i="4"/>
  <c r="J285" i="4" l="1"/>
  <c r="K284" i="4"/>
  <c r="J286" i="4" l="1"/>
  <c r="K285" i="4"/>
  <c r="J287" i="4" l="1"/>
  <c r="K286" i="4"/>
  <c r="J288" i="4" l="1"/>
  <c r="K287" i="4"/>
  <c r="J289" i="4" l="1"/>
  <c r="K288" i="4"/>
  <c r="J290" i="4" l="1"/>
  <c r="K289" i="4"/>
  <c r="J291" i="4" l="1"/>
  <c r="K290" i="4"/>
  <c r="J292" i="4" l="1"/>
  <c r="K291" i="4"/>
  <c r="J293" i="4" l="1"/>
  <c r="K292" i="4"/>
  <c r="K293" i="4" l="1"/>
  <c r="J294" i="4"/>
  <c r="J295" i="4" l="1"/>
  <c r="K294" i="4"/>
  <c r="J296" i="4" l="1"/>
  <c r="K295" i="4"/>
  <c r="J297" i="4" l="1"/>
  <c r="K296" i="4"/>
  <c r="J298" i="4" l="1"/>
  <c r="K297" i="4"/>
  <c r="J299" i="4" l="1"/>
  <c r="K298" i="4"/>
  <c r="J300" i="4" l="1"/>
  <c r="K299" i="4"/>
  <c r="J301" i="4" l="1"/>
  <c r="K300" i="4"/>
  <c r="J302" i="4" l="1"/>
  <c r="K301" i="4"/>
  <c r="J303" i="4" l="1"/>
  <c r="K302" i="4"/>
  <c r="K303" i="4" l="1"/>
  <c r="J304" i="4"/>
  <c r="J305" i="4" l="1"/>
  <c r="K304" i="4"/>
  <c r="J306" i="4" l="1"/>
  <c r="K305" i="4"/>
  <c r="J307" i="4" l="1"/>
  <c r="K306" i="4"/>
  <c r="K307" i="4" l="1"/>
  <c r="J308" i="4"/>
  <c r="J309" i="4" l="1"/>
  <c r="K308" i="4"/>
  <c r="J310" i="4" l="1"/>
  <c r="K309" i="4"/>
  <c r="J311" i="4" l="1"/>
  <c r="K310" i="4"/>
  <c r="J312" i="4" l="1"/>
  <c r="K311" i="4"/>
  <c r="J313" i="4" l="1"/>
  <c r="K312" i="4"/>
  <c r="J314" i="4" l="1"/>
  <c r="K313" i="4"/>
  <c r="J315" i="4" l="1"/>
  <c r="K314" i="4"/>
  <c r="J316" i="4" l="1"/>
  <c r="K315" i="4"/>
  <c r="K316" i="4" l="1"/>
  <c r="J317" i="4"/>
  <c r="J318" i="4" l="1"/>
  <c r="K317" i="4"/>
  <c r="J319" i="4" l="1"/>
  <c r="K318" i="4"/>
  <c r="K319" i="4" l="1"/>
  <c r="J320" i="4"/>
  <c r="J321" i="4" l="1"/>
  <c r="K320" i="4"/>
  <c r="J322" i="4" l="1"/>
  <c r="K321" i="4"/>
  <c r="J323" i="4" l="1"/>
  <c r="K322" i="4"/>
  <c r="J324" i="4" l="1"/>
  <c r="K323" i="4"/>
  <c r="J325" i="4" l="1"/>
  <c r="K324" i="4"/>
  <c r="J326" i="4" l="1"/>
  <c r="K325" i="4"/>
  <c r="J327" i="4" l="1"/>
  <c r="K326" i="4"/>
  <c r="K327" i="4" l="1"/>
  <c r="J328" i="4"/>
  <c r="J329" i="4" l="1"/>
  <c r="K328" i="4"/>
  <c r="K329" i="4" l="1"/>
  <c r="J330" i="4"/>
  <c r="J331" i="4" l="1"/>
  <c r="K330" i="4"/>
  <c r="K331" i="4" l="1"/>
  <c r="J332" i="4"/>
  <c r="J333" i="4" l="1"/>
  <c r="K332" i="4"/>
  <c r="K333" i="4" l="1"/>
  <c r="J334" i="4"/>
  <c r="J335" i="4" l="1"/>
  <c r="K334" i="4"/>
  <c r="J336" i="4" l="1"/>
  <c r="K335" i="4"/>
  <c r="K336" i="4" l="1"/>
  <c r="J337" i="4"/>
  <c r="J338" i="4" l="1"/>
  <c r="K337" i="4"/>
  <c r="J339" i="4" l="1"/>
  <c r="K338" i="4"/>
  <c r="J340" i="4" l="1"/>
  <c r="K339" i="4"/>
  <c r="J341" i="4" l="1"/>
  <c r="K340" i="4"/>
  <c r="J342" i="4" l="1"/>
  <c r="K341" i="4"/>
  <c r="K342" i="4" l="1"/>
  <c r="J343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J350" i="4" l="1"/>
  <c r="K349" i="4"/>
  <c r="J351" i="4" l="1"/>
  <c r="K350" i="4"/>
  <c r="J352" i="4" l="1"/>
  <c r="K351" i="4"/>
  <c r="J353" i="4" l="1"/>
  <c r="K352" i="4"/>
  <c r="J354" i="4" l="1"/>
  <c r="K353" i="4"/>
  <c r="J355" i="4" l="1"/>
  <c r="K354" i="4"/>
  <c r="J356" i="4" l="1"/>
  <c r="K355" i="4"/>
  <c r="J357" i="4" l="1"/>
  <c r="K356" i="4"/>
  <c r="J358" i="4" l="1"/>
  <c r="K357" i="4"/>
  <c r="J359" i="4" l="1"/>
  <c r="K358" i="4"/>
  <c r="J360" i="4" l="1"/>
  <c r="K359" i="4"/>
  <c r="K360" i="4" l="1"/>
  <c r="J361" i="4"/>
  <c r="J362" i="4" l="1"/>
  <c r="K361" i="4"/>
  <c r="J363" i="4" l="1"/>
  <c r="K362" i="4"/>
  <c r="J364" i="4" l="1"/>
  <c r="K363" i="4"/>
  <c r="J365" i="4" l="1"/>
  <c r="K364" i="4"/>
  <c r="J366" i="4" l="1"/>
  <c r="K365" i="4"/>
  <c r="J367" i="4" l="1"/>
  <c r="K366" i="4"/>
  <c r="J368" i="4" l="1"/>
  <c r="K367" i="4"/>
  <c r="J369" i="4" l="1"/>
  <c r="K368" i="4"/>
  <c r="J370" i="4" l="1"/>
  <c r="K369" i="4"/>
  <c r="J371" i="4" l="1"/>
  <c r="K370" i="4"/>
  <c r="K371" i="4" l="1"/>
  <c r="J372" i="4"/>
  <c r="K372" i="4" l="1"/>
  <c r="J373" i="4"/>
  <c r="J374" i="4" l="1"/>
  <c r="K373" i="4"/>
  <c r="J375" i="4" l="1"/>
  <c r="K374" i="4"/>
  <c r="J376" i="4" l="1"/>
  <c r="K375" i="4"/>
  <c r="J377" i="4" l="1"/>
  <c r="K376" i="4"/>
  <c r="J378" i="4" l="1"/>
  <c r="K377" i="4"/>
  <c r="K378" i="4" l="1"/>
  <c r="J379" i="4"/>
  <c r="J380" i="4" l="1"/>
  <c r="K379" i="4"/>
  <c r="J381" i="4" l="1"/>
  <c r="K380" i="4"/>
  <c r="J382" i="4" l="1"/>
  <c r="K381" i="4"/>
  <c r="J383" i="4" l="1"/>
  <c r="K382" i="4"/>
  <c r="J384" i="4" l="1"/>
  <c r="K383" i="4"/>
  <c r="J385" i="4" l="1"/>
  <c r="K384" i="4"/>
  <c r="J386" i="4" l="1"/>
  <c r="K385" i="4"/>
  <c r="J387" i="4" l="1"/>
  <c r="K386" i="4"/>
  <c r="J388" i="4" l="1"/>
  <c r="K387" i="4"/>
  <c r="J389" i="4" l="1"/>
  <c r="K388" i="4"/>
  <c r="K389" i="4" l="1"/>
  <c r="J390" i="4"/>
  <c r="J391" i="4" l="1"/>
  <c r="K390" i="4"/>
  <c r="J392" i="4" l="1"/>
  <c r="K391" i="4"/>
  <c r="J393" i="4" l="1"/>
  <c r="K392" i="4"/>
  <c r="J394" i="4" l="1"/>
  <c r="K393" i="4"/>
  <c r="J395" i="4" l="1"/>
  <c r="K394" i="4"/>
  <c r="J396" i="4" l="1"/>
  <c r="K395" i="4"/>
  <c r="J397" i="4" l="1"/>
  <c r="K396" i="4"/>
  <c r="J398" i="4" l="1"/>
  <c r="K397" i="4"/>
  <c r="J399" i="4" l="1"/>
  <c r="K398" i="4"/>
  <c r="J400" i="4" l="1"/>
  <c r="K399" i="4"/>
  <c r="K400" i="4" l="1"/>
  <c r="J401" i="4"/>
  <c r="J402" i="4" l="1"/>
  <c r="K401" i="4"/>
  <c r="J403" i="4" l="1"/>
  <c r="K402" i="4"/>
  <c r="J404" i="4" l="1"/>
  <c r="K403" i="4"/>
  <c r="J405" i="4" l="1"/>
  <c r="K404" i="4"/>
  <c r="J406" i="4" l="1"/>
  <c r="K405" i="4"/>
  <c r="J407" i="4" l="1"/>
  <c r="K406" i="4"/>
  <c r="J408" i="4" l="1"/>
  <c r="K407" i="4"/>
  <c r="J409" i="4" l="1"/>
  <c r="K408" i="4"/>
  <c r="J410" i="4" l="1"/>
  <c r="K409" i="4"/>
  <c r="J411" i="4" l="1"/>
  <c r="K410" i="4"/>
  <c r="J412" i="4" l="1"/>
  <c r="K411" i="4"/>
  <c r="J413" i="4" l="1"/>
  <c r="K412" i="4"/>
  <c r="J414" i="4" l="1"/>
  <c r="K413" i="4"/>
  <c r="J415" i="4" l="1"/>
  <c r="K414" i="4"/>
  <c r="J416" i="4" l="1"/>
  <c r="K415" i="4"/>
  <c r="J417" i="4" l="1"/>
  <c r="K416" i="4"/>
  <c r="J418" i="4" l="1"/>
  <c r="K417" i="4"/>
  <c r="K418" i="4" l="1"/>
  <c r="J419" i="4"/>
  <c r="J420" i="4" l="1"/>
  <c r="K419" i="4"/>
  <c r="J421" i="4" l="1"/>
  <c r="K420" i="4"/>
  <c r="J422" i="4" l="1"/>
  <c r="K421" i="4"/>
  <c r="J423" i="4" l="1"/>
  <c r="K422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K429" i="4" l="1"/>
</calcChain>
</file>

<file path=xl/sharedStrings.xml><?xml version="1.0" encoding="utf-8"?>
<sst xmlns="http://schemas.openxmlformats.org/spreadsheetml/2006/main" count="6479" uniqueCount="581">
  <si>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</si>
  <si>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</si>
  <si>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</si>
  <si>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</si>
  <si>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</si>
  <si>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</si>
  <si>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</si>
  <si>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</si>
  <si>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</si>
  <si>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</si>
  <si>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</si>
  <si>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</si>
  <si>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</si>
  <si>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</si>
  <si>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</si>
  <si>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</si>
  <si>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</si>
  <si>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</si>
  <si>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</si>
  <si>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</si>
  <si>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</si>
  <si>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</si>
  <si>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</si>
  <si>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</si>
  <si>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</si>
  <si>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</si>
  <si>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</si>
  <si>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</si>
  <si>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</si>
  <si>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</si>
  <si>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</si>
  <si>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</si>
  <si>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</si>
  <si>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</si>
  <si>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</si>
  <si>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</si>
  <si>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</si>
  <si>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</si>
  <si>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</si>
  <si>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</si>
  <si>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</si>
  <si>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</si>
  <si>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</si>
  <si>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</si>
  <si>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</si>
  <si>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</si>
  <si>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</si>
  <si>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</si>
  <si>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</si>
  <si>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</si>
  <si>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</si>
  <si>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</si>
  <si>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</si>
  <si>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</si>
  <si>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</si>
  <si>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</si>
  <si>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</si>
  <si>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</si>
  <si>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</si>
  <si>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</si>
  <si>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</si>
  <si>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</si>
  <si>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</si>
  <si>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</si>
  <si>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</si>
  <si>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</si>
  <si>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</si>
  <si>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</si>
  <si>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</si>
  <si>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</si>
  <si>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</si>
  <si>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</si>
  <si>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</si>
  <si>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</si>
  <si>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</si>
  <si>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</si>
  <si>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</si>
  <si>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</si>
  <si>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</si>
  <si>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</si>
  <si>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</si>
  <si>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</si>
  <si>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</si>
  <si>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</si>
  <si>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</si>
  <si>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</si>
  <si>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</si>
  <si>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</si>
  <si>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</si>
  <si>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</si>
  <si>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</si>
  <si>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</si>
  <si>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</si>
  <si>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</si>
  <si>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</si>
  <si>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</si>
  <si>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</si>
  <si>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</si>
  <si>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</si>
  <si>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</si>
  <si>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</si>
  <si>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</si>
  <si>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</si>
  <si>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</si>
  <si>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</si>
  <si>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</si>
  <si>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</si>
  <si>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</si>
  <si>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</si>
  <si>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</si>
  <si>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</si>
  <si>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</si>
  <si>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</si>
  <si>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</si>
  <si>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</si>
  <si>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</si>
  <si>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</si>
  <si>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</si>
  <si>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</si>
  <si>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</si>
  <si>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</si>
  <si>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</si>
  <si>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</si>
  <si>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</si>
  <si>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</si>
  <si>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</si>
  <si>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</si>
  <si>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</si>
  <si>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</si>
  <si>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</si>
  <si>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</si>
  <si>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</si>
  <si>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</si>
  <si>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</si>
  <si>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</si>
  <si>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</si>
  <si>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</si>
  <si>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</si>
  <si>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</si>
  <si>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</si>
  <si>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</si>
  <si>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</si>
  <si>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</si>
  <si>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</si>
  <si>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</si>
  <si>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</si>
  <si>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</si>
  <si>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</si>
  <si>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</si>
  <si>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</si>
  <si>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</si>
  <si>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</si>
  <si>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</si>
  <si>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</si>
  <si>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</si>
  <si>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</si>
  <si>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</si>
  <si>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</si>
  <si>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</si>
  <si>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</si>
  <si>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</si>
  <si>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</si>
  <si>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</si>
  <si>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</si>
  <si>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</si>
  <si>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</si>
  <si>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</si>
  <si>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</si>
  <si>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</si>
  <si>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</si>
  <si>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</si>
  <si>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</si>
  <si>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</si>
  <si>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</si>
  <si>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</si>
  <si>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</si>
  <si>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</si>
  <si>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</si>
  <si>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</si>
  <si>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</si>
  <si>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</si>
  <si>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</si>
  <si>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</si>
  <si>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</si>
  <si>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</si>
  <si>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</si>
  <si>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</si>
  <si>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</si>
  <si>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</si>
  <si>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</si>
  <si>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</si>
  <si>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</si>
  <si>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</si>
  <si>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</si>
  <si>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</si>
  <si>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</si>
  <si>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</si>
  <si>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</si>
  <si>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</si>
  <si>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</si>
  <si>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</si>
  <si>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</si>
  <si>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</si>
  <si>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</si>
  <si>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</si>
  <si>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</si>
  <si>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</si>
  <si>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</si>
  <si>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</si>
  <si>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</si>
  <si>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</si>
  <si>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</si>
  <si>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</si>
  <si>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</si>
  <si>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</si>
  <si>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</si>
  <si>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</si>
  <si>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</si>
  <si>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</si>
  <si>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</si>
  <si>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</si>
  <si>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</si>
  <si>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</si>
  <si>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</si>
  <si>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</si>
  <si>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</si>
  <si>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</si>
  <si>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</si>
  <si>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</si>
  <si>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</si>
  <si>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</si>
  <si>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</si>
  <si>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</si>
  <si>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</si>
  <si>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</si>
  <si>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</si>
  <si>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</si>
  <si>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</si>
  <si>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</si>
  <si>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</si>
  <si>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</si>
  <si>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</si>
  <si>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</si>
  <si>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</si>
  <si>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</si>
  <si>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</si>
  <si>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</si>
  <si>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</si>
  <si>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</si>
  <si>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</si>
  <si>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</si>
  <si>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</si>
  <si>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</si>
  <si>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</si>
  <si>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</si>
  <si>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</si>
  <si>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</si>
  <si>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</si>
  <si>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</si>
  <si>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</si>
  <si>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</si>
  <si>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</si>
  <si>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</si>
  <si>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</si>
  <si>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</si>
  <si>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</si>
  <si>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</si>
  <si>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</si>
  <si>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</si>
  <si>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</si>
  <si>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</si>
  <si>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</si>
  <si>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</si>
  <si>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</si>
  <si>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</si>
  <si>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</si>
  <si>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</si>
  <si>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</si>
  <si>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</si>
  <si>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</si>
  <si>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</si>
  <si>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</si>
  <si>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</si>
  <si>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</si>
  <si>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</si>
  <si>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</si>
  <si>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</si>
  <si>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</si>
  <si>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</si>
  <si>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</si>
  <si>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</si>
  <si>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</si>
  <si>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</si>
  <si>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</si>
  <si>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</si>
  <si>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</si>
  <si>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</si>
  <si>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</si>
  <si>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</si>
  <si>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</si>
  <si>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</si>
  <si>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</si>
  <si>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</si>
  <si>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</si>
  <si>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</si>
  <si>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</si>
  <si>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</si>
  <si>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</si>
  <si>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</si>
  <si>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</si>
  <si>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</si>
  <si>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</si>
  <si>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</si>
  <si>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</si>
  <si>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</si>
  <si>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</si>
  <si>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</si>
  <si>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</si>
  <si>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</si>
  <si>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</si>
  <si>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</si>
  <si>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</si>
  <si>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</si>
  <si>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</si>
  <si>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</si>
  <si>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</si>
  <si>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</si>
  <si>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</si>
  <si>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</si>
  <si>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</si>
  <si>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</si>
  <si>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</si>
  <si>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</si>
  <si>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</si>
  <si>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</si>
  <si>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</si>
  <si>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</si>
  <si>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</si>
  <si>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</si>
  <si>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</si>
  <si>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</si>
  <si>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</si>
  <si>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</si>
  <si>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</si>
  <si>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</si>
  <si>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</si>
  <si>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</si>
  <si>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</si>
  <si>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</si>
  <si>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</si>
  <si>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</si>
  <si>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</si>
  <si>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</si>
  <si>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</si>
  <si>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</si>
  <si>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</si>
  <si>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</si>
  <si>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</si>
  <si>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</si>
  <si>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</si>
  <si>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</si>
  <si>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</si>
  <si>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</si>
  <si>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</si>
  <si>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</si>
  <si>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</si>
  <si>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</si>
  <si>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</si>
  <si>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</si>
  <si>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</si>
  <si>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</si>
  <si>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</si>
  <si>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</si>
  <si>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</si>
  <si>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</si>
  <si>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</si>
  <si>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</si>
  <si>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</si>
  <si>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</si>
  <si>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</si>
  <si>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</si>
  <si>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</si>
  <si>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</si>
  <si>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</si>
  <si>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</si>
  <si>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</si>
  <si>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</si>
  <si>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</si>
  <si>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</si>
  <si>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</si>
  <si>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</si>
  <si>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</si>
  <si>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</si>
  <si>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</si>
  <si>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</si>
  <si>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</si>
  <si>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</si>
  <si>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</si>
  <si>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</si>
  <si>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</si>
  <si>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</si>
  <si>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</si>
  <si>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</si>
  <si>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</si>
  <si>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</si>
  <si>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</si>
  <si>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</si>
  <si>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</si>
  <si>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</si>
  <si>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</si>
  <si>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</si>
  <si>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</si>
  <si>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</si>
  <si>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</si>
  <si>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</si>
  <si>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</si>
  <si>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</si>
  <si>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</si>
  <si>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</si>
  <si>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</si>
  <si>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</si>
  <si>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</si>
  <si>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</si>
  <si>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</si>
  <si>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</si>
  <si>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</si>
  <si>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</si>
  <si>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</si>
  <si>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</si>
  <si>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</si>
  <si>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</si>
  <si>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</si>
  <si>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</si>
  <si>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</si>
  <si>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</si>
  <si>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</si>
  <si>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</si>
  <si>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</si>
  <si>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</si>
  <si>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</si>
  <si>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</si>
  <si>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</si>
  <si>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</si>
  <si>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</si>
  <si>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</si>
  <si>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</si>
  <si>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</si>
  <si>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</si>
  <si>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</si>
  <si>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</si>
  <si>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</si>
  <si>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</si>
  <si>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</si>
  <si>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</si>
  <si>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</si>
  <si>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</si>
  <si>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</si>
  <si>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</si>
  <si>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</si>
  <si>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</si>
  <si>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</si>
  <si>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</si>
  <si>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</si>
  <si>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</si>
  <si>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</si>
  <si>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</si>
  <si>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</si>
  <si>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</si>
  <si>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</si>
  <si>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</si>
  <si>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</si>
  <si>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</si>
  <si>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</si>
  <si>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</si>
  <si>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</si>
  <si>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</si>
  <si>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</si>
  <si>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</si>
  <si>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</si>
  <si>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</si>
  <si>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</si>
  <si>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</si>
  <si>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</si>
  <si>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</si>
  <si>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</si>
  <si>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</si>
  <si>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</si>
  <si>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</si>
  <si>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</si>
  <si>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</si>
  <si>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</si>
  <si>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</si>
  <si>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</si>
  <si>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</si>
  <si>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</si>
  <si>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</si>
  <si>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</si>
  <si>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</si>
  <si>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 xml:space="preserve">Freightworks GSA Pte., Ltd. </t>
  </si>
  <si>
    <t>SGD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</si>
  <si>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</si>
  <si>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</si>
  <si>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</si>
  <si>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</si>
  <si>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</si>
  <si>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</si>
  <si>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</si>
  <si>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</si>
  <si>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</si>
  <si>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</si>
  <si>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</si>
  <si>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</si>
  <si>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</si>
  <si>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</si>
  <si>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</si>
  <si>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</si>
  <si>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</si>
  <si>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</si>
  <si>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</si>
  <si>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</si>
  <si>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</si>
  <si>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</si>
  <si>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</si>
  <si>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</si>
  <si>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</si>
  <si>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</si>
  <si>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</si>
  <si>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</si>
  <si>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</si>
  <si>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</si>
  <si>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</si>
  <si>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</si>
  <si>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</si>
  <si>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</si>
  <si>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</si>
  <si>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</si>
  <si>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</si>
  <si>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</si>
  <si>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</si>
  <si>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</si>
  <si>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</si>
  <si>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</si>
  <si>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</si>
  <si>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</si>
  <si>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</si>
  <si>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</si>
  <si>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</si>
  <si>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</si>
  <si>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</si>
  <si>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</si>
  <si>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</si>
  <si>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</si>
  <si>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</si>
  <si>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</si>
  <si>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</si>
  <si>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.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</si>
  <si>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</si>
  <si>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</si>
  <si>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</si>
  <si>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</si>
  <si>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</si>
  <si>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</si>
  <si>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</si>
  <si>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</si>
  <si>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</si>
  <si>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</si>
  <si>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</si>
  <si>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</si>
  <si>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</si>
  <si>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</si>
  <si>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</si>
  <si>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Debit</t>
  </si>
  <si>
    <t>Credit</t>
  </si>
  <si>
    <t>FY2024 Adjustment</t>
  </si>
  <si>
    <t>Local Book</t>
  </si>
  <si>
    <t>Adjustment for Consol</t>
  </si>
  <si>
    <t xml:space="preserve"> RE YE in template </t>
  </si>
  <si>
    <t xml:space="preserve"> PL Y2025 </t>
  </si>
  <si>
    <t xml:space="preserve"> Diff </t>
  </si>
  <si>
    <t>FW SG HSBC SGD 147-392906-001</t>
  </si>
  <si>
    <t>FW SG HSBC USD 262-011786-178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</si>
</sst>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3" fillId="0" borderId="0">
      <alignment vertical="top"/>
    </xf>
    <xf numFmtId="0" fontId="24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3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4" fontId="3" fillId="16" borderId="0" xfId="0" applyNumberFormat="1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vertical="center"/>
    </xf>
    <xf numFmtId="164" fontId="10" fillId="16" borderId="0" xfId="0" applyNumberFormat="1" applyFont="1" applyFill="1" applyAlignment="1">
      <alignment horizontal="center" vertical="center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164" fontId="10" fillId="7" borderId="17" xfId="0" applyNumberFormat="1" applyFont="1" applyFill="1" applyBorder="1" applyAlignment="1">
      <alignment vertical="center"/>
    </xf>
    <xf numFmtId="164" fontId="3" fillId="11" borderId="17" xfId="0" applyNumberFormat="1" applyFont="1" applyFill="1" applyBorder="1" applyAlignment="1">
      <alignment vertical="center"/>
    </xf>
    <xf numFmtId="43" fontId="3" fillId="0" borderId="0" xfId="1" quotePrefix="1" applyFont="1" applyAlignment="1">
      <alignment horizontal="left"/>
    </xf>
    <xf numFmtId="43" fontId="2" fillId="6" borderId="18" xfId="1" applyFont="1" applyFill="1" applyBorder="1" applyAlignment="1">
      <alignment horizontal="centerContinuous"/>
    </xf>
    <xf numFmtId="43" fontId="3" fillId="6" borderId="18" xfId="1" applyFont="1" applyFill="1" applyBorder="1" applyAlignment="1">
      <alignment horizontal="centerContinuous"/>
    </xf>
    <xf numFmtId="43" fontId="2" fillId="6" borderId="19" xfId="1" applyFont="1" applyFill="1" applyBorder="1" applyAlignment="1">
      <alignment horizontal="center" vertical="center"/>
    </xf>
    <xf numFmtId="43" fontId="2" fillId="3" borderId="20" xfId="0" applyNumberFormat="1" applyFont="1" applyFill="1" applyBorder="1" applyAlignment="1">
      <alignment horizontal="center" vertical="center"/>
    </xf>
    <xf numFmtId="17" fontId="2" fillId="3" borderId="20" xfId="0" applyNumberFormat="1" applyFont="1" applyFill="1" applyBorder="1" applyAlignment="1">
      <alignment horizontal="center" vertical="center"/>
    </xf>
    <xf numFmtId="17" fontId="2" fillId="5" borderId="20" xfId="0" applyNumberFormat="1" applyFont="1" applyFill="1" applyBorder="1" applyAlignment="1">
      <alignment horizontal="center" vertical="center"/>
    </xf>
    <xf numFmtId="9" fontId="3" fillId="0" borderId="0" xfId="9" applyFont="1" applyAlignment="1">
      <alignment vertical="center"/>
    </xf>
    <xf numFmtId="10" fontId="3" fillId="0" borderId="0" xfId="9" applyNumberFormat="1" applyFont="1" applyAlignment="1">
      <alignment vertical="center"/>
    </xf>
    <xf numFmtId="43" fontId="0" fillId="0" borderId="0" xfId="1" applyFont="1"/>
    <xf numFmtId="43" fontId="22" fillId="0" borderId="0" xfId="1" applyFont="1"/>
    <xf numFmtId="164" fontId="2" fillId="3" borderId="21" xfId="0" applyNumberFormat="1" applyFont="1" applyFill="1" applyBorder="1" applyAlignment="1">
      <alignment vertical="center"/>
    </xf>
    <xf numFmtId="43" fontId="3" fillId="3" borderId="22" xfId="0" applyNumberFormat="1" applyFont="1" applyFill="1" applyBorder="1" applyAlignment="1">
      <alignment vertical="center"/>
    </xf>
    <xf numFmtId="43" fontId="2" fillId="3" borderId="23" xfId="0" applyNumberFormat="1" applyFont="1" applyFill="1" applyBorder="1" applyAlignment="1">
      <alignment horizontal="center" vertical="center"/>
    </xf>
    <xf numFmtId="17" fontId="2" fillId="3" borderId="23" xfId="0" applyNumberFormat="1" applyFont="1" applyFill="1" applyBorder="1" applyAlignment="1">
      <alignment horizontal="center" vertical="center"/>
    </xf>
    <xf numFmtId="17" fontId="2" fillId="5" borderId="23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4" xfId="0" applyNumberFormat="1" applyFont="1" applyFill="1" applyBorder="1" applyAlignment="1">
      <alignment horizontal="centerContinuous"/>
    </xf>
    <xf numFmtId="43" fontId="3" fillId="6" borderId="24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0" fillId="0" borderId="0" xfId="0" applyNumberFormat="1"/>
  </cellXfs>
  <cellStyles count="10">
    <cellStyle name="Comma" xfId="1" builtinId="3"/>
    <cellStyle name="Comma 2" xfId="6" xr:uid="{00000000-0005-0000-0000-000001000000}"/>
    <cellStyle name="Comma 3" xfId="4" xr:uid="{00000000-0005-0000-0000-000002000000}"/>
    <cellStyle name="Normal" xfId="0" builtinId="0"/>
    <cellStyle name="Normal 2" xfId="7" xr:uid="{00000000-0005-0000-0000-000004000000}"/>
    <cellStyle name="Normal 2 2" xfId="2" xr:uid="{00000000-0005-0000-0000-000005000000}"/>
    <cellStyle name="Normal 2 2 2" xfId="3" xr:uid="{00000000-0005-0000-0000-000006000000}"/>
    <cellStyle name="Normal 2 3" xfId="5" xr:uid="{00000000-0005-0000-0000-000007000000}"/>
    <cellStyle name="Normal 3" xfId="8" xr:uid="{00000000-0005-0000-0000-000008000000}"/>
    <cellStyle name="Percent" xfId="9" builtinId="5"/>
  </cellStyles>
  <dxfs count="5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I73" activePane="bottomRight" state="frozen"/>
      <selection activeCell="U70" sqref="U70"/>
      <selection pane="topRight" activeCell="U70" sqref="U70"/>
      <selection pane="bottomLeft" activeCell="U70" sqref="U70"/>
      <selection pane="bottomRight" activeCell="J88" sqref="J88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42.4609375" style="34" customWidth="1"/>
    <col min="5" max="16" width="15.53515625" style="2" customWidth="1"/>
    <col min="17" max="18" width="5.53515625" style="157" customWidth="1"/>
    <col min="19" max="30" width="15.53515625" style="2" customWidth="1"/>
    <col min="31" max="16384" width="9.4609375" style="4"/>
  </cols>
  <sheetData>
    <row r="1" spans="1:40">
      <c r="A1" s="1" t="s">
        <v>0</v>
      </c>
      <c r="E1" s="55" t="str">
        <f>TB!C1</f>
        <v>SGD</v>
      </c>
      <c r="F1" s="55" t="str">
        <f>E1</f>
        <v>SGD</v>
      </c>
      <c r="G1" s="55" t="str">
        <f t="shared" ref="G1:P1" si="0">F1</f>
        <v>SGD</v>
      </c>
      <c r="H1" s="55" t="str">
        <f t="shared" si="0"/>
        <v>SGD</v>
      </c>
      <c r="I1" s="55" t="str">
        <f t="shared" si="0"/>
        <v>SGD</v>
      </c>
      <c r="J1" s="55" t="str">
        <f t="shared" si="0"/>
        <v>SGD</v>
      </c>
      <c r="K1" s="55" t="str">
        <f t="shared" si="0"/>
        <v>SGD</v>
      </c>
      <c r="L1" s="55" t="str">
        <f t="shared" si="0"/>
        <v>SGD</v>
      </c>
      <c r="M1" s="55" t="str">
        <f t="shared" si="0"/>
        <v>SGD</v>
      </c>
      <c r="N1" s="55" t="str">
        <f t="shared" si="0"/>
        <v>SGD</v>
      </c>
      <c r="O1" s="55" t="str">
        <f t="shared" si="0"/>
        <v>SGD</v>
      </c>
      <c r="P1" s="55" t="str">
        <f t="shared" si="0"/>
        <v>SGD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">
        <v>499</v>
      </c>
    </row>
    <row r="2" spans="1:40">
      <c r="A2" s="1" t="s">
        <v>1</v>
      </c>
    </row>
    <row r="3" spans="1:40">
      <c r="A3" s="1" t="s">
        <v>2</v>
      </c>
      <c r="C3" s="96" t="str">
        <f>TB!A1</f>
        <v xml:space="preserve">Freightworks GSA Pte., Ltd. </v>
      </c>
      <c r="D3" s="96"/>
    </row>
    <row r="4" spans="1:40">
      <c r="S4" s="59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58"/>
      <c r="R6" s="158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56" t="str">
        <f>TB!N5</f>
        <v>Dec'25</v>
      </c>
      <c r="S7" s="106" t="str">
        <f>TB!Q5</f>
        <v>Jan'24</v>
      </c>
      <c r="T7" s="51" t="str">
        <f>TB!R5</f>
        <v>Feb'24</v>
      </c>
      <c r="U7" s="51" t="str">
        <f>TB!S5</f>
        <v>Mar'24</v>
      </c>
      <c r="V7" s="51" t="str">
        <f>TB!T5</f>
        <v>Apr'24</v>
      </c>
      <c r="W7" s="51" t="str">
        <f>TB!U5</f>
        <v>May'24</v>
      </c>
      <c r="X7" s="51" t="str">
        <f>TB!V5</f>
        <v>Jun'24</v>
      </c>
      <c r="Y7" s="51" t="str">
        <f>TB!W5</f>
        <v>Jul'24</v>
      </c>
      <c r="Z7" s="51" t="str">
        <f>TB!X5</f>
        <v>Aug'24</v>
      </c>
      <c r="AA7" s="51" t="str">
        <f>TB!Y5</f>
        <v>Sep'24</v>
      </c>
      <c r="AB7" s="51" t="str">
        <f>TB!Z5</f>
        <v>Oct'24</v>
      </c>
      <c r="AC7" s="51" t="str">
        <f>TB!AA5</f>
        <v>Nov'24</v>
      </c>
      <c r="AD7" s="51" t="str">
        <f>TB!AB5</f>
        <v>Dec'24</v>
      </c>
    </row>
    <row r="8" spans="1:40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spans="1:40" s="1" customFormat="1">
      <c r="A9" s="57" t="s">
        <v>4</v>
      </c>
      <c r="B9" s="80"/>
      <c r="C9" s="145"/>
      <c r="D9" s="145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9"/>
      <c r="R9" s="1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40" s="66" customFormat="1">
      <c r="B10" s="81" t="s">
        <v>5</v>
      </c>
      <c r="C10" s="146"/>
      <c r="D10" s="14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0"/>
      <c r="R10" s="160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40">
      <c r="A11" s="4"/>
      <c r="B11" s="82"/>
      <c r="C11" s="34" t="s">
        <v>6</v>
      </c>
      <c r="E11" s="2">
        <f>TB!C96</f>
        <v>4543172.91</v>
      </c>
      <c r="F11" s="2">
        <f>TB!D96</f>
        <v>4981754.4800000004</v>
      </c>
      <c r="G11" s="2">
        <f>TB!E96</f>
        <v>2463335.2799999998</v>
      </c>
      <c r="H11" s="2">
        <f>TB!F96</f>
        <v>3168237.39</v>
      </c>
      <c r="I11" s="2">
        <f>TB!G96</f>
        <v>3281985.08</v>
      </c>
      <c r="J11" s="2">
        <f>TB!H96</f>
        <v>3217313.28</v>
      </c>
      <c r="K11" s="2">
        <f>TB!I96</f>
        <v>3217313.28</v>
      </c>
      <c r="L11" s="2">
        <f>TB!J96</f>
        <v>3217313.28</v>
      </c>
      <c r="M11" s="2">
        <f>TB!K96</f>
        <v>3217313.28</v>
      </c>
      <c r="N11" s="2">
        <f>TB!L96</f>
        <v>3217313.28</v>
      </c>
      <c r="O11" s="2">
        <f>TB!M96</f>
        <v>3217313.28</v>
      </c>
      <c r="P11" s="2">
        <f>TB!N96</f>
        <v>3217313.28</v>
      </c>
      <c r="S11" s="2">
        <f>TB!Q96</f>
        <v>8751286.1799999997</v>
      </c>
      <c r="T11" s="2">
        <f>TB!R96</f>
        <v>6891388.7599999998</v>
      </c>
      <c r="U11" s="2">
        <f>TB!S96</f>
        <v>7141604.3899999997</v>
      </c>
      <c r="V11" s="2">
        <f>TB!T96</f>
        <v>7863204.2699999996</v>
      </c>
      <c r="W11" s="2">
        <f>TB!U96</f>
        <v>7767034.9100000001</v>
      </c>
      <c r="X11" s="2">
        <f>TB!V96</f>
        <v>2883754.11</v>
      </c>
      <c r="Y11" s="2">
        <f>TB!W96</f>
        <v>3616142.1</v>
      </c>
      <c r="Z11" s="2">
        <f>TB!X96</f>
        <v>3876923.95</v>
      </c>
      <c r="AA11" s="2">
        <f>TB!Y96</f>
        <v>3912156.15</v>
      </c>
      <c r="AB11" s="2">
        <f>TB!Z96</f>
        <v>3633506.76</v>
      </c>
      <c r="AC11" s="2">
        <f>TB!AA96</f>
        <v>3411550.39</v>
      </c>
      <c r="AD11" s="2">
        <f>TB!AB96</f>
        <v>4227909.83</v>
      </c>
    </row>
    <row r="12" spans="1:40">
      <c r="A12" s="4"/>
      <c r="B12" s="82"/>
      <c r="C12" s="34" t="s">
        <v>7</v>
      </c>
      <c r="E12" s="2">
        <f>TB!C103</f>
        <v>0</v>
      </c>
      <c r="F12" s="2">
        <f>TB!D103</f>
        <v>0</v>
      </c>
      <c r="G12" s="2">
        <f>TB!E103</f>
        <v>0</v>
      </c>
      <c r="H12" s="2">
        <f>TB!F103</f>
        <v>0</v>
      </c>
      <c r="I12" s="2">
        <f>TB!G103</f>
        <v>0</v>
      </c>
      <c r="J12" s="2">
        <f>TB!H103</f>
        <v>0</v>
      </c>
      <c r="K12" s="2">
        <f>TB!I103</f>
        <v>0</v>
      </c>
      <c r="L12" s="2">
        <f>TB!J103</f>
        <v>0</v>
      </c>
      <c r="M12" s="2">
        <f>TB!K103</f>
        <v>0</v>
      </c>
      <c r="N12" s="2">
        <f>TB!L103</f>
        <v>0</v>
      </c>
      <c r="O12" s="2">
        <f>TB!M103</f>
        <v>0</v>
      </c>
      <c r="P12" s="2">
        <f>TB!N103</f>
        <v>0</v>
      </c>
      <c r="S12" s="2">
        <f>TB!Q103</f>
        <v>0</v>
      </c>
      <c r="T12" s="2">
        <f>TB!R103</f>
        <v>0</v>
      </c>
      <c r="U12" s="2">
        <f>TB!S103</f>
        <v>0</v>
      </c>
      <c r="V12" s="2">
        <f>TB!T103</f>
        <v>0</v>
      </c>
      <c r="W12" s="2">
        <f>TB!U103</f>
        <v>0</v>
      </c>
      <c r="X12" s="2">
        <f>TB!V103</f>
        <v>0</v>
      </c>
      <c r="Y12" s="2">
        <f>TB!W103</f>
        <v>0</v>
      </c>
      <c r="Z12" s="2">
        <f>TB!X103</f>
        <v>0</v>
      </c>
      <c r="AA12" s="2">
        <f>TB!Y103</f>
        <v>0</v>
      </c>
      <c r="AB12" s="2">
        <f>TB!Z103</f>
        <v>0</v>
      </c>
      <c r="AC12" s="2">
        <f>TB!AA103</f>
        <v>0</v>
      </c>
      <c r="AD12" s="2">
        <f>TB!AB103</f>
        <v>0</v>
      </c>
    </row>
    <row r="13" spans="1:40">
      <c r="A13" s="4"/>
      <c r="B13" s="82"/>
      <c r="C13" s="34" t="s">
        <v>8</v>
      </c>
      <c r="E13" s="2">
        <f>TB!C118</f>
        <v>4507858.28</v>
      </c>
      <c r="F13" s="2">
        <f>TB!D118</f>
        <v>4350189.2699999996</v>
      </c>
      <c r="G13" s="2">
        <f>TB!E118</f>
        <v>4549381.68</v>
      </c>
      <c r="H13" s="2">
        <f>TB!F118</f>
        <v>3454113.03</v>
      </c>
      <c r="I13" s="2">
        <f>TB!G118</f>
        <v>3713372.26</v>
      </c>
      <c r="J13" s="2">
        <f>TB!H118</f>
        <v>3933180.82</v>
      </c>
      <c r="K13" s="2">
        <f>TB!I118</f>
        <v>3933180.82</v>
      </c>
      <c r="L13" s="2">
        <f>TB!J118</f>
        <v>3933180.82</v>
      </c>
      <c r="M13" s="2">
        <f>TB!K118</f>
        <v>3933180.82</v>
      </c>
      <c r="N13" s="2">
        <f>TB!L118</f>
        <v>3933180.82</v>
      </c>
      <c r="O13" s="2">
        <f>TB!M118</f>
        <v>3933180.82</v>
      </c>
      <c r="P13" s="2">
        <f>TB!N118</f>
        <v>3933180.82</v>
      </c>
      <c r="S13" s="2">
        <f>TB!Q118</f>
        <v>6203928.0800000001</v>
      </c>
      <c r="T13" s="2">
        <f>TB!R118</f>
        <v>6543470.4900000002</v>
      </c>
      <c r="U13" s="2">
        <f>TB!S118</f>
        <v>4197523.88</v>
      </c>
      <c r="V13" s="2">
        <f>TB!T118</f>
        <v>3036093.06</v>
      </c>
      <c r="W13" s="2">
        <f>TB!U118</f>
        <v>3513589.17</v>
      </c>
      <c r="X13" s="2">
        <f>TB!V118</f>
        <v>3780268.37</v>
      </c>
      <c r="Y13" s="2">
        <f>TB!W118</f>
        <v>3601170.81</v>
      </c>
      <c r="Z13" s="2">
        <f>TB!X118</f>
        <v>4134864.34</v>
      </c>
      <c r="AA13" s="2">
        <f>TB!Y118</f>
        <v>4081987.26</v>
      </c>
      <c r="AB13" s="2">
        <f>TB!Z118</f>
        <v>5176488.3099999996</v>
      </c>
      <c r="AC13" s="2">
        <f>TB!AA118</f>
        <v>5218757.12</v>
      </c>
      <c r="AD13" s="2">
        <f>TB!AB118</f>
        <v>4933394.05</v>
      </c>
    </row>
    <row r="14" spans="1:40" s="103" customFormat="1">
      <c r="A14" s="100"/>
      <c r="B14" s="101"/>
      <c r="C14" s="147" t="s">
        <v>9</v>
      </c>
      <c r="D14" s="14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1"/>
      <c r="R14" s="161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</row>
    <row r="15" spans="1:40">
      <c r="A15" s="4"/>
      <c r="B15" s="82"/>
      <c r="C15" s="34" t="s">
        <v>10</v>
      </c>
      <c r="E15" s="2">
        <f>TB!C151</f>
        <v>0</v>
      </c>
      <c r="F15" s="2">
        <f>TB!D151</f>
        <v>0</v>
      </c>
      <c r="G15" s="2">
        <f>TB!E151</f>
        <v>0</v>
      </c>
      <c r="H15" s="2">
        <f>TB!F151</f>
        <v>0</v>
      </c>
      <c r="I15" s="2">
        <f>TB!G151</f>
        <v>0</v>
      </c>
      <c r="J15" s="2">
        <f>TB!H151</f>
        <v>0</v>
      </c>
      <c r="K15" s="2">
        <f>TB!I151</f>
        <v>0</v>
      </c>
      <c r="L15" s="2">
        <f>TB!J151</f>
        <v>0</v>
      </c>
      <c r="M15" s="2">
        <f>TB!K151</f>
        <v>0</v>
      </c>
      <c r="N15" s="2">
        <f>TB!L151</f>
        <v>0</v>
      </c>
      <c r="O15" s="2">
        <f>TB!M151</f>
        <v>0</v>
      </c>
      <c r="P15" s="2">
        <f>TB!N151</f>
        <v>0</v>
      </c>
      <c r="S15" s="2">
        <f>TB!Q151</f>
        <v>0</v>
      </c>
      <c r="T15" s="2">
        <f>TB!R151</f>
        <v>0</v>
      </c>
      <c r="U15" s="2">
        <f>TB!S151</f>
        <v>0</v>
      </c>
      <c r="V15" s="2">
        <f>TB!T151</f>
        <v>0</v>
      </c>
      <c r="W15" s="2">
        <f>TB!U151</f>
        <v>0</v>
      </c>
      <c r="X15" s="2">
        <f>TB!V151</f>
        <v>0</v>
      </c>
      <c r="Y15" s="2">
        <f>TB!W151</f>
        <v>0</v>
      </c>
      <c r="Z15" s="2">
        <f>TB!X151</f>
        <v>0</v>
      </c>
      <c r="AA15" s="2">
        <f>TB!Y151</f>
        <v>0</v>
      </c>
      <c r="AB15" s="2">
        <f>TB!Z151</f>
        <v>0</v>
      </c>
      <c r="AC15" s="2">
        <f>TB!AA151</f>
        <v>0</v>
      </c>
      <c r="AD15" s="2">
        <f>TB!AB151</f>
        <v>0</v>
      </c>
    </row>
    <row r="16" spans="1:40">
      <c r="A16" s="4"/>
      <c r="B16" s="82"/>
      <c r="C16" s="34" t="s">
        <v>11</v>
      </c>
      <c r="E16" s="2">
        <f>TB!C154</f>
        <v>0</v>
      </c>
      <c r="F16" s="2">
        <f>TB!D154</f>
        <v>0</v>
      </c>
      <c r="G16" s="2">
        <f>TB!E154</f>
        <v>0</v>
      </c>
      <c r="H16" s="2">
        <f>TB!F154</f>
        <v>0</v>
      </c>
      <c r="I16" s="2">
        <f>TB!G154</f>
        <v>0</v>
      </c>
      <c r="J16" s="2">
        <f>TB!H154</f>
        <v>0</v>
      </c>
      <c r="K16" s="2">
        <f>TB!I154</f>
        <v>0</v>
      </c>
      <c r="L16" s="2">
        <f>TB!J154</f>
        <v>0</v>
      </c>
      <c r="M16" s="2">
        <f>TB!K154</f>
        <v>0</v>
      </c>
      <c r="N16" s="2">
        <f>TB!L154</f>
        <v>0</v>
      </c>
      <c r="O16" s="2">
        <f>TB!M154</f>
        <v>0</v>
      </c>
      <c r="P16" s="2">
        <f>TB!N154</f>
        <v>0</v>
      </c>
      <c r="S16" s="2">
        <f>TB!Q154</f>
        <v>0</v>
      </c>
      <c r="T16" s="2">
        <f>TB!R154</f>
        <v>0</v>
      </c>
      <c r="U16" s="2">
        <f>TB!S154</f>
        <v>0</v>
      </c>
      <c r="V16" s="2">
        <f>TB!T154</f>
        <v>0</v>
      </c>
      <c r="W16" s="2">
        <f>TB!U154</f>
        <v>0</v>
      </c>
      <c r="X16" s="2">
        <f>TB!V154</f>
        <v>0</v>
      </c>
      <c r="Y16" s="2">
        <f>TB!W154</f>
        <v>0</v>
      </c>
      <c r="Z16" s="2">
        <f>TB!X154</f>
        <v>0</v>
      </c>
      <c r="AA16" s="2">
        <f>TB!Y154</f>
        <v>0</v>
      </c>
      <c r="AB16" s="2">
        <f>TB!Z154</f>
        <v>0</v>
      </c>
      <c r="AC16" s="2">
        <f>TB!AA154</f>
        <v>0</v>
      </c>
      <c r="AD16" s="2">
        <f>TB!AB154</f>
        <v>0</v>
      </c>
    </row>
    <row r="17" spans="1:40">
      <c r="A17" s="4"/>
      <c r="B17" s="82"/>
      <c r="C17" s="34" t="s">
        <v>12</v>
      </c>
      <c r="E17" s="2">
        <f>TB!C158</f>
        <v>0</v>
      </c>
      <c r="F17" s="2">
        <f>TB!D158</f>
        <v>0</v>
      </c>
      <c r="G17" s="2">
        <f>TB!E158</f>
        <v>0</v>
      </c>
      <c r="H17" s="2">
        <f>TB!F158</f>
        <v>0</v>
      </c>
      <c r="I17" s="2">
        <f>TB!G158</f>
        <v>0</v>
      </c>
      <c r="J17" s="2">
        <f>TB!H158</f>
        <v>0</v>
      </c>
      <c r="K17" s="2">
        <f>TB!I158</f>
        <v>0</v>
      </c>
      <c r="L17" s="2">
        <f>TB!J158</f>
        <v>0</v>
      </c>
      <c r="M17" s="2">
        <f>TB!K158</f>
        <v>0</v>
      </c>
      <c r="N17" s="2">
        <f>TB!L158</f>
        <v>0</v>
      </c>
      <c r="O17" s="2">
        <f>TB!M158</f>
        <v>0</v>
      </c>
      <c r="P17" s="2">
        <f>TB!N158</f>
        <v>0</v>
      </c>
      <c r="S17" s="2">
        <f>TB!Q158</f>
        <v>0</v>
      </c>
      <c r="T17" s="2">
        <f>TB!R158</f>
        <v>0</v>
      </c>
      <c r="U17" s="2">
        <f>TB!S158</f>
        <v>0</v>
      </c>
      <c r="V17" s="2">
        <f>TB!T158</f>
        <v>0</v>
      </c>
      <c r="W17" s="2">
        <f>TB!U158</f>
        <v>0</v>
      </c>
      <c r="X17" s="2">
        <f>TB!V158</f>
        <v>0</v>
      </c>
      <c r="Y17" s="2">
        <f>TB!W158</f>
        <v>0</v>
      </c>
      <c r="Z17" s="2">
        <f>TB!X158</f>
        <v>0</v>
      </c>
      <c r="AA17" s="2">
        <f>TB!Y158</f>
        <v>0</v>
      </c>
      <c r="AB17" s="2">
        <f>TB!Z158</f>
        <v>0</v>
      </c>
      <c r="AC17" s="2">
        <f>TB!AA158</f>
        <v>0</v>
      </c>
      <c r="AD17" s="2">
        <f>TB!AB158</f>
        <v>0</v>
      </c>
    </row>
    <row r="18" spans="1:40">
      <c r="A18" s="4"/>
      <c r="B18" s="82"/>
      <c r="C18" s="34" t="s">
        <v>13</v>
      </c>
      <c r="E18" s="2">
        <f>TB!C162</f>
        <v>0</v>
      </c>
      <c r="F18" s="2">
        <f>TB!D162</f>
        <v>0</v>
      </c>
      <c r="G18" s="2">
        <f>TB!E162</f>
        <v>0</v>
      </c>
      <c r="H18" s="2">
        <f>TB!F162</f>
        <v>0</v>
      </c>
      <c r="I18" s="2">
        <f>TB!G162</f>
        <v>0</v>
      </c>
      <c r="J18" s="2">
        <f>TB!H162</f>
        <v>0</v>
      </c>
      <c r="K18" s="2">
        <f>TB!I162</f>
        <v>0</v>
      </c>
      <c r="L18" s="2">
        <f>TB!J162</f>
        <v>0</v>
      </c>
      <c r="M18" s="2">
        <f>TB!K162</f>
        <v>0</v>
      </c>
      <c r="N18" s="2">
        <f>TB!L162</f>
        <v>0</v>
      </c>
      <c r="O18" s="2">
        <f>TB!M162</f>
        <v>0</v>
      </c>
      <c r="P18" s="2">
        <f>TB!N162</f>
        <v>0</v>
      </c>
      <c r="S18" s="2">
        <f>TB!Q162</f>
        <v>0</v>
      </c>
      <c r="T18" s="2">
        <f>TB!R162</f>
        <v>0</v>
      </c>
      <c r="U18" s="2">
        <f>TB!S162</f>
        <v>0</v>
      </c>
      <c r="V18" s="2">
        <f>TB!T162</f>
        <v>0</v>
      </c>
      <c r="W18" s="2">
        <f>TB!U162</f>
        <v>0</v>
      </c>
      <c r="X18" s="2">
        <f>TB!V162</f>
        <v>0</v>
      </c>
      <c r="Y18" s="2">
        <f>TB!W162</f>
        <v>0</v>
      </c>
      <c r="Z18" s="2">
        <f>TB!X162</f>
        <v>0</v>
      </c>
      <c r="AA18" s="2">
        <f>TB!Y162</f>
        <v>0</v>
      </c>
      <c r="AB18" s="2">
        <f>TB!Z162</f>
        <v>0</v>
      </c>
      <c r="AC18" s="2">
        <f>TB!AA162</f>
        <v>0</v>
      </c>
      <c r="AD18" s="2">
        <f>TB!AB162</f>
        <v>0</v>
      </c>
    </row>
    <row r="19" spans="1:40" ht="14.9" customHeight="1">
      <c r="A19" s="4"/>
      <c r="B19" s="82"/>
      <c r="C19" s="34" t="s">
        <v>14</v>
      </c>
      <c r="E19" s="2">
        <f>TB!C171</f>
        <v>16727.77</v>
      </c>
      <c r="F19" s="2">
        <f>TB!D171</f>
        <v>33437.480000000003</v>
      </c>
      <c r="G19" s="2">
        <f>TB!E171</f>
        <v>53467.27</v>
      </c>
      <c r="H19" s="2">
        <f>TB!F171</f>
        <v>16893.740000000002</v>
      </c>
      <c r="I19" s="2">
        <f>TB!G171</f>
        <v>33598.81</v>
      </c>
      <c r="J19" s="2">
        <f>TB!H171</f>
        <v>53821.39</v>
      </c>
      <c r="K19" s="2">
        <f>TB!I171</f>
        <v>53821.39</v>
      </c>
      <c r="L19" s="2">
        <f>TB!J171</f>
        <v>53821.39</v>
      </c>
      <c r="M19" s="2">
        <f>TB!K171</f>
        <v>53821.39</v>
      </c>
      <c r="N19" s="2">
        <f>TB!L171</f>
        <v>53821.39</v>
      </c>
      <c r="O19" s="2">
        <f>TB!M171</f>
        <v>53821.39</v>
      </c>
      <c r="P19" s="2">
        <f>TB!N171</f>
        <v>53821.39</v>
      </c>
      <c r="S19" s="2">
        <f>TB!Q171</f>
        <v>16631.47</v>
      </c>
      <c r="T19" s="2">
        <f>TB!R171</f>
        <v>32891.129999999997</v>
      </c>
      <c r="U19" s="2">
        <f>TB!S171</f>
        <v>50707.42</v>
      </c>
      <c r="V19" s="2">
        <f>TB!T171</f>
        <v>16265.77</v>
      </c>
      <c r="W19" s="2">
        <f>TB!U171</f>
        <v>39206.01</v>
      </c>
      <c r="X19" s="2">
        <f>TB!V171</f>
        <v>57152.08</v>
      </c>
      <c r="Y19" s="2">
        <f>TB!W171</f>
        <v>16726.669999999998</v>
      </c>
      <c r="Z19" s="2">
        <f>TB!X171</f>
        <v>33442.49</v>
      </c>
      <c r="AA19" s="2">
        <f>TB!Y171</f>
        <v>50187.07</v>
      </c>
      <c r="AB19" s="2">
        <f>TB!Z171</f>
        <v>16817.02</v>
      </c>
      <c r="AC19" s="2">
        <f>TB!AA171</f>
        <v>33680.959999999999</v>
      </c>
      <c r="AD19" s="2">
        <f>TB!AB171</f>
        <v>54064.77</v>
      </c>
    </row>
    <row r="20" spans="1:40" s="60" customFormat="1">
      <c r="B20" s="83" t="s">
        <v>15</v>
      </c>
      <c r="C20" s="148"/>
      <c r="D20" s="148"/>
      <c r="E20" s="61">
        <f>SUM(E11:E19)</f>
        <v>9067758.9600000009</v>
      </c>
      <c r="F20" s="61">
        <f t="shared" ref="F20:P20" si="2">SUM(F11:F19)</f>
        <v>9365381.2300000004</v>
      </c>
      <c r="G20" s="61">
        <f t="shared" si="2"/>
        <v>7066184.2299999986</v>
      </c>
      <c r="H20" s="61">
        <f t="shared" si="2"/>
        <v>6639244.1600000001</v>
      </c>
      <c r="I20" s="61">
        <f t="shared" si="2"/>
        <v>7028956.1499999994</v>
      </c>
      <c r="J20" s="61">
        <f t="shared" si="2"/>
        <v>7204315.4899999993</v>
      </c>
      <c r="K20" s="61">
        <f t="shared" si="2"/>
        <v>7204315.4899999993</v>
      </c>
      <c r="L20" s="61">
        <f t="shared" si="2"/>
        <v>7204315.4899999993</v>
      </c>
      <c r="M20" s="61">
        <f t="shared" si="2"/>
        <v>7204315.4899999993</v>
      </c>
      <c r="N20" s="61">
        <f t="shared" si="2"/>
        <v>7204315.4899999993</v>
      </c>
      <c r="O20" s="61">
        <f t="shared" si="2"/>
        <v>7204315.4899999993</v>
      </c>
      <c r="P20" s="61">
        <f t="shared" si="2"/>
        <v>7204315.4899999993</v>
      </c>
      <c r="Q20" s="162"/>
      <c r="R20" s="162"/>
      <c r="S20" s="61">
        <f>SUM(S11:S19)</f>
        <v>14971845.73</v>
      </c>
      <c r="T20" s="61">
        <f t="shared" ref="T20:AD20" si="3">SUM(T11:T19)</f>
        <v>13467750.380000001</v>
      </c>
      <c r="U20" s="61">
        <f t="shared" si="3"/>
        <v>11389835.689999999</v>
      </c>
      <c r="V20" s="61">
        <f t="shared" si="3"/>
        <v>10915563.1</v>
      </c>
      <c r="W20" s="61">
        <f t="shared" si="3"/>
        <v>11319830.09</v>
      </c>
      <c r="X20" s="61">
        <f t="shared" si="3"/>
        <v>6721174.5600000005</v>
      </c>
      <c r="Y20" s="61">
        <f t="shared" si="3"/>
        <v>7234039.5800000001</v>
      </c>
      <c r="Z20" s="61">
        <f t="shared" si="3"/>
        <v>8045230.7800000003</v>
      </c>
      <c r="AA20" s="61">
        <f t="shared" si="3"/>
        <v>8044330.4800000004</v>
      </c>
      <c r="AB20" s="61">
        <f t="shared" si="3"/>
        <v>8826812.0899999999</v>
      </c>
      <c r="AC20" s="61">
        <f t="shared" si="3"/>
        <v>8663988.4700000007</v>
      </c>
      <c r="AD20" s="61">
        <f t="shared" si="3"/>
        <v>9215368.6499999985</v>
      </c>
    </row>
    <row r="21" spans="1:40">
      <c r="B21" s="84"/>
    </row>
    <row r="22" spans="1:40" s="66" customFormat="1">
      <c r="B22" s="83" t="s">
        <v>16</v>
      </c>
      <c r="C22" s="146"/>
      <c r="D22" s="146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0"/>
      <c r="R22" s="160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40">
      <c r="A23" s="4"/>
      <c r="B23" s="84"/>
      <c r="C23" s="34" t="s">
        <v>17</v>
      </c>
      <c r="E23" s="2">
        <f>TB!C175</f>
        <v>0</v>
      </c>
      <c r="F23" s="2">
        <f>TB!D175</f>
        <v>0</v>
      </c>
      <c r="G23" s="2">
        <f>TB!E175</f>
        <v>0</v>
      </c>
      <c r="H23" s="2">
        <f>TB!F175</f>
        <v>0</v>
      </c>
      <c r="I23" s="2">
        <f>TB!G175</f>
        <v>0</v>
      </c>
      <c r="J23" s="2">
        <f>TB!H175</f>
        <v>0</v>
      </c>
      <c r="K23" s="2">
        <f>TB!I175</f>
        <v>0</v>
      </c>
      <c r="L23" s="2">
        <f>TB!J175</f>
        <v>0</v>
      </c>
      <c r="M23" s="2">
        <f>TB!K175</f>
        <v>0</v>
      </c>
      <c r="N23" s="2">
        <f>TB!L175</f>
        <v>0</v>
      </c>
      <c r="O23" s="2">
        <f>TB!M175</f>
        <v>0</v>
      </c>
      <c r="P23" s="2">
        <f>TB!N175</f>
        <v>0</v>
      </c>
      <c r="S23" s="2">
        <f>TB!Q175</f>
        <v>0</v>
      </c>
      <c r="T23" s="2">
        <f>TB!R175</f>
        <v>0</v>
      </c>
      <c r="U23" s="2">
        <f>TB!S175</f>
        <v>0</v>
      </c>
      <c r="V23" s="2">
        <f>TB!T175</f>
        <v>0</v>
      </c>
      <c r="W23" s="2">
        <f>TB!U175</f>
        <v>0</v>
      </c>
      <c r="X23" s="2">
        <f>TB!V175</f>
        <v>0</v>
      </c>
      <c r="Y23" s="2">
        <f>TB!W175</f>
        <v>0</v>
      </c>
      <c r="Z23" s="2">
        <f>TB!X175</f>
        <v>0</v>
      </c>
      <c r="AA23" s="2">
        <f>TB!Y175</f>
        <v>0</v>
      </c>
      <c r="AB23" s="2">
        <f>TB!Z175</f>
        <v>0</v>
      </c>
      <c r="AC23" s="2">
        <f>TB!AA175</f>
        <v>0</v>
      </c>
      <c r="AD23" s="2">
        <f>TB!AB175</f>
        <v>0</v>
      </c>
    </row>
    <row r="24" spans="1:40">
      <c r="A24" s="4"/>
      <c r="B24" s="84"/>
      <c r="C24" s="34" t="s">
        <v>18</v>
      </c>
      <c r="E24" s="2">
        <f>TB!C179-E14</f>
        <v>0</v>
      </c>
      <c r="F24" s="2">
        <f>TB!D179-F14</f>
        <v>0</v>
      </c>
      <c r="G24" s="2">
        <f>TB!E179-G14</f>
        <v>0</v>
      </c>
      <c r="H24" s="2">
        <f>TB!F179-H14</f>
        <v>0</v>
      </c>
      <c r="I24" s="2">
        <f>TB!G179-I14</f>
        <v>0</v>
      </c>
      <c r="J24" s="2">
        <f>TB!H179-J14</f>
        <v>0</v>
      </c>
      <c r="K24" s="2">
        <f>TB!I179-K14</f>
        <v>0</v>
      </c>
      <c r="L24" s="2">
        <f>TB!J179-L14</f>
        <v>0</v>
      </c>
      <c r="M24" s="2">
        <f>TB!K179-M14</f>
        <v>0</v>
      </c>
      <c r="N24" s="2">
        <f>TB!L179-N14</f>
        <v>0</v>
      </c>
      <c r="O24" s="2">
        <f>TB!M179-O14</f>
        <v>0</v>
      </c>
      <c r="P24" s="2">
        <f>TB!N179-P14</f>
        <v>0</v>
      </c>
      <c r="S24" s="2">
        <f>TB!Q179-S14</f>
        <v>0</v>
      </c>
      <c r="T24" s="2">
        <f>TB!R179-T14</f>
        <v>0</v>
      </c>
      <c r="U24" s="2">
        <f>TB!S179-U14</f>
        <v>0</v>
      </c>
      <c r="V24" s="2">
        <f>TB!T179-V14</f>
        <v>0</v>
      </c>
      <c r="W24" s="2">
        <f>TB!U179-W14</f>
        <v>0</v>
      </c>
      <c r="X24" s="2">
        <f>TB!V179-X14</f>
        <v>0</v>
      </c>
      <c r="Y24" s="2">
        <f>TB!W179-Y14</f>
        <v>0</v>
      </c>
      <c r="Z24" s="2">
        <f>TB!X179-Z14</f>
        <v>0</v>
      </c>
      <c r="AA24" s="2">
        <f>TB!Y179-AA14</f>
        <v>0</v>
      </c>
      <c r="AB24" s="2">
        <f>TB!Z179-AB14</f>
        <v>0</v>
      </c>
      <c r="AC24" s="2">
        <f>TB!AA179-AC14</f>
        <v>0</v>
      </c>
      <c r="AD24" s="2">
        <f>TB!AB179-AD14</f>
        <v>0</v>
      </c>
    </row>
    <row r="25" spans="1:40">
      <c r="A25" s="4"/>
      <c r="B25" s="84"/>
      <c r="C25" s="34" t="s">
        <v>19</v>
      </c>
      <c r="E25" s="2">
        <f>TB!C184</f>
        <v>81864.52</v>
      </c>
      <c r="F25" s="2">
        <f>TB!D184</f>
        <v>81864.52</v>
      </c>
      <c r="G25" s="2">
        <f>TB!E184</f>
        <v>81864.52</v>
      </c>
      <c r="H25" s="2">
        <f>TB!F184</f>
        <v>81864.52</v>
      </c>
      <c r="I25" s="2">
        <f>TB!G184</f>
        <v>81864.52</v>
      </c>
      <c r="J25" s="2">
        <f>TB!H184</f>
        <v>81864.52</v>
      </c>
      <c r="K25" s="2">
        <f>TB!I184</f>
        <v>81864.52</v>
      </c>
      <c r="L25" s="2">
        <f>TB!J184</f>
        <v>81864.52</v>
      </c>
      <c r="M25" s="2">
        <f>TB!K184</f>
        <v>81864.52</v>
      </c>
      <c r="N25" s="2">
        <f>TB!L184</f>
        <v>81864.52</v>
      </c>
      <c r="O25" s="2">
        <f>TB!M184</f>
        <v>81864.52</v>
      </c>
      <c r="P25" s="2">
        <f>TB!N184</f>
        <v>81864.52</v>
      </c>
      <c r="S25" s="2">
        <f>TB!Q184</f>
        <v>81864.52</v>
      </c>
      <c r="T25" s="2">
        <f>TB!R184</f>
        <v>81864.52</v>
      </c>
      <c r="U25" s="2">
        <f>TB!S184</f>
        <v>81864.52</v>
      </c>
      <c r="V25" s="2">
        <f>TB!T184</f>
        <v>81864.52</v>
      </c>
      <c r="W25" s="2">
        <f>TB!U184</f>
        <v>81864.52</v>
      </c>
      <c r="X25" s="2">
        <f>TB!V184</f>
        <v>81864.52</v>
      </c>
      <c r="Y25" s="2">
        <f>TB!W184</f>
        <v>81864.52</v>
      </c>
      <c r="Z25" s="2">
        <f>TB!X184</f>
        <v>81864.52</v>
      </c>
      <c r="AA25" s="2">
        <f>TB!Y184</f>
        <v>81864.52</v>
      </c>
      <c r="AB25" s="2">
        <f>TB!Z184</f>
        <v>81864.52</v>
      </c>
      <c r="AC25" s="2">
        <f>TB!AA184</f>
        <v>81864.52</v>
      </c>
      <c r="AD25" s="2">
        <f>TB!AB184</f>
        <v>81864.52</v>
      </c>
    </row>
    <row r="26" spans="1:40">
      <c r="A26" s="4"/>
      <c r="B26" s="84"/>
      <c r="C26" s="34" t="s">
        <v>20</v>
      </c>
      <c r="E26" s="2">
        <f>TB!C188</f>
        <v>0</v>
      </c>
      <c r="F26" s="2">
        <f>TB!D188</f>
        <v>0</v>
      </c>
      <c r="G26" s="2">
        <f>TB!E188</f>
        <v>0</v>
      </c>
      <c r="H26" s="2">
        <f>TB!F188</f>
        <v>0</v>
      </c>
      <c r="I26" s="2">
        <f>TB!G188</f>
        <v>0</v>
      </c>
      <c r="J26" s="2">
        <f>TB!H188</f>
        <v>0</v>
      </c>
      <c r="K26" s="2">
        <f>TB!I188</f>
        <v>0</v>
      </c>
      <c r="L26" s="2">
        <f>TB!J188</f>
        <v>0</v>
      </c>
      <c r="M26" s="2">
        <f>TB!K188</f>
        <v>0</v>
      </c>
      <c r="N26" s="2">
        <f>TB!L188</f>
        <v>0</v>
      </c>
      <c r="O26" s="2">
        <f>TB!M188</f>
        <v>0</v>
      </c>
      <c r="P26" s="2">
        <f>TB!N188</f>
        <v>0</v>
      </c>
      <c r="S26" s="2">
        <f>TB!Q188</f>
        <v>0</v>
      </c>
      <c r="T26" s="2">
        <f>TB!R188</f>
        <v>0</v>
      </c>
      <c r="U26" s="2">
        <f>TB!S188</f>
        <v>0</v>
      </c>
      <c r="V26" s="2">
        <f>TB!T188</f>
        <v>0</v>
      </c>
      <c r="W26" s="2">
        <f>TB!U188</f>
        <v>0</v>
      </c>
      <c r="X26" s="2">
        <f>TB!V188</f>
        <v>0</v>
      </c>
      <c r="Y26" s="2">
        <f>TB!W188</f>
        <v>0</v>
      </c>
      <c r="Z26" s="2">
        <f>TB!X188</f>
        <v>0</v>
      </c>
      <c r="AA26" s="2">
        <f>TB!Y188</f>
        <v>0</v>
      </c>
      <c r="AB26" s="2">
        <f>TB!Z188</f>
        <v>0</v>
      </c>
      <c r="AC26" s="2">
        <f>TB!AA188</f>
        <v>0</v>
      </c>
      <c r="AD26" s="2">
        <f>TB!AB188</f>
        <v>0</v>
      </c>
    </row>
    <row r="27" spans="1:40">
      <c r="A27" s="4"/>
      <c r="B27" s="84"/>
      <c r="C27" s="34" t="s">
        <v>21</v>
      </c>
      <c r="E27" s="2">
        <f>TB!C192</f>
        <v>0</v>
      </c>
      <c r="F27" s="2">
        <f>TB!D192</f>
        <v>0</v>
      </c>
      <c r="G27" s="2">
        <f>TB!E192</f>
        <v>0</v>
      </c>
      <c r="H27" s="2">
        <f>TB!F192</f>
        <v>0</v>
      </c>
      <c r="I27" s="2">
        <f>TB!G192</f>
        <v>0</v>
      </c>
      <c r="J27" s="2">
        <f>TB!H192</f>
        <v>0</v>
      </c>
      <c r="K27" s="2">
        <f>TB!I192</f>
        <v>0</v>
      </c>
      <c r="L27" s="2">
        <f>TB!J192</f>
        <v>0</v>
      </c>
      <c r="M27" s="2">
        <f>TB!K192</f>
        <v>0</v>
      </c>
      <c r="N27" s="2">
        <f>TB!L192</f>
        <v>0</v>
      </c>
      <c r="O27" s="2">
        <f>TB!M192</f>
        <v>0</v>
      </c>
      <c r="P27" s="2">
        <f>TB!N192</f>
        <v>0</v>
      </c>
      <c r="S27" s="2">
        <f>TB!Q192</f>
        <v>0</v>
      </c>
      <c r="T27" s="2">
        <f>TB!R192</f>
        <v>0</v>
      </c>
      <c r="U27" s="2">
        <f>TB!S192</f>
        <v>0</v>
      </c>
      <c r="V27" s="2">
        <f>TB!T192</f>
        <v>0</v>
      </c>
      <c r="W27" s="2">
        <f>TB!U192</f>
        <v>0</v>
      </c>
      <c r="X27" s="2">
        <f>TB!V192</f>
        <v>0</v>
      </c>
      <c r="Y27" s="2">
        <f>TB!W192</f>
        <v>0</v>
      </c>
      <c r="Z27" s="2">
        <f>TB!X192</f>
        <v>0</v>
      </c>
      <c r="AA27" s="2">
        <f>TB!Y192</f>
        <v>0</v>
      </c>
      <c r="AB27" s="2">
        <f>TB!Z192</f>
        <v>0</v>
      </c>
      <c r="AC27" s="2">
        <f>TB!AA192</f>
        <v>0</v>
      </c>
      <c r="AD27" s="2">
        <f>TB!AB192</f>
        <v>0</v>
      </c>
    </row>
    <row r="28" spans="1:40">
      <c r="A28" s="4"/>
      <c r="B28" s="84"/>
      <c r="C28" s="34" t="s">
        <v>22</v>
      </c>
      <c r="E28" s="2">
        <f>TB!C196</f>
        <v>0</v>
      </c>
      <c r="F28" s="2">
        <f>TB!D196</f>
        <v>0</v>
      </c>
      <c r="G28" s="2">
        <f>TB!E196</f>
        <v>0</v>
      </c>
      <c r="H28" s="2">
        <f>TB!F196</f>
        <v>0</v>
      </c>
      <c r="I28" s="2">
        <f>TB!G196</f>
        <v>0</v>
      </c>
      <c r="J28" s="2">
        <f>TB!H196</f>
        <v>0</v>
      </c>
      <c r="K28" s="2">
        <f>TB!I196</f>
        <v>0</v>
      </c>
      <c r="L28" s="2">
        <f>TB!J196</f>
        <v>0</v>
      </c>
      <c r="M28" s="2">
        <f>TB!K196</f>
        <v>0</v>
      </c>
      <c r="N28" s="2">
        <f>TB!L196</f>
        <v>0</v>
      </c>
      <c r="O28" s="2">
        <f>TB!M196</f>
        <v>0</v>
      </c>
      <c r="P28" s="2">
        <f>TB!N196</f>
        <v>0</v>
      </c>
      <c r="S28" s="2">
        <f>TB!Q196</f>
        <v>0</v>
      </c>
      <c r="T28" s="2">
        <f>TB!R196</f>
        <v>0</v>
      </c>
      <c r="U28" s="2">
        <f>TB!S196</f>
        <v>0</v>
      </c>
      <c r="V28" s="2">
        <f>TB!T196</f>
        <v>0</v>
      </c>
      <c r="W28" s="2">
        <f>TB!U196</f>
        <v>0</v>
      </c>
      <c r="X28" s="2">
        <f>TB!V196</f>
        <v>0</v>
      </c>
      <c r="Y28" s="2">
        <f>TB!W196</f>
        <v>0</v>
      </c>
      <c r="Z28" s="2">
        <f>TB!X196</f>
        <v>0</v>
      </c>
      <c r="AA28" s="2">
        <f>TB!Y196</f>
        <v>0</v>
      </c>
      <c r="AB28" s="2">
        <f>TB!Z196</f>
        <v>0</v>
      </c>
      <c r="AC28" s="2">
        <f>TB!AA196</f>
        <v>0</v>
      </c>
      <c r="AD28" s="2">
        <f>TB!AB196</f>
        <v>0</v>
      </c>
    </row>
    <row r="29" spans="1:40">
      <c r="A29" s="4"/>
      <c r="B29" s="84"/>
      <c r="C29" s="34" t="s">
        <v>23</v>
      </c>
      <c r="E29" s="2">
        <f>TB!C200</f>
        <v>0</v>
      </c>
      <c r="F29" s="2">
        <f>TB!D200</f>
        <v>0</v>
      </c>
      <c r="G29" s="2">
        <f>TB!E200</f>
        <v>0</v>
      </c>
      <c r="H29" s="2">
        <f>TB!F200</f>
        <v>0</v>
      </c>
      <c r="I29" s="2">
        <f>TB!G200</f>
        <v>0</v>
      </c>
      <c r="J29" s="2">
        <f>TB!H200</f>
        <v>0</v>
      </c>
      <c r="K29" s="2">
        <f>TB!I200</f>
        <v>0</v>
      </c>
      <c r="L29" s="2">
        <f>TB!J200</f>
        <v>0</v>
      </c>
      <c r="M29" s="2">
        <f>TB!K200</f>
        <v>0</v>
      </c>
      <c r="N29" s="2">
        <f>TB!L200</f>
        <v>0</v>
      </c>
      <c r="O29" s="2">
        <f>TB!M200</f>
        <v>0</v>
      </c>
      <c r="P29" s="2">
        <f>TB!N200</f>
        <v>0</v>
      </c>
      <c r="S29" s="2">
        <f>TB!Q200</f>
        <v>0</v>
      </c>
      <c r="T29" s="2">
        <f>TB!R200</f>
        <v>0</v>
      </c>
      <c r="U29" s="2">
        <f>TB!S200</f>
        <v>0</v>
      </c>
      <c r="V29" s="2">
        <f>TB!T200</f>
        <v>0</v>
      </c>
      <c r="W29" s="2">
        <f>TB!U200</f>
        <v>0</v>
      </c>
      <c r="X29" s="2">
        <f>TB!V200</f>
        <v>0</v>
      </c>
      <c r="Y29" s="2">
        <f>TB!W200</f>
        <v>0</v>
      </c>
      <c r="Z29" s="2">
        <f>TB!X200</f>
        <v>0</v>
      </c>
      <c r="AA29" s="2">
        <f>TB!Y200</f>
        <v>0</v>
      </c>
      <c r="AB29" s="2">
        <f>TB!Z200</f>
        <v>0</v>
      </c>
      <c r="AC29" s="2">
        <f>TB!AA200</f>
        <v>0</v>
      </c>
      <c r="AD29" s="2">
        <f>TB!AB200</f>
        <v>0</v>
      </c>
    </row>
    <row r="30" spans="1:40">
      <c r="A30" s="4"/>
      <c r="B30" s="84"/>
      <c r="C30" s="34" t="s">
        <v>24</v>
      </c>
      <c r="E30" s="2">
        <f>TB!C204</f>
        <v>0</v>
      </c>
      <c r="F30" s="2">
        <f>TB!D204</f>
        <v>0</v>
      </c>
      <c r="G30" s="2">
        <f>TB!E204</f>
        <v>0</v>
      </c>
      <c r="H30" s="2">
        <f>TB!F204</f>
        <v>0</v>
      </c>
      <c r="I30" s="2">
        <f>TB!G204</f>
        <v>0</v>
      </c>
      <c r="J30" s="2">
        <f>TB!H204</f>
        <v>0</v>
      </c>
      <c r="K30" s="2">
        <f>TB!I204</f>
        <v>0</v>
      </c>
      <c r="L30" s="2">
        <f>TB!J204</f>
        <v>0</v>
      </c>
      <c r="M30" s="2">
        <f>TB!K204</f>
        <v>0</v>
      </c>
      <c r="N30" s="2">
        <f>TB!L204</f>
        <v>0</v>
      </c>
      <c r="O30" s="2">
        <f>TB!M204</f>
        <v>0</v>
      </c>
      <c r="P30" s="2">
        <f>TB!N204</f>
        <v>0</v>
      </c>
      <c r="S30" s="2">
        <f>TB!Q204</f>
        <v>0</v>
      </c>
      <c r="T30" s="2">
        <f>TB!R204</f>
        <v>0</v>
      </c>
      <c r="U30" s="2">
        <f>TB!S204</f>
        <v>0</v>
      </c>
      <c r="V30" s="2">
        <f>TB!T204</f>
        <v>0</v>
      </c>
      <c r="W30" s="2">
        <f>TB!U204</f>
        <v>0</v>
      </c>
      <c r="X30" s="2">
        <f>TB!V204</f>
        <v>0</v>
      </c>
      <c r="Y30" s="2">
        <f>TB!W204</f>
        <v>0</v>
      </c>
      <c r="Z30" s="2">
        <f>TB!X204</f>
        <v>0</v>
      </c>
      <c r="AA30" s="2">
        <f>TB!Y204</f>
        <v>0</v>
      </c>
      <c r="AB30" s="2">
        <f>TB!Z204</f>
        <v>0</v>
      </c>
      <c r="AC30" s="2">
        <f>TB!AA204</f>
        <v>0</v>
      </c>
      <c r="AD30" s="2">
        <f>TB!AB204</f>
        <v>0</v>
      </c>
    </row>
    <row r="31" spans="1:40">
      <c r="A31" s="4"/>
      <c r="B31" s="84"/>
      <c r="C31" s="34" t="s">
        <v>25</v>
      </c>
      <c r="E31" s="2">
        <f>TB!C208</f>
        <v>0</v>
      </c>
      <c r="F31" s="2">
        <f>TB!D208</f>
        <v>0</v>
      </c>
      <c r="G31" s="2">
        <f>TB!E208</f>
        <v>0</v>
      </c>
      <c r="H31" s="2">
        <f>TB!F208</f>
        <v>0</v>
      </c>
      <c r="I31" s="2">
        <f>TB!G208</f>
        <v>0</v>
      </c>
      <c r="J31" s="2">
        <f>TB!H208</f>
        <v>0</v>
      </c>
      <c r="K31" s="2">
        <f>TB!I208</f>
        <v>0</v>
      </c>
      <c r="L31" s="2">
        <f>TB!J208</f>
        <v>0</v>
      </c>
      <c r="M31" s="2">
        <f>TB!K208</f>
        <v>0</v>
      </c>
      <c r="N31" s="2">
        <f>TB!L208</f>
        <v>0</v>
      </c>
      <c r="O31" s="2">
        <f>TB!M208</f>
        <v>0</v>
      </c>
      <c r="P31" s="2">
        <f>TB!N208</f>
        <v>0</v>
      </c>
      <c r="S31" s="2">
        <f>TB!Q208</f>
        <v>0</v>
      </c>
      <c r="T31" s="2">
        <f>TB!R208</f>
        <v>0</v>
      </c>
      <c r="U31" s="2">
        <f>TB!S208</f>
        <v>0</v>
      </c>
      <c r="V31" s="2">
        <f>TB!T208</f>
        <v>0</v>
      </c>
      <c r="W31" s="2">
        <f>TB!U208</f>
        <v>0</v>
      </c>
      <c r="X31" s="2">
        <f>TB!V208</f>
        <v>0</v>
      </c>
      <c r="Y31" s="2">
        <f>TB!W208</f>
        <v>0</v>
      </c>
      <c r="Z31" s="2">
        <f>TB!X208</f>
        <v>0</v>
      </c>
      <c r="AA31" s="2">
        <f>TB!Y208</f>
        <v>0</v>
      </c>
      <c r="AB31" s="2">
        <f>TB!Z208</f>
        <v>0</v>
      </c>
      <c r="AC31" s="2">
        <f>TB!AA208</f>
        <v>0</v>
      </c>
      <c r="AD31" s="2">
        <f>TB!AB208</f>
        <v>0</v>
      </c>
    </row>
    <row r="32" spans="1:40" s="5" customFormat="1">
      <c r="A32" s="4"/>
      <c r="B32" s="84"/>
      <c r="C32" s="34" t="s">
        <v>26</v>
      </c>
      <c r="D32" s="34"/>
      <c r="E32" s="2">
        <f>TB!C222</f>
        <v>4324.3599999999997</v>
      </c>
      <c r="F32" s="2">
        <f>TB!D222</f>
        <v>4184.74</v>
      </c>
      <c r="G32" s="2">
        <f>TB!E222</f>
        <v>4045.12</v>
      </c>
      <c r="H32" s="2">
        <f>TB!F222</f>
        <v>3905.5</v>
      </c>
      <c r="I32" s="2">
        <f>TB!G222</f>
        <v>3765.88</v>
      </c>
      <c r="J32" s="2">
        <f>TB!H222</f>
        <v>3626.26</v>
      </c>
      <c r="K32" s="2">
        <f>TB!I222</f>
        <v>3626.26</v>
      </c>
      <c r="L32" s="2">
        <f>TB!J222</f>
        <v>3626.26</v>
      </c>
      <c r="M32" s="2">
        <f>TB!K222</f>
        <v>3626.26</v>
      </c>
      <c r="N32" s="2">
        <f>TB!L222</f>
        <v>3626.26</v>
      </c>
      <c r="O32" s="2">
        <f>TB!M222</f>
        <v>3626.26</v>
      </c>
      <c r="P32" s="2">
        <f>TB!N222</f>
        <v>3626.26</v>
      </c>
      <c r="Q32" s="157"/>
      <c r="R32" s="157"/>
      <c r="S32" s="2">
        <f>TB!Q222</f>
        <v>1999.8</v>
      </c>
      <c r="T32" s="2">
        <f>TB!R222</f>
        <v>1922.68</v>
      </c>
      <c r="U32" s="2">
        <f>TB!S222</f>
        <v>1845.56</v>
      </c>
      <c r="V32" s="2">
        <f>TB!T222</f>
        <v>1768.44</v>
      </c>
      <c r="W32" s="2">
        <f>TB!U222</f>
        <v>1691.32</v>
      </c>
      <c r="X32" s="2">
        <f>TB!V222</f>
        <v>5301.7</v>
      </c>
      <c r="Y32" s="2">
        <f>TB!W222</f>
        <v>5162.08</v>
      </c>
      <c r="Z32" s="2">
        <f>TB!X222</f>
        <v>5022.46</v>
      </c>
      <c r="AA32" s="2">
        <f>TB!Y222</f>
        <v>4882.84</v>
      </c>
      <c r="AB32" s="2">
        <f>TB!Z222</f>
        <v>4743.22</v>
      </c>
      <c r="AC32" s="2">
        <f>TB!AA222</f>
        <v>4603.6000000000004</v>
      </c>
      <c r="AD32" s="2">
        <f>TB!AB222</f>
        <v>4463.9799999999996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4"/>
      <c r="C33" s="34" t="s">
        <v>27</v>
      </c>
      <c r="D33" s="34"/>
      <c r="E33" s="2">
        <f>TB!C227</f>
        <v>0</v>
      </c>
      <c r="F33" s="2">
        <f>TB!D227</f>
        <v>0</v>
      </c>
      <c r="G33" s="2">
        <f>TB!E227</f>
        <v>0</v>
      </c>
      <c r="H33" s="2">
        <f>TB!F227</f>
        <v>0</v>
      </c>
      <c r="I33" s="2">
        <f>TB!G227</f>
        <v>0</v>
      </c>
      <c r="J33" s="2">
        <f>TB!H227</f>
        <v>0</v>
      </c>
      <c r="K33" s="2">
        <f>TB!I227</f>
        <v>0</v>
      </c>
      <c r="L33" s="2">
        <f>TB!J227</f>
        <v>0</v>
      </c>
      <c r="M33" s="2">
        <f>TB!K227</f>
        <v>0</v>
      </c>
      <c r="N33" s="2">
        <f>TB!L227</f>
        <v>0</v>
      </c>
      <c r="O33" s="2">
        <f>TB!M227</f>
        <v>0</v>
      </c>
      <c r="P33" s="2">
        <f>TB!N227</f>
        <v>0</v>
      </c>
      <c r="Q33" s="157"/>
      <c r="R33" s="157"/>
      <c r="S33" s="2">
        <f>TB!Q227</f>
        <v>0</v>
      </c>
      <c r="T33" s="2">
        <f>TB!R227</f>
        <v>0</v>
      </c>
      <c r="U33" s="2">
        <f>TB!S227</f>
        <v>0</v>
      </c>
      <c r="V33" s="2">
        <f>TB!T227</f>
        <v>0</v>
      </c>
      <c r="W33" s="2">
        <f>TB!U227</f>
        <v>0</v>
      </c>
      <c r="X33" s="2">
        <f>TB!V227</f>
        <v>0</v>
      </c>
      <c r="Y33" s="2">
        <f>TB!W227</f>
        <v>0</v>
      </c>
      <c r="Z33" s="2">
        <f>TB!X227</f>
        <v>0</v>
      </c>
      <c r="AA33" s="2">
        <f>TB!Y227</f>
        <v>0</v>
      </c>
      <c r="AB33" s="2">
        <f>TB!Z227</f>
        <v>0</v>
      </c>
      <c r="AC33" s="2">
        <f>TB!AA227</f>
        <v>0</v>
      </c>
      <c r="AD33" s="2">
        <f>TB!AB227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4"/>
      <c r="C34" s="34" t="s">
        <v>28</v>
      </c>
      <c r="D34" s="34"/>
      <c r="E34" s="2">
        <f>TB!C232</f>
        <v>0</v>
      </c>
      <c r="F34" s="2">
        <f>TB!D232</f>
        <v>0</v>
      </c>
      <c r="G34" s="2">
        <f>TB!E232</f>
        <v>0</v>
      </c>
      <c r="H34" s="2">
        <f>TB!F232</f>
        <v>0</v>
      </c>
      <c r="I34" s="2">
        <f>TB!G232</f>
        <v>0</v>
      </c>
      <c r="J34" s="2">
        <f>TB!H232</f>
        <v>0</v>
      </c>
      <c r="K34" s="2">
        <f>TB!I232</f>
        <v>0</v>
      </c>
      <c r="L34" s="2">
        <f>TB!J232</f>
        <v>0</v>
      </c>
      <c r="M34" s="2">
        <f>TB!K232</f>
        <v>0</v>
      </c>
      <c r="N34" s="2">
        <f>TB!L232</f>
        <v>0</v>
      </c>
      <c r="O34" s="2">
        <f>TB!M232</f>
        <v>0</v>
      </c>
      <c r="P34" s="2">
        <f>TB!N232</f>
        <v>0</v>
      </c>
      <c r="Q34" s="157"/>
      <c r="R34" s="157"/>
      <c r="S34" s="2">
        <f>TB!Q232</f>
        <v>0</v>
      </c>
      <c r="T34" s="2">
        <f>TB!R232</f>
        <v>0</v>
      </c>
      <c r="U34" s="2">
        <f>TB!S232</f>
        <v>0</v>
      </c>
      <c r="V34" s="2">
        <f>TB!T232</f>
        <v>0</v>
      </c>
      <c r="W34" s="2">
        <f>TB!U232</f>
        <v>0</v>
      </c>
      <c r="X34" s="2">
        <f>TB!V232</f>
        <v>0</v>
      </c>
      <c r="Y34" s="2">
        <f>TB!W232</f>
        <v>0</v>
      </c>
      <c r="Z34" s="2">
        <f>TB!X232</f>
        <v>0</v>
      </c>
      <c r="AA34" s="2">
        <f>TB!Y232</f>
        <v>0</v>
      </c>
      <c r="AB34" s="2">
        <f>TB!Z232</f>
        <v>0</v>
      </c>
      <c r="AC34" s="2">
        <f>TB!AA232</f>
        <v>0</v>
      </c>
      <c r="AD34" s="2">
        <f>TB!AB232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7"/>
      <c r="R35" s="15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4"/>
      <c r="C36" s="34" t="s">
        <v>30</v>
      </c>
      <c r="D36" s="34"/>
      <c r="E36" s="2">
        <f>TB!C237</f>
        <v>0</v>
      </c>
      <c r="F36" s="2">
        <f>TB!D237</f>
        <v>0</v>
      </c>
      <c r="G36" s="2">
        <f>TB!E237</f>
        <v>0</v>
      </c>
      <c r="H36" s="2">
        <f>TB!F237</f>
        <v>0</v>
      </c>
      <c r="I36" s="2">
        <f>TB!G237</f>
        <v>0</v>
      </c>
      <c r="J36" s="2">
        <f>TB!H237</f>
        <v>0</v>
      </c>
      <c r="K36" s="2">
        <f>TB!I237</f>
        <v>0</v>
      </c>
      <c r="L36" s="2">
        <f>TB!J237</f>
        <v>0</v>
      </c>
      <c r="M36" s="2">
        <f>TB!K237</f>
        <v>0</v>
      </c>
      <c r="N36" s="2">
        <f>TB!L237</f>
        <v>0</v>
      </c>
      <c r="O36" s="2">
        <f>TB!M237</f>
        <v>0</v>
      </c>
      <c r="P36" s="2">
        <f>TB!N237</f>
        <v>0</v>
      </c>
      <c r="Q36" s="157"/>
      <c r="R36" s="157"/>
      <c r="S36" s="2">
        <f>TB!Q237</f>
        <v>0</v>
      </c>
      <c r="T36" s="2">
        <f>TB!R237</f>
        <v>0</v>
      </c>
      <c r="U36" s="2">
        <f>TB!S237</f>
        <v>0</v>
      </c>
      <c r="V36" s="2">
        <f>TB!T237</f>
        <v>0</v>
      </c>
      <c r="W36" s="2">
        <f>TB!U237</f>
        <v>0</v>
      </c>
      <c r="X36" s="2">
        <f>TB!V237</f>
        <v>0</v>
      </c>
      <c r="Y36" s="2">
        <f>TB!W237</f>
        <v>0</v>
      </c>
      <c r="Z36" s="2">
        <f>TB!X237</f>
        <v>0</v>
      </c>
      <c r="AA36" s="2">
        <f>TB!Y237</f>
        <v>0</v>
      </c>
      <c r="AB36" s="2">
        <f>TB!Z237</f>
        <v>0</v>
      </c>
      <c r="AC36" s="2">
        <f>TB!AA237</f>
        <v>0</v>
      </c>
      <c r="AD36" s="2">
        <f>TB!AB237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4"/>
      <c r="C37" s="34" t="s">
        <v>31</v>
      </c>
      <c r="D37" s="34"/>
      <c r="E37" s="2">
        <f>TB!C241</f>
        <v>200</v>
      </c>
      <c r="F37" s="2">
        <f>TB!D241</f>
        <v>200</v>
      </c>
      <c r="G37" s="2">
        <f>TB!E241</f>
        <v>200</v>
      </c>
      <c r="H37" s="2">
        <f>TB!F241</f>
        <v>200</v>
      </c>
      <c r="I37" s="2">
        <f>TB!G241</f>
        <v>200</v>
      </c>
      <c r="J37" s="2">
        <f>TB!H241</f>
        <v>200</v>
      </c>
      <c r="K37" s="2">
        <f>TB!I241</f>
        <v>200</v>
      </c>
      <c r="L37" s="2">
        <f>TB!J241</f>
        <v>200</v>
      </c>
      <c r="M37" s="2">
        <f>TB!K241</f>
        <v>200</v>
      </c>
      <c r="N37" s="2">
        <f>TB!L241</f>
        <v>200</v>
      </c>
      <c r="O37" s="2">
        <f>TB!M241</f>
        <v>200</v>
      </c>
      <c r="P37" s="2">
        <f>TB!N241</f>
        <v>200</v>
      </c>
      <c r="Q37" s="157"/>
      <c r="R37" s="157"/>
      <c r="S37" s="2">
        <f>TB!Q241</f>
        <v>200</v>
      </c>
      <c r="T37" s="2">
        <f>TB!R241</f>
        <v>200</v>
      </c>
      <c r="U37" s="2">
        <f>TB!S241</f>
        <v>200</v>
      </c>
      <c r="V37" s="2">
        <f>TB!T241</f>
        <v>200</v>
      </c>
      <c r="W37" s="2">
        <f>TB!U241</f>
        <v>200</v>
      </c>
      <c r="X37" s="2">
        <f>TB!V241</f>
        <v>200</v>
      </c>
      <c r="Y37" s="2">
        <f>TB!W241</f>
        <v>200</v>
      </c>
      <c r="Z37" s="2">
        <f>TB!X241</f>
        <v>200</v>
      </c>
      <c r="AA37" s="2">
        <f>TB!Y241</f>
        <v>200</v>
      </c>
      <c r="AB37" s="2">
        <f>TB!Z241</f>
        <v>200</v>
      </c>
      <c r="AC37" s="2">
        <f>TB!AA241</f>
        <v>200</v>
      </c>
      <c r="AD37" s="2">
        <f>TB!AB241</f>
        <v>200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4"/>
      <c r="C38" s="34" t="s">
        <v>32</v>
      </c>
      <c r="D38" s="34"/>
      <c r="E38" s="2">
        <f>TB!C245</f>
        <v>0</v>
      </c>
      <c r="F38" s="2">
        <f>TB!D245</f>
        <v>0</v>
      </c>
      <c r="G38" s="2">
        <f>TB!E245</f>
        <v>0</v>
      </c>
      <c r="H38" s="2">
        <f>TB!F245</f>
        <v>0</v>
      </c>
      <c r="I38" s="2">
        <f>TB!G245</f>
        <v>0</v>
      </c>
      <c r="J38" s="2">
        <f>TB!H245</f>
        <v>0</v>
      </c>
      <c r="K38" s="2">
        <f>TB!I245</f>
        <v>0</v>
      </c>
      <c r="L38" s="2">
        <f>TB!J245</f>
        <v>0</v>
      </c>
      <c r="M38" s="2">
        <f>TB!K245</f>
        <v>0</v>
      </c>
      <c r="N38" s="2">
        <f>TB!L245</f>
        <v>0</v>
      </c>
      <c r="O38" s="2">
        <f>TB!M245</f>
        <v>0</v>
      </c>
      <c r="P38" s="2">
        <f>TB!N245</f>
        <v>0</v>
      </c>
      <c r="Q38" s="157"/>
      <c r="R38" s="157"/>
      <c r="S38" s="2">
        <f>TB!Q245</f>
        <v>0</v>
      </c>
      <c r="T38" s="2">
        <f>TB!R245</f>
        <v>0</v>
      </c>
      <c r="U38" s="2">
        <f>TB!S245</f>
        <v>0</v>
      </c>
      <c r="V38" s="2">
        <f>TB!T245</f>
        <v>0</v>
      </c>
      <c r="W38" s="2">
        <f>TB!U245</f>
        <v>0</v>
      </c>
      <c r="X38" s="2">
        <f>TB!V245</f>
        <v>0</v>
      </c>
      <c r="Y38" s="2">
        <f>TB!W245</f>
        <v>0</v>
      </c>
      <c r="Z38" s="2">
        <f>TB!X245</f>
        <v>0</v>
      </c>
      <c r="AA38" s="2">
        <f>TB!Y245</f>
        <v>0</v>
      </c>
      <c r="AB38" s="2">
        <f>TB!Z245</f>
        <v>0</v>
      </c>
      <c r="AC38" s="2">
        <f>TB!AA245</f>
        <v>0</v>
      </c>
      <c r="AD38" s="2">
        <f>TB!AB245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4"/>
      <c r="C39" s="34" t="s">
        <v>33</v>
      </c>
      <c r="D39" s="34"/>
      <c r="E39" s="2">
        <f>TB!C251</f>
        <v>106011.66</v>
      </c>
      <c r="F39" s="2">
        <f>TB!D251</f>
        <v>117435.26</v>
      </c>
      <c r="G39" s="2">
        <f>TB!E251</f>
        <v>127650.67</v>
      </c>
      <c r="H39" s="2">
        <f>TB!F251</f>
        <v>142470.10999999999</v>
      </c>
      <c r="I39" s="2">
        <f>TB!G251</f>
        <v>157206.70000000001</v>
      </c>
      <c r="J39" s="2">
        <f>TB!H251</f>
        <v>170037.18</v>
      </c>
      <c r="K39" s="2">
        <f>TB!I251</f>
        <v>170037.18</v>
      </c>
      <c r="L39" s="2">
        <f>TB!J251</f>
        <v>170037.18</v>
      </c>
      <c r="M39" s="2">
        <f>TB!K251</f>
        <v>170037.18</v>
      </c>
      <c r="N39" s="2">
        <f>TB!L251</f>
        <v>170037.18</v>
      </c>
      <c r="O39" s="2">
        <f>TB!M251</f>
        <v>170037.18</v>
      </c>
      <c r="P39" s="2">
        <f>TB!N251</f>
        <v>170037.18</v>
      </c>
      <c r="Q39" s="157"/>
      <c r="R39" s="157"/>
      <c r="S39" s="2">
        <f>TB!Q251</f>
        <v>1999.85</v>
      </c>
      <c r="T39" s="2">
        <f>TB!R251</f>
        <v>1999.85</v>
      </c>
      <c r="U39" s="2">
        <f>TB!S251</f>
        <v>1999.85</v>
      </c>
      <c r="V39" s="2">
        <f>TB!T251</f>
        <v>1999.85</v>
      </c>
      <c r="W39" s="2">
        <f>TB!U251</f>
        <v>1999.85</v>
      </c>
      <c r="X39" s="2">
        <f>TB!V251</f>
        <v>1999.85</v>
      </c>
      <c r="Y39" s="2">
        <f>TB!W251</f>
        <v>18586.27</v>
      </c>
      <c r="Z39" s="2">
        <f>TB!X251</f>
        <v>35117.199999999997</v>
      </c>
      <c r="AA39" s="2">
        <f>TB!Y251</f>
        <v>49714.67</v>
      </c>
      <c r="AB39" s="2">
        <f>TB!Z251</f>
        <v>64625.91</v>
      </c>
      <c r="AC39" s="2">
        <f>TB!AA251</f>
        <v>79537.179999999993</v>
      </c>
      <c r="AD39" s="2">
        <f>TB!AB251</f>
        <v>91982.27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0" customFormat="1">
      <c r="B40" s="85" t="s">
        <v>34</v>
      </c>
      <c r="C40" s="148"/>
      <c r="D40" s="148"/>
      <c r="E40" s="61">
        <f>SUM(E23:E39)</f>
        <v>192400.54</v>
      </c>
      <c r="F40" s="61">
        <f t="shared" ref="F40:P40" si="4">SUM(F23:F39)</f>
        <v>203684.52000000002</v>
      </c>
      <c r="G40" s="61">
        <f t="shared" si="4"/>
        <v>213760.31</v>
      </c>
      <c r="H40" s="61">
        <f t="shared" si="4"/>
        <v>228440.13</v>
      </c>
      <c r="I40" s="61">
        <f t="shared" si="4"/>
        <v>243037.10000000003</v>
      </c>
      <c r="J40" s="61">
        <f t="shared" si="4"/>
        <v>255727.96</v>
      </c>
      <c r="K40" s="61">
        <f t="shared" si="4"/>
        <v>255727.96</v>
      </c>
      <c r="L40" s="61">
        <f t="shared" si="4"/>
        <v>255727.96</v>
      </c>
      <c r="M40" s="61">
        <f t="shared" si="4"/>
        <v>255727.96</v>
      </c>
      <c r="N40" s="61">
        <f t="shared" si="4"/>
        <v>255727.96</v>
      </c>
      <c r="O40" s="61">
        <f t="shared" si="4"/>
        <v>255727.96</v>
      </c>
      <c r="P40" s="61">
        <f t="shared" si="4"/>
        <v>255727.96</v>
      </c>
      <c r="Q40" s="162"/>
      <c r="R40" s="162"/>
      <c r="S40" s="61">
        <f>SUM(S23:S39)</f>
        <v>86064.170000000013</v>
      </c>
      <c r="T40" s="61">
        <f t="shared" ref="T40:AD40" si="5">SUM(T23:T39)</f>
        <v>85987.05</v>
      </c>
      <c r="U40" s="61">
        <f t="shared" si="5"/>
        <v>85909.930000000008</v>
      </c>
      <c r="V40" s="61">
        <f t="shared" si="5"/>
        <v>85832.810000000012</v>
      </c>
      <c r="W40" s="61">
        <f t="shared" si="5"/>
        <v>85755.690000000017</v>
      </c>
      <c r="X40" s="61">
        <f t="shared" si="5"/>
        <v>89366.07</v>
      </c>
      <c r="Y40" s="61">
        <f t="shared" si="5"/>
        <v>105812.87000000001</v>
      </c>
      <c r="Z40" s="61">
        <f t="shared" si="5"/>
        <v>122204.18000000001</v>
      </c>
      <c r="AA40" s="61">
        <f t="shared" si="5"/>
        <v>136662.03</v>
      </c>
      <c r="AB40" s="61">
        <f t="shared" si="5"/>
        <v>151433.65000000002</v>
      </c>
      <c r="AC40" s="61">
        <f t="shared" si="5"/>
        <v>166205.29999999999</v>
      </c>
      <c r="AD40" s="61">
        <f t="shared" si="5"/>
        <v>178510.77000000002</v>
      </c>
    </row>
    <row r="41" spans="1:40" s="72" customFormat="1" ht="13.3" thickBot="1">
      <c r="A41" s="70" t="s">
        <v>35</v>
      </c>
      <c r="B41" s="86"/>
      <c r="C41" s="149"/>
      <c r="D41" s="149"/>
      <c r="E41" s="73">
        <f>E40+E20</f>
        <v>9260159.5</v>
      </c>
      <c r="F41" s="73">
        <f t="shared" ref="F41:P41" si="6">F40+F20</f>
        <v>9569065.75</v>
      </c>
      <c r="G41" s="73">
        <f t="shared" si="6"/>
        <v>7279944.5399999982</v>
      </c>
      <c r="H41" s="73">
        <f t="shared" si="6"/>
        <v>6867684.29</v>
      </c>
      <c r="I41" s="73">
        <f t="shared" si="6"/>
        <v>7271993.2499999991</v>
      </c>
      <c r="J41" s="73">
        <f t="shared" si="6"/>
        <v>7460043.4499999993</v>
      </c>
      <c r="K41" s="73">
        <f t="shared" si="6"/>
        <v>7460043.4499999993</v>
      </c>
      <c r="L41" s="73">
        <f t="shared" si="6"/>
        <v>7460043.4499999993</v>
      </c>
      <c r="M41" s="73">
        <f t="shared" si="6"/>
        <v>7460043.4499999993</v>
      </c>
      <c r="N41" s="73">
        <f t="shared" si="6"/>
        <v>7460043.4499999993</v>
      </c>
      <c r="O41" s="73">
        <f t="shared" si="6"/>
        <v>7460043.4499999993</v>
      </c>
      <c r="P41" s="73">
        <f t="shared" si="6"/>
        <v>7460043.4499999993</v>
      </c>
      <c r="Q41" s="163"/>
      <c r="R41" s="163"/>
      <c r="S41" s="73">
        <f>S40+S20</f>
        <v>15057909.9</v>
      </c>
      <c r="T41" s="73">
        <f t="shared" ref="T41:AD41" si="7">T40+T20</f>
        <v>13553737.430000002</v>
      </c>
      <c r="U41" s="73">
        <f t="shared" si="7"/>
        <v>11475745.619999999</v>
      </c>
      <c r="V41" s="73">
        <f t="shared" si="7"/>
        <v>11001395.91</v>
      </c>
      <c r="W41" s="73">
        <f t="shared" si="7"/>
        <v>11405585.779999999</v>
      </c>
      <c r="X41" s="73">
        <f t="shared" si="7"/>
        <v>6810540.6300000008</v>
      </c>
      <c r="Y41" s="73">
        <f t="shared" si="7"/>
        <v>7339852.4500000002</v>
      </c>
      <c r="Z41" s="73">
        <f t="shared" si="7"/>
        <v>8167434.96</v>
      </c>
      <c r="AA41" s="73">
        <f t="shared" si="7"/>
        <v>8180992.5100000007</v>
      </c>
      <c r="AB41" s="73">
        <f t="shared" si="7"/>
        <v>8978245.7400000002</v>
      </c>
      <c r="AC41" s="73">
        <f t="shared" si="7"/>
        <v>8830193.7700000014</v>
      </c>
      <c r="AD41" s="73">
        <f t="shared" si="7"/>
        <v>9393879.4199999981</v>
      </c>
      <c r="AE41" s="71"/>
      <c r="AF41" s="71"/>
      <c r="AG41" s="71"/>
      <c r="AH41" s="71"/>
      <c r="AI41" s="71"/>
      <c r="AJ41" s="71"/>
      <c r="AK41" s="71"/>
      <c r="AL41" s="71"/>
      <c r="AM41" s="71"/>
      <c r="AN41" s="71"/>
    </row>
    <row r="42" spans="1:40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7"/>
      <c r="R42" s="15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2" customFormat="1">
      <c r="A43" s="74" t="s">
        <v>36</v>
      </c>
      <c r="B43" s="87"/>
      <c r="C43" s="150"/>
      <c r="D43" s="150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4"/>
      <c r="R43" s="164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1"/>
      <c r="AF43" s="71"/>
      <c r="AG43" s="71"/>
      <c r="AH43" s="71"/>
      <c r="AI43" s="71"/>
      <c r="AJ43" s="71"/>
      <c r="AK43" s="71"/>
      <c r="AL43" s="71"/>
      <c r="AM43" s="71"/>
      <c r="AN43" s="71"/>
    </row>
    <row r="44" spans="1:40" s="60" customFormat="1">
      <c r="B44" s="85" t="s">
        <v>37</v>
      </c>
      <c r="C44" s="148"/>
      <c r="D44" s="148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5"/>
      <c r="R44" s="16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40" s="5" customFormat="1">
      <c r="A45" s="4"/>
      <c r="B45" s="84"/>
      <c r="C45" s="34" t="s">
        <v>38</v>
      </c>
      <c r="D45" s="34"/>
      <c r="E45" s="2">
        <f>-TB!C255</f>
        <v>0</v>
      </c>
      <c r="F45" s="2">
        <f>-TB!D255</f>
        <v>0</v>
      </c>
      <c r="G45" s="2">
        <f>-TB!E255</f>
        <v>0</v>
      </c>
      <c r="H45" s="2">
        <f>-TB!F255</f>
        <v>0</v>
      </c>
      <c r="I45" s="2">
        <f>-TB!G255</f>
        <v>0</v>
      </c>
      <c r="J45" s="2">
        <f>-TB!H255</f>
        <v>0</v>
      </c>
      <c r="K45" s="2">
        <f>-TB!I255</f>
        <v>0</v>
      </c>
      <c r="L45" s="2">
        <f>-TB!J255</f>
        <v>0</v>
      </c>
      <c r="M45" s="2">
        <f>-TB!K255</f>
        <v>0</v>
      </c>
      <c r="N45" s="2">
        <f>-TB!L255</f>
        <v>0</v>
      </c>
      <c r="O45" s="2">
        <f>-TB!M255</f>
        <v>0</v>
      </c>
      <c r="P45" s="2">
        <f>-TB!N255</f>
        <v>0</v>
      </c>
      <c r="Q45" s="157"/>
      <c r="R45" s="157"/>
      <c r="S45" s="2">
        <f>-TB!Q255</f>
        <v>0</v>
      </c>
      <c r="T45" s="2">
        <f>-TB!R255</f>
        <v>0</v>
      </c>
      <c r="U45" s="2">
        <f>-TB!S255</f>
        <v>0</v>
      </c>
      <c r="V45" s="2">
        <f>-TB!T255</f>
        <v>0</v>
      </c>
      <c r="W45" s="2">
        <f>-TB!U255</f>
        <v>0</v>
      </c>
      <c r="X45" s="2">
        <f>-TB!V255</f>
        <v>0</v>
      </c>
      <c r="Y45" s="2">
        <f>-TB!W255</f>
        <v>0</v>
      </c>
      <c r="Z45" s="2">
        <f>-TB!X255</f>
        <v>0</v>
      </c>
      <c r="AA45" s="2">
        <f>-TB!Y255</f>
        <v>0</v>
      </c>
      <c r="AB45" s="2">
        <f>-TB!Z255</f>
        <v>0</v>
      </c>
      <c r="AC45" s="2">
        <f>-TB!AA255</f>
        <v>0</v>
      </c>
      <c r="AD45" s="2">
        <f>-TB!AB255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4"/>
      <c r="C46" s="34" t="s">
        <v>39</v>
      </c>
      <c r="D46" s="34"/>
      <c r="E46" s="2">
        <f>-TB!C267</f>
        <v>2064700.71</v>
      </c>
      <c r="F46" s="2">
        <f>-TB!D267</f>
        <v>2187619.09</v>
      </c>
      <c r="G46" s="2">
        <f>-TB!E267</f>
        <v>2375269.6</v>
      </c>
      <c r="H46" s="2">
        <f>-TB!F267</f>
        <v>1947497.72</v>
      </c>
      <c r="I46" s="2">
        <f>-TB!G267</f>
        <v>2160127.62</v>
      </c>
      <c r="J46" s="2">
        <f>-TB!H267</f>
        <v>2233594.48</v>
      </c>
      <c r="K46" s="2">
        <f>-TB!I267</f>
        <v>2233594.48</v>
      </c>
      <c r="L46" s="2">
        <f>-TB!J267</f>
        <v>2233594.48</v>
      </c>
      <c r="M46" s="2">
        <f>-TB!K267</f>
        <v>2233594.48</v>
      </c>
      <c r="N46" s="2">
        <f>-TB!L267</f>
        <v>2233594.48</v>
      </c>
      <c r="O46" s="2">
        <f>-TB!M267</f>
        <v>2233594.48</v>
      </c>
      <c r="P46" s="2">
        <f>-TB!N267</f>
        <v>2233594.48</v>
      </c>
      <c r="Q46" s="157"/>
      <c r="R46" s="157"/>
      <c r="S46" s="2">
        <f>-TB!Q267</f>
        <v>4484909.9800000004</v>
      </c>
      <c r="T46" s="2">
        <f>-TB!R267</f>
        <v>4557640.21</v>
      </c>
      <c r="U46" s="2">
        <f>-TB!S267</f>
        <v>1819949.74</v>
      </c>
      <c r="V46" s="2">
        <f>-TB!T267</f>
        <v>1404997.92</v>
      </c>
      <c r="W46" s="2">
        <f>-TB!U267</f>
        <v>1780130.21</v>
      </c>
      <c r="X46" s="2">
        <f>-TB!V267</f>
        <v>1745818.28</v>
      </c>
      <c r="Y46" s="2">
        <f>-TB!W267</f>
        <v>1931116.85</v>
      </c>
      <c r="Z46" s="2">
        <f>-TB!X267</f>
        <v>2439505.48</v>
      </c>
      <c r="AA46" s="2">
        <f>-TB!Y267</f>
        <v>2115569.91</v>
      </c>
      <c r="AB46" s="2">
        <f>-TB!Z267</f>
        <v>2768050.53</v>
      </c>
      <c r="AC46" s="2">
        <f>-TB!AA267</f>
        <v>2458421.67</v>
      </c>
      <c r="AD46" s="2">
        <f>-TB!AB267</f>
        <v>2584639.9700000002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3" customFormat="1">
      <c r="A47" s="100"/>
      <c r="B47" s="101"/>
      <c r="C47" s="147" t="s">
        <v>40</v>
      </c>
      <c r="D47" s="147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1"/>
      <c r="R47" s="16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</row>
    <row r="48" spans="1:40" s="103" customFormat="1">
      <c r="A48" s="100"/>
      <c r="B48" s="101"/>
      <c r="C48" s="147" t="s">
        <v>41</v>
      </c>
      <c r="D48" s="147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1"/>
      <c r="R48" s="16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</row>
    <row r="49" spans="1:40" s="103" customFormat="1">
      <c r="A49" s="100"/>
      <c r="B49" s="121"/>
      <c r="C49" s="151" t="s">
        <v>42</v>
      </c>
      <c r="D49" s="15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1"/>
      <c r="R49" s="161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</row>
    <row r="50" spans="1:40" s="5" customFormat="1">
      <c r="A50" s="4"/>
      <c r="B50" s="84"/>
      <c r="C50" s="34" t="s">
        <v>43</v>
      </c>
      <c r="D50" s="34"/>
      <c r="E50" s="2">
        <f>-TB!C308</f>
        <v>0</v>
      </c>
      <c r="F50" s="2">
        <f>-TB!D308</f>
        <v>0</v>
      </c>
      <c r="G50" s="2">
        <f>-TB!E308</f>
        <v>0</v>
      </c>
      <c r="H50" s="2">
        <f>-TB!F308</f>
        <v>0</v>
      </c>
      <c r="I50" s="2">
        <f>-TB!G308</f>
        <v>0</v>
      </c>
      <c r="J50" s="2">
        <f>-TB!H308</f>
        <v>0</v>
      </c>
      <c r="K50" s="2">
        <f>-TB!I308</f>
        <v>0</v>
      </c>
      <c r="L50" s="2">
        <f>-TB!J308</f>
        <v>0</v>
      </c>
      <c r="M50" s="2">
        <f>-TB!K308</f>
        <v>0</v>
      </c>
      <c r="N50" s="2">
        <f>-TB!L308</f>
        <v>0</v>
      </c>
      <c r="O50" s="2">
        <f>-TB!M308</f>
        <v>0</v>
      </c>
      <c r="P50" s="2">
        <f>-TB!N308</f>
        <v>0</v>
      </c>
      <c r="Q50" s="157"/>
      <c r="R50" s="157"/>
      <c r="S50" s="2">
        <f>-TB!Q308</f>
        <v>0</v>
      </c>
      <c r="T50" s="2">
        <f>-TB!R308</f>
        <v>0</v>
      </c>
      <c r="U50" s="2">
        <f>-TB!S308</f>
        <v>0</v>
      </c>
      <c r="V50" s="2">
        <f>-TB!T308</f>
        <v>0</v>
      </c>
      <c r="W50" s="2">
        <f>-TB!U308</f>
        <v>0</v>
      </c>
      <c r="X50" s="2">
        <f>-TB!V308</f>
        <v>0</v>
      </c>
      <c r="Y50" s="2">
        <f>-TB!W308</f>
        <v>0</v>
      </c>
      <c r="Z50" s="2">
        <f>-TB!X308</f>
        <v>0</v>
      </c>
      <c r="AA50" s="2">
        <f>-TB!Y308</f>
        <v>0</v>
      </c>
      <c r="AB50" s="2">
        <f>-TB!Z308</f>
        <v>0</v>
      </c>
      <c r="AC50" s="2">
        <f>-TB!AA308</f>
        <v>0</v>
      </c>
      <c r="AD50" s="2">
        <f>-TB!AB308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4"/>
      <c r="C51" s="34" t="s">
        <v>44</v>
      </c>
      <c r="D51" s="34"/>
      <c r="E51" s="2">
        <f>-TB!C312</f>
        <v>0</v>
      </c>
      <c r="F51" s="2">
        <f>-TB!D312</f>
        <v>0</v>
      </c>
      <c r="G51" s="2">
        <f>-TB!E312</f>
        <v>0</v>
      </c>
      <c r="H51" s="2">
        <f>-TB!F312</f>
        <v>0</v>
      </c>
      <c r="I51" s="2">
        <f>-TB!G312</f>
        <v>0</v>
      </c>
      <c r="J51" s="2">
        <f>-TB!H312</f>
        <v>0</v>
      </c>
      <c r="K51" s="2">
        <f>-TB!I312</f>
        <v>0</v>
      </c>
      <c r="L51" s="2">
        <f>-TB!J312</f>
        <v>0</v>
      </c>
      <c r="M51" s="2">
        <f>-TB!K312</f>
        <v>0</v>
      </c>
      <c r="N51" s="2">
        <f>-TB!L312</f>
        <v>0</v>
      </c>
      <c r="O51" s="2">
        <f>-TB!M312</f>
        <v>0</v>
      </c>
      <c r="P51" s="2">
        <f>-TB!N312</f>
        <v>0</v>
      </c>
      <c r="Q51" s="157"/>
      <c r="R51" s="157"/>
      <c r="S51" s="2">
        <f>-TB!Q312</f>
        <v>0</v>
      </c>
      <c r="T51" s="2">
        <f>-TB!R312</f>
        <v>0</v>
      </c>
      <c r="U51" s="2">
        <f>-TB!S312</f>
        <v>0</v>
      </c>
      <c r="V51" s="2">
        <f>-TB!T312</f>
        <v>0</v>
      </c>
      <c r="W51" s="2">
        <f>-TB!U312</f>
        <v>0</v>
      </c>
      <c r="X51" s="2">
        <f>-TB!V312</f>
        <v>0</v>
      </c>
      <c r="Y51" s="2">
        <f>-TB!W312</f>
        <v>0</v>
      </c>
      <c r="Z51" s="2">
        <f>-TB!X312</f>
        <v>0</v>
      </c>
      <c r="AA51" s="2">
        <f>-TB!Y312</f>
        <v>0</v>
      </c>
      <c r="AB51" s="2">
        <f>-TB!Z312</f>
        <v>0</v>
      </c>
      <c r="AC51" s="2">
        <f>-TB!AA312</f>
        <v>0</v>
      </c>
      <c r="AD51" s="2">
        <f>-TB!AB312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4"/>
      <c r="C52" s="34" t="s">
        <v>45</v>
      </c>
      <c r="D52" s="34"/>
      <c r="E52" s="2">
        <f>-TB!C316</f>
        <v>0</v>
      </c>
      <c r="F52" s="2">
        <f>-TB!D316</f>
        <v>0</v>
      </c>
      <c r="G52" s="2">
        <f>-TB!E316</f>
        <v>0</v>
      </c>
      <c r="H52" s="2">
        <f>-TB!F316</f>
        <v>0</v>
      </c>
      <c r="I52" s="2">
        <f>-TB!G316</f>
        <v>0</v>
      </c>
      <c r="J52" s="2">
        <f>-TB!H316</f>
        <v>0</v>
      </c>
      <c r="K52" s="2">
        <f>-TB!I316</f>
        <v>0</v>
      </c>
      <c r="L52" s="2">
        <f>-TB!J316</f>
        <v>0</v>
      </c>
      <c r="M52" s="2">
        <f>-TB!K316</f>
        <v>0</v>
      </c>
      <c r="N52" s="2">
        <f>-TB!L316</f>
        <v>0</v>
      </c>
      <c r="O52" s="2">
        <f>-TB!M316</f>
        <v>0</v>
      </c>
      <c r="P52" s="2">
        <f>-TB!N316</f>
        <v>0</v>
      </c>
      <c r="Q52" s="157"/>
      <c r="R52" s="157"/>
      <c r="S52" s="2">
        <f>-TB!Q316</f>
        <v>0</v>
      </c>
      <c r="T52" s="2">
        <f>-TB!R316</f>
        <v>0</v>
      </c>
      <c r="U52" s="2">
        <f>-TB!S316</f>
        <v>0</v>
      </c>
      <c r="V52" s="2">
        <f>-TB!T316</f>
        <v>0</v>
      </c>
      <c r="W52" s="2">
        <f>-TB!U316</f>
        <v>0</v>
      </c>
      <c r="X52" s="2">
        <f>-TB!V316</f>
        <v>0</v>
      </c>
      <c r="Y52" s="2">
        <f>-TB!W316</f>
        <v>0</v>
      </c>
      <c r="Z52" s="2">
        <f>-TB!X316</f>
        <v>0</v>
      </c>
      <c r="AA52" s="2">
        <f>-TB!Y316</f>
        <v>0</v>
      </c>
      <c r="AB52" s="2">
        <f>-TB!Z316</f>
        <v>0</v>
      </c>
      <c r="AC52" s="2">
        <f>-TB!AA316</f>
        <v>0</v>
      </c>
      <c r="AD52" s="2">
        <f>-TB!AB316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4"/>
      <c r="C53" s="34" t="s">
        <v>46</v>
      </c>
      <c r="D53" s="34"/>
      <c r="E53" s="2">
        <f>-TB!C321</f>
        <v>1371956.64</v>
      </c>
      <c r="F53" s="2">
        <f>-TB!D321</f>
        <v>1403574.58</v>
      </c>
      <c r="G53" s="2">
        <f>-TB!E321</f>
        <v>1478515.38</v>
      </c>
      <c r="H53" s="2">
        <f>-TB!F321</f>
        <v>1216705.58</v>
      </c>
      <c r="I53" s="2">
        <f>-TB!G321</f>
        <v>1117096.92</v>
      </c>
      <c r="J53" s="2">
        <f>-TB!H321</f>
        <v>1004381.99</v>
      </c>
      <c r="K53" s="2">
        <f>-TB!I321</f>
        <v>1004381.99</v>
      </c>
      <c r="L53" s="2">
        <f>-TB!J321</f>
        <v>1004381.99</v>
      </c>
      <c r="M53" s="2">
        <f>-TB!K321</f>
        <v>1004381.99</v>
      </c>
      <c r="N53" s="2">
        <f>-TB!L321</f>
        <v>1004381.99</v>
      </c>
      <c r="O53" s="2">
        <f>-TB!M321</f>
        <v>1004381.99</v>
      </c>
      <c r="P53" s="2">
        <f>-TB!N321</f>
        <v>1004381.99</v>
      </c>
      <c r="Q53" s="157"/>
      <c r="R53" s="157"/>
      <c r="S53" s="2">
        <f>-TB!Q321</f>
        <v>5585882.7000000002</v>
      </c>
      <c r="T53" s="2">
        <f>-TB!R321</f>
        <v>3206245.48</v>
      </c>
      <c r="U53" s="2">
        <f>-TB!S321</f>
        <v>2856141.54</v>
      </c>
      <c r="V53" s="2">
        <f>-TB!T321</f>
        <v>2614930.4</v>
      </c>
      <c r="W53" s="2">
        <f>-TB!U321</f>
        <v>2388756.69</v>
      </c>
      <c r="X53" s="2">
        <f>-TB!V321</f>
        <v>2214388.89</v>
      </c>
      <c r="Y53" s="2">
        <f>-TB!W321</f>
        <v>2041757.64</v>
      </c>
      <c r="Z53" s="2">
        <f>-TB!X321</f>
        <v>1864907.1</v>
      </c>
      <c r="AA53" s="2">
        <f>-TB!Y321</f>
        <v>1691167.43</v>
      </c>
      <c r="AB53" s="2">
        <f>-TB!Z321</f>
        <v>1484665.28</v>
      </c>
      <c r="AC53" s="2">
        <f>-TB!AA321</f>
        <v>1303355.19</v>
      </c>
      <c r="AD53" s="2">
        <f>-TB!AB321</f>
        <v>1377724.64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4"/>
      <c r="C54" s="34" t="s">
        <v>47</v>
      </c>
      <c r="D54" s="34"/>
      <c r="E54" s="2">
        <f>-TB!C329</f>
        <v>0</v>
      </c>
      <c r="F54" s="2">
        <f>-TB!D329</f>
        <v>0</v>
      </c>
      <c r="G54" s="2">
        <f>-TB!E329</f>
        <v>0</v>
      </c>
      <c r="H54" s="2">
        <f>-TB!F329</f>
        <v>0</v>
      </c>
      <c r="I54" s="2">
        <f>-TB!G329</f>
        <v>0</v>
      </c>
      <c r="J54" s="2">
        <f>-TB!H329</f>
        <v>0</v>
      </c>
      <c r="K54" s="2">
        <f>-TB!I329</f>
        <v>0</v>
      </c>
      <c r="L54" s="2">
        <f>-TB!J329</f>
        <v>0</v>
      </c>
      <c r="M54" s="2">
        <f>-TB!K329</f>
        <v>0</v>
      </c>
      <c r="N54" s="2">
        <f>-TB!L329</f>
        <v>0</v>
      </c>
      <c r="O54" s="2">
        <f>-TB!M329</f>
        <v>0</v>
      </c>
      <c r="P54" s="2">
        <f>-TB!N329</f>
        <v>0</v>
      </c>
      <c r="Q54" s="157"/>
      <c r="R54" s="157"/>
      <c r="S54" s="2">
        <f>-TB!Q329</f>
        <v>0</v>
      </c>
      <c r="T54" s="2">
        <f>-TB!R329</f>
        <v>0</v>
      </c>
      <c r="U54" s="2">
        <f>-TB!S329</f>
        <v>0</v>
      </c>
      <c r="V54" s="2">
        <f>-TB!T329</f>
        <v>0</v>
      </c>
      <c r="W54" s="2">
        <f>-TB!U329</f>
        <v>0</v>
      </c>
      <c r="X54" s="2">
        <f>-TB!V329</f>
        <v>0</v>
      </c>
      <c r="Y54" s="2">
        <f>-TB!W329</f>
        <v>0</v>
      </c>
      <c r="Z54" s="2">
        <f>-TB!X329</f>
        <v>0</v>
      </c>
      <c r="AA54" s="2">
        <f>-TB!Y329</f>
        <v>0</v>
      </c>
      <c r="AB54" s="2">
        <f>-TB!Z329</f>
        <v>0</v>
      </c>
      <c r="AC54" s="2">
        <f>-TB!AA329</f>
        <v>0</v>
      </c>
      <c r="AD54" s="2">
        <f>-TB!AB329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0" customFormat="1">
      <c r="B55" s="85" t="s">
        <v>48</v>
      </c>
      <c r="C55" s="148"/>
      <c r="D55" s="148"/>
      <c r="E55" s="61">
        <f>SUM(E45:E54)</f>
        <v>3436657.3499999996</v>
      </c>
      <c r="F55" s="61">
        <f t="shared" ref="F55:P55" si="8">SUM(F45:F54)</f>
        <v>3591193.67</v>
      </c>
      <c r="G55" s="61">
        <f t="shared" si="8"/>
        <v>3853784.98</v>
      </c>
      <c r="H55" s="61">
        <f t="shared" si="8"/>
        <v>3164203.3</v>
      </c>
      <c r="I55" s="61">
        <f t="shared" si="8"/>
        <v>3277224.54</v>
      </c>
      <c r="J55" s="61">
        <f t="shared" si="8"/>
        <v>3237976.4699999997</v>
      </c>
      <c r="K55" s="61">
        <f t="shared" si="8"/>
        <v>3237976.4699999997</v>
      </c>
      <c r="L55" s="61">
        <f t="shared" si="8"/>
        <v>3237976.4699999997</v>
      </c>
      <c r="M55" s="61">
        <f t="shared" si="8"/>
        <v>3237976.4699999997</v>
      </c>
      <c r="N55" s="61">
        <f t="shared" si="8"/>
        <v>3237976.4699999997</v>
      </c>
      <c r="O55" s="61">
        <f t="shared" si="8"/>
        <v>3237976.4699999997</v>
      </c>
      <c r="P55" s="61">
        <f t="shared" si="8"/>
        <v>3237976.4699999997</v>
      </c>
      <c r="Q55" s="162"/>
      <c r="R55" s="162"/>
      <c r="S55" s="61">
        <f>SUM(S45:S54)</f>
        <v>10070792.68</v>
      </c>
      <c r="T55" s="61">
        <f t="shared" ref="T55:AD55" si="9">SUM(T45:T54)</f>
        <v>7763885.6899999995</v>
      </c>
      <c r="U55" s="61">
        <f t="shared" si="9"/>
        <v>4676091.28</v>
      </c>
      <c r="V55" s="61">
        <f t="shared" si="9"/>
        <v>4019928.32</v>
      </c>
      <c r="W55" s="61">
        <f t="shared" si="9"/>
        <v>4168886.9</v>
      </c>
      <c r="X55" s="61">
        <f t="shared" si="9"/>
        <v>3960207.17</v>
      </c>
      <c r="Y55" s="61">
        <f t="shared" si="9"/>
        <v>3972874.49</v>
      </c>
      <c r="Z55" s="61">
        <f t="shared" si="9"/>
        <v>4304412.58</v>
      </c>
      <c r="AA55" s="61">
        <f t="shared" si="9"/>
        <v>3806737.34</v>
      </c>
      <c r="AB55" s="61">
        <f t="shared" si="9"/>
        <v>4252715.8099999996</v>
      </c>
      <c r="AC55" s="61">
        <f t="shared" si="9"/>
        <v>3761776.86</v>
      </c>
      <c r="AD55" s="61">
        <f t="shared" si="9"/>
        <v>3962364.6100000003</v>
      </c>
    </row>
    <row r="56" spans="1:40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7"/>
      <c r="R56" s="15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0" customFormat="1">
      <c r="B57" s="85" t="s">
        <v>49</v>
      </c>
      <c r="C57" s="148"/>
      <c r="D57" s="148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5"/>
      <c r="R57" s="16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40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7"/>
      <c r="R58" s="15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4"/>
      <c r="C59" s="34" t="s">
        <v>51</v>
      </c>
      <c r="D59" s="34"/>
      <c r="E59" s="59">
        <f>-TB!C276-E48</f>
        <v>0</v>
      </c>
      <c r="F59" s="59">
        <f>-TB!D276-F48</f>
        <v>0</v>
      </c>
      <c r="G59" s="59">
        <f>-TB!E276-G48</f>
        <v>0</v>
      </c>
      <c r="H59" s="59">
        <f>-TB!F276-H48</f>
        <v>0</v>
      </c>
      <c r="I59" s="59">
        <f>-TB!G276-I48</f>
        <v>0</v>
      </c>
      <c r="J59" s="59">
        <f>-TB!H276-J48</f>
        <v>0</v>
      </c>
      <c r="K59" s="59">
        <f>-TB!I276-K48</f>
        <v>0</v>
      </c>
      <c r="L59" s="59">
        <f>-TB!J276-L48</f>
        <v>0</v>
      </c>
      <c r="M59" s="59">
        <f>-TB!K276-M48</f>
        <v>0</v>
      </c>
      <c r="N59" s="59">
        <f>-TB!L276-N48</f>
        <v>0</v>
      </c>
      <c r="O59" s="59">
        <f>-TB!M276-O48</f>
        <v>0</v>
      </c>
      <c r="P59" s="59">
        <f>-TB!N276-P48</f>
        <v>0</v>
      </c>
      <c r="Q59" s="157"/>
      <c r="R59" s="157"/>
      <c r="S59" s="59">
        <f>-TB!Q276-S48</f>
        <v>0</v>
      </c>
      <c r="T59" s="59">
        <f>-TB!R276-T48</f>
        <v>0</v>
      </c>
      <c r="U59" s="59">
        <f>-TB!S276-U48</f>
        <v>0</v>
      </c>
      <c r="V59" s="59">
        <f>-TB!T276-V48</f>
        <v>0</v>
      </c>
      <c r="W59" s="59">
        <f>-TB!U276-W48</f>
        <v>0</v>
      </c>
      <c r="X59" s="59">
        <f>-TB!V276-X48</f>
        <v>0</v>
      </c>
      <c r="Y59" s="59">
        <f>-TB!W276-Y48</f>
        <v>0</v>
      </c>
      <c r="Z59" s="59">
        <f>-TB!X276-Z48</f>
        <v>0</v>
      </c>
      <c r="AA59" s="59">
        <f>-TB!Y276-AA48</f>
        <v>0</v>
      </c>
      <c r="AB59" s="59">
        <f>-TB!Z276-AB48</f>
        <v>0</v>
      </c>
      <c r="AC59" s="59">
        <f>-TB!AA276-AC48</f>
        <v>0</v>
      </c>
      <c r="AD59" s="59">
        <f>-TB!AB276-AD48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9"/>
      <c r="C60" s="152" t="s">
        <v>52</v>
      </c>
      <c r="D60" s="152"/>
      <c r="E60" s="62">
        <f>-TB!C272-E49</f>
        <v>0</v>
      </c>
      <c r="F60" s="62">
        <f>-TB!D272-F49</f>
        <v>0</v>
      </c>
      <c r="G60" s="62">
        <f>-TB!E272-G49</f>
        <v>0</v>
      </c>
      <c r="H60" s="62">
        <f>-TB!F272-H49</f>
        <v>0</v>
      </c>
      <c r="I60" s="62">
        <f>-TB!G272-I49</f>
        <v>0</v>
      </c>
      <c r="J60" s="62">
        <f>-TB!H272-J49</f>
        <v>0</v>
      </c>
      <c r="K60" s="62">
        <f>-TB!I272-K49</f>
        <v>0</v>
      </c>
      <c r="L60" s="62">
        <f>-TB!J272-L49</f>
        <v>0</v>
      </c>
      <c r="M60" s="62">
        <f>-TB!K272-M49</f>
        <v>0</v>
      </c>
      <c r="N60" s="62">
        <f>-TB!L272-N49</f>
        <v>0</v>
      </c>
      <c r="O60" s="62">
        <f>-TB!M272-O49</f>
        <v>0</v>
      </c>
      <c r="P60" s="62">
        <f>-TB!N272-P49</f>
        <v>0</v>
      </c>
      <c r="Q60" s="157"/>
      <c r="R60" s="157"/>
      <c r="S60" s="62">
        <f>-TB!Q272-S49</f>
        <v>0</v>
      </c>
      <c r="T60" s="62">
        <f>-TB!R272-T49</f>
        <v>0</v>
      </c>
      <c r="U60" s="62">
        <f>-TB!S272-U49</f>
        <v>0</v>
      </c>
      <c r="V60" s="62">
        <f>-TB!T272-V49</f>
        <v>0</v>
      </c>
      <c r="W60" s="62">
        <f>-TB!U272-W49</f>
        <v>0</v>
      </c>
      <c r="X60" s="62">
        <f>-TB!V272-X49</f>
        <v>0</v>
      </c>
      <c r="Y60" s="62">
        <f>-TB!W272-Y49</f>
        <v>0</v>
      </c>
      <c r="Z60" s="62">
        <f>-TB!X272-Z49</f>
        <v>0</v>
      </c>
      <c r="AA60" s="62">
        <f>-TB!Y272-AA49</f>
        <v>0</v>
      </c>
      <c r="AB60" s="62">
        <f>-TB!Z272-AB49</f>
        <v>0</v>
      </c>
      <c r="AC60" s="62">
        <f>-TB!AA272-AC49</f>
        <v>0</v>
      </c>
      <c r="AD60" s="62">
        <f>-TB!AB272-AD49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4"/>
      <c r="C61" s="34" t="s">
        <v>53</v>
      </c>
      <c r="D61" s="34"/>
      <c r="E61" s="2">
        <f>-TB!C334</f>
        <v>0</v>
      </c>
      <c r="F61" s="2">
        <f>-TB!D334</f>
        <v>0</v>
      </c>
      <c r="G61" s="2">
        <f>-TB!E334</f>
        <v>0</v>
      </c>
      <c r="H61" s="2">
        <f>-TB!F334</f>
        <v>0</v>
      </c>
      <c r="I61" s="2">
        <f>-TB!G334</f>
        <v>0</v>
      </c>
      <c r="J61" s="2">
        <f>-TB!H334</f>
        <v>0</v>
      </c>
      <c r="K61" s="2">
        <f>-TB!I334</f>
        <v>0</v>
      </c>
      <c r="L61" s="2">
        <f>-TB!J334</f>
        <v>0</v>
      </c>
      <c r="M61" s="2">
        <f>-TB!K334</f>
        <v>0</v>
      </c>
      <c r="N61" s="2">
        <f>-TB!L334</f>
        <v>0</v>
      </c>
      <c r="O61" s="2">
        <f>-TB!M334</f>
        <v>0</v>
      </c>
      <c r="P61" s="2">
        <f>-TB!N334</f>
        <v>0</v>
      </c>
      <c r="Q61" s="157"/>
      <c r="R61" s="157"/>
      <c r="S61" s="2">
        <f>-TB!Q334</f>
        <v>0</v>
      </c>
      <c r="T61" s="2">
        <f>-TB!R334</f>
        <v>0</v>
      </c>
      <c r="U61" s="2">
        <f>-TB!S334</f>
        <v>0</v>
      </c>
      <c r="V61" s="2">
        <f>-TB!T334</f>
        <v>0</v>
      </c>
      <c r="W61" s="2">
        <f>-TB!U334</f>
        <v>0</v>
      </c>
      <c r="X61" s="2">
        <f>-TB!V334</f>
        <v>0</v>
      </c>
      <c r="Y61" s="2">
        <f>-TB!W334</f>
        <v>0</v>
      </c>
      <c r="Z61" s="2">
        <f>-TB!X334</f>
        <v>0</v>
      </c>
      <c r="AA61" s="2">
        <f>-TB!Y334</f>
        <v>0</v>
      </c>
      <c r="AB61" s="2">
        <f>-TB!Z334</f>
        <v>0</v>
      </c>
      <c r="AC61" s="2">
        <f>-TB!AA334</f>
        <v>0</v>
      </c>
      <c r="AD61" s="2">
        <f>-TB!AB334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4"/>
      <c r="C62" s="34" t="s">
        <v>54</v>
      </c>
      <c r="D62" s="34"/>
      <c r="E62" s="2">
        <f>-TB!C338</f>
        <v>0</v>
      </c>
      <c r="F62" s="2">
        <f>-TB!D338</f>
        <v>0</v>
      </c>
      <c r="G62" s="2">
        <f>-TB!E338</f>
        <v>0</v>
      </c>
      <c r="H62" s="2">
        <f>-TB!F338</f>
        <v>0</v>
      </c>
      <c r="I62" s="2">
        <f>-TB!G338</f>
        <v>0</v>
      </c>
      <c r="J62" s="2">
        <f>-TB!H338</f>
        <v>0</v>
      </c>
      <c r="K62" s="2">
        <f>-TB!I338</f>
        <v>0</v>
      </c>
      <c r="L62" s="2">
        <f>-TB!J338</f>
        <v>0</v>
      </c>
      <c r="M62" s="2">
        <f>-TB!K338</f>
        <v>0</v>
      </c>
      <c r="N62" s="2">
        <f>-TB!L338</f>
        <v>0</v>
      </c>
      <c r="O62" s="2">
        <f>-TB!M338</f>
        <v>0</v>
      </c>
      <c r="P62" s="2">
        <f>-TB!N338</f>
        <v>0</v>
      </c>
      <c r="Q62" s="157"/>
      <c r="R62" s="157"/>
      <c r="S62" s="2">
        <f>-TB!Q338</f>
        <v>0</v>
      </c>
      <c r="T62" s="2">
        <f>-TB!R338</f>
        <v>0</v>
      </c>
      <c r="U62" s="2">
        <f>-TB!S338</f>
        <v>0</v>
      </c>
      <c r="V62" s="2">
        <f>-TB!T338</f>
        <v>0</v>
      </c>
      <c r="W62" s="2">
        <f>-TB!U338</f>
        <v>0</v>
      </c>
      <c r="X62" s="2">
        <f>-TB!V338</f>
        <v>0</v>
      </c>
      <c r="Y62" s="2">
        <f>-TB!W338</f>
        <v>0</v>
      </c>
      <c r="Z62" s="2">
        <f>-TB!X338</f>
        <v>0</v>
      </c>
      <c r="AA62" s="2">
        <f>-TB!Y338</f>
        <v>0</v>
      </c>
      <c r="AB62" s="2">
        <f>-TB!Z338</f>
        <v>0</v>
      </c>
      <c r="AC62" s="2">
        <f>-TB!AA338</f>
        <v>0</v>
      </c>
      <c r="AD62" s="2">
        <f>-TB!AB338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4"/>
      <c r="C63" s="34" t="s">
        <v>55</v>
      </c>
      <c r="D63" s="34"/>
      <c r="E63" s="2">
        <f>-TB!C342</f>
        <v>0</v>
      </c>
      <c r="F63" s="2">
        <f>-TB!D342</f>
        <v>0</v>
      </c>
      <c r="G63" s="2">
        <f>-TB!E342</f>
        <v>0</v>
      </c>
      <c r="H63" s="2">
        <f>-TB!F342</f>
        <v>0</v>
      </c>
      <c r="I63" s="2">
        <f>-TB!G342</f>
        <v>0</v>
      </c>
      <c r="J63" s="2">
        <f>-TB!H342</f>
        <v>0</v>
      </c>
      <c r="K63" s="2">
        <f>-TB!I342</f>
        <v>0</v>
      </c>
      <c r="L63" s="2">
        <f>-TB!J342</f>
        <v>0</v>
      </c>
      <c r="M63" s="2">
        <f>-TB!K342</f>
        <v>0</v>
      </c>
      <c r="N63" s="2">
        <f>-TB!L342</f>
        <v>0</v>
      </c>
      <c r="O63" s="2">
        <f>-TB!M342</f>
        <v>0</v>
      </c>
      <c r="P63" s="2">
        <f>-TB!N342</f>
        <v>0</v>
      </c>
      <c r="Q63" s="157"/>
      <c r="R63" s="157"/>
      <c r="S63" s="2">
        <f>-TB!Q342</f>
        <v>0</v>
      </c>
      <c r="T63" s="2">
        <f>-TB!R342</f>
        <v>0</v>
      </c>
      <c r="U63" s="2">
        <f>-TB!S342</f>
        <v>0</v>
      </c>
      <c r="V63" s="2">
        <f>-TB!T342</f>
        <v>0</v>
      </c>
      <c r="W63" s="2">
        <f>-TB!U342</f>
        <v>0</v>
      </c>
      <c r="X63" s="2">
        <f>-TB!V342</f>
        <v>0</v>
      </c>
      <c r="Y63" s="2">
        <f>-TB!W342</f>
        <v>0</v>
      </c>
      <c r="Z63" s="2">
        <f>-TB!X342</f>
        <v>0</v>
      </c>
      <c r="AA63" s="2">
        <f>-TB!Y342</f>
        <v>0</v>
      </c>
      <c r="AB63" s="2">
        <f>-TB!Z342</f>
        <v>0</v>
      </c>
      <c r="AC63" s="2">
        <f>-TB!AA342</f>
        <v>0</v>
      </c>
      <c r="AD63" s="2">
        <f>-TB!AB342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9"/>
      <c r="C64" s="152" t="s">
        <v>56</v>
      </c>
      <c r="D64" s="152"/>
      <c r="E64" s="9">
        <f>-TB!C346</f>
        <v>0</v>
      </c>
      <c r="F64" s="9">
        <f>-TB!D346</f>
        <v>0</v>
      </c>
      <c r="G64" s="9">
        <f>-TB!E346</f>
        <v>0</v>
      </c>
      <c r="H64" s="9">
        <f>-TB!F346</f>
        <v>0</v>
      </c>
      <c r="I64" s="9">
        <f>-TB!G346</f>
        <v>0</v>
      </c>
      <c r="J64" s="9">
        <f>-TB!H346</f>
        <v>0</v>
      </c>
      <c r="K64" s="9">
        <f>-TB!I346</f>
        <v>0</v>
      </c>
      <c r="L64" s="9">
        <f>-TB!J346</f>
        <v>0</v>
      </c>
      <c r="M64" s="9">
        <f>-TB!K346</f>
        <v>0</v>
      </c>
      <c r="N64" s="9">
        <f>-TB!L346</f>
        <v>0</v>
      </c>
      <c r="O64" s="9">
        <f>-TB!M346</f>
        <v>0</v>
      </c>
      <c r="P64" s="9">
        <f>-TB!N346</f>
        <v>0</v>
      </c>
      <c r="Q64" s="157"/>
      <c r="R64" s="157"/>
      <c r="S64" s="9">
        <f>-TB!Q346</f>
        <v>0</v>
      </c>
      <c r="T64" s="9">
        <f>-TB!R346</f>
        <v>0</v>
      </c>
      <c r="U64" s="9">
        <f>-TB!S346</f>
        <v>0</v>
      </c>
      <c r="V64" s="9">
        <f>-TB!T346</f>
        <v>0</v>
      </c>
      <c r="W64" s="9">
        <f>-TB!U346</f>
        <v>0</v>
      </c>
      <c r="X64" s="9">
        <f>-TB!V346</f>
        <v>0</v>
      </c>
      <c r="Y64" s="9">
        <f>-TB!W346</f>
        <v>0</v>
      </c>
      <c r="Z64" s="9">
        <f>-TB!X346</f>
        <v>0</v>
      </c>
      <c r="AA64" s="9">
        <f>-TB!Y346</f>
        <v>0</v>
      </c>
      <c r="AB64" s="9">
        <f>-TB!Z346</f>
        <v>0</v>
      </c>
      <c r="AC64" s="9">
        <f>-TB!AA346</f>
        <v>0</v>
      </c>
      <c r="AD64" s="9">
        <f>-TB!AB346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8"/>
      <c r="C65" s="153" t="s">
        <v>57</v>
      </c>
      <c r="D65" s="153"/>
      <c r="E65" s="9">
        <f>-TB!C350</f>
        <v>0</v>
      </c>
      <c r="F65" s="9">
        <f>-TB!D350</f>
        <v>0</v>
      </c>
      <c r="G65" s="9">
        <f>-TB!E350</f>
        <v>0</v>
      </c>
      <c r="H65" s="9">
        <f>-TB!F350</f>
        <v>0</v>
      </c>
      <c r="I65" s="9">
        <f>-TB!G350</f>
        <v>0</v>
      </c>
      <c r="J65" s="9">
        <f>-TB!H350</f>
        <v>0</v>
      </c>
      <c r="K65" s="9">
        <f>-TB!I350</f>
        <v>0</v>
      </c>
      <c r="L65" s="9">
        <f>-TB!J350</f>
        <v>0</v>
      </c>
      <c r="M65" s="9">
        <f>-TB!K350</f>
        <v>0</v>
      </c>
      <c r="N65" s="9">
        <f>-TB!L350</f>
        <v>0</v>
      </c>
      <c r="O65" s="9">
        <f>-TB!M350</f>
        <v>0</v>
      </c>
      <c r="P65" s="9">
        <f>-TB!N350</f>
        <v>0</v>
      </c>
      <c r="Q65" s="157"/>
      <c r="R65" s="157"/>
      <c r="S65" s="9">
        <f>-TB!Q350</f>
        <v>0</v>
      </c>
      <c r="T65" s="9">
        <f>-TB!R350</f>
        <v>0</v>
      </c>
      <c r="U65" s="9">
        <f>-TB!S350</f>
        <v>0</v>
      </c>
      <c r="V65" s="9">
        <f>-TB!T350</f>
        <v>0</v>
      </c>
      <c r="W65" s="9">
        <f>-TB!U350</f>
        <v>0</v>
      </c>
      <c r="X65" s="9">
        <f>-TB!V350</f>
        <v>0</v>
      </c>
      <c r="Y65" s="9">
        <f>-TB!W350</f>
        <v>0</v>
      </c>
      <c r="Z65" s="9">
        <f>-TB!X350</f>
        <v>0</v>
      </c>
      <c r="AA65" s="9">
        <f>-TB!Y350</f>
        <v>0</v>
      </c>
      <c r="AB65" s="9">
        <f>-TB!Z350</f>
        <v>0</v>
      </c>
      <c r="AC65" s="9">
        <f>-TB!AA350</f>
        <v>0</v>
      </c>
      <c r="AD65" s="9">
        <f>-TB!AB350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8"/>
      <c r="C66" s="153" t="s">
        <v>58</v>
      </c>
      <c r="D66" s="153"/>
      <c r="E66" s="63">
        <f>-TB!C354</f>
        <v>0</v>
      </c>
      <c r="F66" s="63">
        <f>-TB!D354</f>
        <v>0</v>
      </c>
      <c r="G66" s="63">
        <f>-TB!E354</f>
        <v>0</v>
      </c>
      <c r="H66" s="63">
        <f>-TB!F354</f>
        <v>0</v>
      </c>
      <c r="I66" s="63">
        <f>-TB!G354</f>
        <v>0</v>
      </c>
      <c r="J66" s="63">
        <f>-TB!H354</f>
        <v>0</v>
      </c>
      <c r="K66" s="63">
        <f>-TB!I354</f>
        <v>0</v>
      </c>
      <c r="L66" s="63">
        <f>-TB!J354</f>
        <v>0</v>
      </c>
      <c r="M66" s="63">
        <f>-TB!K354</f>
        <v>0</v>
      </c>
      <c r="N66" s="63">
        <f>-TB!L354</f>
        <v>0</v>
      </c>
      <c r="O66" s="63">
        <f>-TB!M354</f>
        <v>0</v>
      </c>
      <c r="P66" s="63">
        <f>-TB!N354</f>
        <v>0</v>
      </c>
      <c r="Q66" s="157"/>
      <c r="R66" s="157"/>
      <c r="S66" s="63">
        <f>-TB!Q354</f>
        <v>0</v>
      </c>
      <c r="T66" s="63">
        <f>-TB!R354</f>
        <v>0</v>
      </c>
      <c r="U66" s="63">
        <f>-TB!S354</f>
        <v>0</v>
      </c>
      <c r="V66" s="63">
        <f>-TB!T354</f>
        <v>0</v>
      </c>
      <c r="W66" s="63">
        <f>-TB!U354</f>
        <v>0</v>
      </c>
      <c r="X66" s="63">
        <f>-TB!V354</f>
        <v>0</v>
      </c>
      <c r="Y66" s="63">
        <f>-TB!W354</f>
        <v>0</v>
      </c>
      <c r="Z66" s="63">
        <f>-TB!X354</f>
        <v>0</v>
      </c>
      <c r="AA66" s="63">
        <f>-TB!Y354</f>
        <v>0</v>
      </c>
      <c r="AB66" s="63">
        <f>-TB!Z354</f>
        <v>0</v>
      </c>
      <c r="AC66" s="63">
        <f>-TB!AA354</f>
        <v>0</v>
      </c>
      <c r="AD66" s="63">
        <f>-TB!AB354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4"/>
      <c r="C67" s="34" t="s">
        <v>59</v>
      </c>
      <c r="D67" s="34"/>
      <c r="E67" s="2">
        <f>-TB!C358</f>
        <v>0</v>
      </c>
      <c r="F67" s="2">
        <f>-TB!D358</f>
        <v>0</v>
      </c>
      <c r="G67" s="2">
        <f>-TB!E358</f>
        <v>0</v>
      </c>
      <c r="H67" s="2">
        <f>-TB!F358</f>
        <v>0</v>
      </c>
      <c r="I67" s="2">
        <f>-TB!G358</f>
        <v>0</v>
      </c>
      <c r="J67" s="2">
        <f>-TB!H358</f>
        <v>0</v>
      </c>
      <c r="K67" s="2">
        <f>-TB!I358</f>
        <v>0</v>
      </c>
      <c r="L67" s="2">
        <f>-TB!J358</f>
        <v>0</v>
      </c>
      <c r="M67" s="2">
        <f>-TB!K358</f>
        <v>0</v>
      </c>
      <c r="N67" s="2">
        <f>-TB!L358</f>
        <v>0</v>
      </c>
      <c r="O67" s="2">
        <f>-TB!M358</f>
        <v>0</v>
      </c>
      <c r="P67" s="2">
        <f>-TB!N358</f>
        <v>0</v>
      </c>
      <c r="Q67" s="157"/>
      <c r="R67" s="157"/>
      <c r="S67" s="2">
        <f>-TB!Q358</f>
        <v>0</v>
      </c>
      <c r="T67" s="2">
        <f>-TB!R358</f>
        <v>0</v>
      </c>
      <c r="U67" s="2">
        <f>-TB!S358</f>
        <v>0</v>
      </c>
      <c r="V67" s="2">
        <f>-TB!T358</f>
        <v>0</v>
      </c>
      <c r="W67" s="2">
        <f>-TB!U358</f>
        <v>0</v>
      </c>
      <c r="X67" s="2">
        <f>-TB!V358</f>
        <v>0</v>
      </c>
      <c r="Y67" s="2">
        <f>-TB!W358</f>
        <v>0</v>
      </c>
      <c r="Z67" s="2">
        <f>-TB!X358</f>
        <v>0</v>
      </c>
      <c r="AA67" s="2">
        <f>-TB!Y358</f>
        <v>0</v>
      </c>
      <c r="AB67" s="2">
        <f>-TB!Z358</f>
        <v>0</v>
      </c>
      <c r="AC67" s="2">
        <f>-TB!AA358</f>
        <v>0</v>
      </c>
      <c r="AD67" s="2">
        <f>-TB!AB358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7"/>
      <c r="R68" s="15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9" customFormat="1">
      <c r="A69" s="66"/>
      <c r="B69" s="83" t="s">
        <v>60</v>
      </c>
      <c r="C69" s="146"/>
      <c r="D69" s="146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6"/>
      <c r="R69" s="166"/>
      <c r="S69" s="76">
        <f>SUM(S58:S68)</f>
        <v>0</v>
      </c>
      <c r="T69" s="76">
        <f t="shared" ref="T69:AD69" si="11">SUM(T58:T68)</f>
        <v>0</v>
      </c>
      <c r="U69" s="76">
        <f t="shared" si="11"/>
        <v>0</v>
      </c>
      <c r="V69" s="76">
        <f t="shared" si="11"/>
        <v>0</v>
      </c>
      <c r="W69" s="76">
        <f t="shared" si="11"/>
        <v>0</v>
      </c>
      <c r="X69" s="76">
        <f t="shared" si="11"/>
        <v>0</v>
      </c>
      <c r="Y69" s="76">
        <f t="shared" si="11"/>
        <v>0</v>
      </c>
      <c r="Z69" s="76">
        <f t="shared" si="11"/>
        <v>0</v>
      </c>
      <c r="AA69" s="76">
        <f t="shared" si="11"/>
        <v>0</v>
      </c>
      <c r="AB69" s="76">
        <f t="shared" si="11"/>
        <v>0</v>
      </c>
      <c r="AC69" s="76">
        <f t="shared" si="11"/>
        <v>0</v>
      </c>
      <c r="AD69" s="76">
        <f t="shared" si="11"/>
        <v>0</v>
      </c>
      <c r="AE69" s="68"/>
      <c r="AF69" s="68"/>
      <c r="AG69" s="68"/>
      <c r="AH69" s="68"/>
      <c r="AI69" s="68"/>
      <c r="AJ69" s="68"/>
      <c r="AK69" s="68"/>
      <c r="AL69" s="68"/>
      <c r="AM69" s="68"/>
      <c r="AN69" s="68"/>
    </row>
    <row r="70" spans="1:40" s="72" customFormat="1" ht="13.3" thickBot="1">
      <c r="A70" s="70"/>
      <c r="B70" s="108" t="s">
        <v>61</v>
      </c>
      <c r="C70" s="149"/>
      <c r="D70" s="149"/>
      <c r="E70" s="77">
        <f>E69+E55</f>
        <v>3436657.3499999996</v>
      </c>
      <c r="F70" s="77">
        <f t="shared" ref="F70:P70" si="12">F69+F55</f>
        <v>3591193.67</v>
      </c>
      <c r="G70" s="77">
        <f t="shared" si="12"/>
        <v>3853784.98</v>
      </c>
      <c r="H70" s="113">
        <f t="shared" si="12"/>
        <v>3164203.3</v>
      </c>
      <c r="I70" s="77">
        <f t="shared" si="12"/>
        <v>3277224.54</v>
      </c>
      <c r="J70" s="77">
        <f t="shared" si="12"/>
        <v>3237976.4699999997</v>
      </c>
      <c r="K70" s="77">
        <f t="shared" si="12"/>
        <v>3237976.4699999997</v>
      </c>
      <c r="L70" s="77">
        <f t="shared" si="12"/>
        <v>3237976.4699999997</v>
      </c>
      <c r="M70" s="77">
        <f t="shared" si="12"/>
        <v>3237976.4699999997</v>
      </c>
      <c r="N70" s="77">
        <f t="shared" si="12"/>
        <v>3237976.4699999997</v>
      </c>
      <c r="O70" s="77">
        <f t="shared" si="12"/>
        <v>3237976.4699999997</v>
      </c>
      <c r="P70" s="77">
        <f t="shared" si="12"/>
        <v>3237976.4699999997</v>
      </c>
      <c r="Q70" s="163"/>
      <c r="R70" s="163"/>
      <c r="S70" s="77">
        <f>S69+S55</f>
        <v>10070792.68</v>
      </c>
      <c r="T70" s="77">
        <f t="shared" ref="T70:AD70" si="13">T69+T55</f>
        <v>7763885.6899999995</v>
      </c>
      <c r="U70" s="77">
        <f t="shared" si="13"/>
        <v>4676091.28</v>
      </c>
      <c r="V70" s="77">
        <f t="shared" si="13"/>
        <v>4019928.32</v>
      </c>
      <c r="W70" s="77">
        <f t="shared" si="13"/>
        <v>4168886.9</v>
      </c>
      <c r="X70" s="77">
        <f t="shared" si="13"/>
        <v>3960207.17</v>
      </c>
      <c r="Y70" s="77">
        <f t="shared" si="13"/>
        <v>3972874.49</v>
      </c>
      <c r="Z70" s="77">
        <f t="shared" si="13"/>
        <v>4304412.58</v>
      </c>
      <c r="AA70" s="77">
        <f t="shared" si="13"/>
        <v>3806737.34</v>
      </c>
      <c r="AB70" s="77">
        <f t="shared" si="13"/>
        <v>4252715.8099999996</v>
      </c>
      <c r="AC70" s="77">
        <f t="shared" si="13"/>
        <v>3761776.86</v>
      </c>
      <c r="AD70" s="77">
        <f t="shared" si="13"/>
        <v>3962364.6100000003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</row>
    <row r="71" spans="1:40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7"/>
      <c r="R71" s="157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2" customFormat="1">
      <c r="A72" s="71"/>
      <c r="B72" s="86" t="s">
        <v>62</v>
      </c>
      <c r="C72" s="149"/>
      <c r="D72" s="14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4"/>
      <c r="R72" s="164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71"/>
      <c r="AF72" s="71"/>
      <c r="AG72" s="71"/>
      <c r="AH72" s="71"/>
      <c r="AI72" s="71"/>
      <c r="AJ72" s="71"/>
      <c r="AK72" s="71"/>
      <c r="AL72" s="71"/>
      <c r="AM72" s="71"/>
      <c r="AN72" s="71"/>
    </row>
    <row r="73" spans="1:40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7"/>
      <c r="R73" s="157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4"/>
      <c r="C74" s="34" t="s">
        <v>64</v>
      </c>
      <c r="D74" s="34"/>
      <c r="E74" s="59">
        <f>-TB!C360</f>
        <v>100000</v>
      </c>
      <c r="F74" s="59">
        <f>-TB!D360</f>
        <v>100000</v>
      </c>
      <c r="G74" s="59">
        <f>-TB!E360</f>
        <v>100000</v>
      </c>
      <c r="H74" s="59">
        <f>-TB!F360</f>
        <v>100000</v>
      </c>
      <c r="I74" s="59">
        <f>-TB!G360</f>
        <v>100000</v>
      </c>
      <c r="J74" s="59">
        <f>-TB!H360</f>
        <v>100000</v>
      </c>
      <c r="K74" s="59">
        <f>-TB!I360</f>
        <v>100000</v>
      </c>
      <c r="L74" s="59">
        <f>-TB!J360</f>
        <v>100000</v>
      </c>
      <c r="M74" s="59">
        <f>-TB!K360</f>
        <v>100000</v>
      </c>
      <c r="N74" s="59">
        <f>-TB!L360</f>
        <v>100000</v>
      </c>
      <c r="O74" s="59">
        <f>-TB!M360</f>
        <v>100000</v>
      </c>
      <c r="P74" s="59">
        <f>-TB!N360</f>
        <v>100000</v>
      </c>
      <c r="Q74" s="157"/>
      <c r="R74" s="157"/>
      <c r="S74" s="59">
        <f>-TB!Q360</f>
        <v>100000</v>
      </c>
      <c r="T74" s="59">
        <f>-TB!R360</f>
        <v>100000</v>
      </c>
      <c r="U74" s="59">
        <f>-TB!S360</f>
        <v>100000</v>
      </c>
      <c r="V74" s="59">
        <f>-TB!T360</f>
        <v>100000</v>
      </c>
      <c r="W74" s="59">
        <f>-TB!U360</f>
        <v>100000</v>
      </c>
      <c r="X74" s="59">
        <f>-TB!V360</f>
        <v>100000</v>
      </c>
      <c r="Y74" s="59">
        <f>-TB!W360</f>
        <v>100000</v>
      </c>
      <c r="Z74" s="59">
        <f>-TB!X360</f>
        <v>100000</v>
      </c>
      <c r="AA74" s="59">
        <f>-TB!Y360</f>
        <v>100000</v>
      </c>
      <c r="AB74" s="59">
        <f>-TB!Z360</f>
        <v>100000</v>
      </c>
      <c r="AC74" s="59">
        <f>-TB!AA360</f>
        <v>100000</v>
      </c>
      <c r="AD74" s="59">
        <f>-TB!AB360</f>
        <v>100000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4"/>
      <c r="C75" s="34" t="s">
        <v>495</v>
      </c>
      <c r="D75" s="34"/>
      <c r="E75" s="59">
        <f>-TB!C361</f>
        <v>0</v>
      </c>
      <c r="F75" s="59">
        <f>-TB!D361</f>
        <v>0</v>
      </c>
      <c r="G75" s="59">
        <f>-TB!E361</f>
        <v>0</v>
      </c>
      <c r="H75" s="59">
        <f>-TB!F361</f>
        <v>0</v>
      </c>
      <c r="I75" s="59">
        <f>-TB!G361</f>
        <v>0</v>
      </c>
      <c r="J75" s="59">
        <f>-TB!H361</f>
        <v>0</v>
      </c>
      <c r="K75" s="59">
        <f>-TB!I361</f>
        <v>0</v>
      </c>
      <c r="L75" s="59">
        <f>-TB!J361</f>
        <v>0</v>
      </c>
      <c r="M75" s="59">
        <f>-TB!K361</f>
        <v>0</v>
      </c>
      <c r="N75" s="59">
        <f>-TB!L361</f>
        <v>0</v>
      </c>
      <c r="O75" s="59">
        <f>-TB!M361</f>
        <v>0</v>
      </c>
      <c r="P75" s="59">
        <f>-TB!N361</f>
        <v>0</v>
      </c>
      <c r="Q75" s="157"/>
      <c r="R75" s="157"/>
      <c r="S75" s="59">
        <f>-TB!Q361</f>
        <v>0</v>
      </c>
      <c r="T75" s="59">
        <f>-TB!R361</f>
        <v>0</v>
      </c>
      <c r="U75" s="59">
        <f>-TB!S361</f>
        <v>0</v>
      </c>
      <c r="V75" s="59">
        <f>-TB!T361</f>
        <v>0</v>
      </c>
      <c r="W75" s="59">
        <f>-TB!U361</f>
        <v>0</v>
      </c>
      <c r="X75" s="59">
        <f>-TB!V361</f>
        <v>0</v>
      </c>
      <c r="Y75" s="59">
        <f>-TB!W361</f>
        <v>0</v>
      </c>
      <c r="Z75" s="59">
        <f>-TB!X361</f>
        <v>0</v>
      </c>
      <c r="AA75" s="59">
        <f>-TB!Y361</f>
        <v>0</v>
      </c>
      <c r="AB75" s="59">
        <f>-TB!Z361</f>
        <v>0</v>
      </c>
      <c r="AC75" s="59">
        <f>-TB!AA361</f>
        <v>0</v>
      </c>
      <c r="AD75" s="59">
        <f>-TB!AB361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4"/>
      <c r="C76" s="34" t="s">
        <v>65</v>
      </c>
      <c r="E76" s="59">
        <f>-TB!C362</f>
        <v>0</v>
      </c>
      <c r="F76" s="59">
        <f>-TB!D362</f>
        <v>0</v>
      </c>
      <c r="G76" s="59">
        <f>-TB!E362</f>
        <v>0</v>
      </c>
      <c r="H76" s="59">
        <f>-TB!F362</f>
        <v>0</v>
      </c>
      <c r="I76" s="59">
        <f>-TB!G362</f>
        <v>0</v>
      </c>
      <c r="J76" s="59">
        <f>-TB!H362</f>
        <v>0</v>
      </c>
      <c r="K76" s="59">
        <f>-TB!I362</f>
        <v>0</v>
      </c>
      <c r="L76" s="59">
        <f>-TB!J362</f>
        <v>0</v>
      </c>
      <c r="M76" s="59">
        <f>-TB!K362</f>
        <v>0</v>
      </c>
      <c r="N76" s="59">
        <f>-TB!L362</f>
        <v>0</v>
      </c>
      <c r="O76" s="59">
        <f>-TB!M362</f>
        <v>0</v>
      </c>
      <c r="P76" s="59">
        <f>-TB!N362</f>
        <v>0</v>
      </c>
      <c r="S76" s="59">
        <f>-TB!Q362</f>
        <v>0</v>
      </c>
      <c r="T76" s="59">
        <f>-TB!R362</f>
        <v>0</v>
      </c>
      <c r="U76" s="59">
        <f>-TB!S362</f>
        <v>0</v>
      </c>
      <c r="V76" s="59">
        <f>-TB!T362</f>
        <v>0</v>
      </c>
      <c r="W76" s="59">
        <f>-TB!U362</f>
        <v>0</v>
      </c>
      <c r="X76" s="59">
        <f>-TB!V362</f>
        <v>0</v>
      </c>
      <c r="Y76" s="59">
        <f>-TB!W362</f>
        <v>0</v>
      </c>
      <c r="Z76" s="59">
        <f>-TB!X362</f>
        <v>0</v>
      </c>
      <c r="AA76" s="59">
        <f>-TB!Y362</f>
        <v>0</v>
      </c>
      <c r="AB76" s="59">
        <f>-TB!Z362</f>
        <v>0</v>
      </c>
      <c r="AC76" s="59">
        <f>-TB!AA362</f>
        <v>0</v>
      </c>
      <c r="AD76" s="59">
        <f>-TB!AB362</f>
        <v>0</v>
      </c>
    </row>
    <row r="77" spans="1:40">
      <c r="A77" s="4"/>
      <c r="B77" s="90"/>
      <c r="C77" s="154" t="s">
        <v>66</v>
      </c>
      <c r="D77" s="15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40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-TB!H363</f>
        <v>0</v>
      </c>
      <c r="K78" s="59">
        <f>-TB!I363</f>
        <v>0</v>
      </c>
      <c r="L78" s="59">
        <f>-TB!J363</f>
        <v>0</v>
      </c>
      <c r="M78" s="59">
        <f>-TB!K363</f>
        <v>0</v>
      </c>
      <c r="N78" s="59">
        <f>-TB!L363</f>
        <v>0</v>
      </c>
      <c r="O78" s="59">
        <f>-TB!M363</f>
        <v>0</v>
      </c>
      <c r="P78" s="59">
        <f>-TB!N363</f>
        <v>0</v>
      </c>
      <c r="S78" s="59"/>
      <c r="T78" s="59"/>
      <c r="U78" s="59"/>
      <c r="V78" s="59"/>
      <c r="W78" s="59"/>
      <c r="X78" s="59">
        <f>-TB!V363</f>
        <v>0</v>
      </c>
      <c r="Y78" s="59">
        <f>-TB!W363</f>
        <v>0</v>
      </c>
      <c r="Z78" s="59">
        <f>-TB!X363</f>
        <v>0</v>
      </c>
      <c r="AA78" s="59">
        <f>-TB!Y363</f>
        <v>0</v>
      </c>
      <c r="AB78" s="59">
        <f>-TB!Z363</f>
        <v>0</v>
      </c>
      <c r="AC78" s="59">
        <f>-TB!AA363</f>
        <v>0</v>
      </c>
      <c r="AD78" s="59">
        <f>-TB!AB363</f>
        <v>0</v>
      </c>
    </row>
    <row r="79" spans="1:40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40">
      <c r="A80" s="4"/>
      <c r="B80" s="84"/>
      <c r="D80" s="34" t="s">
        <v>69</v>
      </c>
      <c r="E80" s="59">
        <f>AD80+AD81+PL!D23</f>
        <v>5723502.1499999966</v>
      </c>
      <c r="F80" s="59">
        <f>E80+PL!E23</f>
        <v>5877872.0799999973</v>
      </c>
      <c r="G80" s="59">
        <f>F80+PL!F23</f>
        <v>6826159.5599999968</v>
      </c>
      <c r="H80" s="59">
        <f>G80+PL!G23</f>
        <v>7103480.9899999974</v>
      </c>
      <c r="I80" s="59">
        <f>H80+PL!H23</f>
        <v>7394768.7099999972</v>
      </c>
      <c r="J80" s="59">
        <f>I80+PL!I23</f>
        <v>7622066.9799999967</v>
      </c>
      <c r="K80" s="59">
        <f>J80+PL!J23</f>
        <v>7622066.9799999967</v>
      </c>
      <c r="L80" s="59">
        <f>K80+PL!K23</f>
        <v>7622066.9799999967</v>
      </c>
      <c r="M80" s="59">
        <f>L80+PL!L23</f>
        <v>7622066.9799999967</v>
      </c>
      <c r="N80" s="59">
        <f>M80+PL!M23</f>
        <v>7622066.9799999967</v>
      </c>
      <c r="O80" s="59">
        <f>N80+PL!N23</f>
        <v>7622066.9799999967</v>
      </c>
      <c r="P80" s="59">
        <f>O80+PL!O23</f>
        <v>7622066.9799999967</v>
      </c>
      <c r="S80" s="59">
        <v>4887117.2199999969</v>
      </c>
      <c r="T80" s="59">
        <f>S80+PL!S23</f>
        <v>5689851.7399999974</v>
      </c>
      <c r="U80" s="59">
        <f>T80+PL!T23</f>
        <v>6699654.339999998</v>
      </c>
      <c r="V80" s="59">
        <f>U80+PL!U23</f>
        <v>6881467.589999998</v>
      </c>
      <c r="W80" s="59">
        <f>V80+PL!V23</f>
        <v>7136698.8799999962</v>
      </c>
      <c r="X80" s="59">
        <f>W80+PL!W23</f>
        <v>7750333.4599999972</v>
      </c>
      <c r="Y80" s="59">
        <f>X80+PL!X23</f>
        <v>8266977.9599999953</v>
      </c>
      <c r="Z80" s="59">
        <f>Y80+PL!Y23</f>
        <v>8763022.379999999</v>
      </c>
      <c r="AA80" s="59">
        <f>Z80+PL!Z23</f>
        <v>9274255.1699999981</v>
      </c>
      <c r="AB80" s="59">
        <f>AA80+PL!AA23</f>
        <v>9625529.9299999978</v>
      </c>
      <c r="AC80" s="59">
        <f>AB80+PL!AB23</f>
        <v>9968416.9099999964</v>
      </c>
      <c r="AD80" s="59">
        <f>AC80+PL!AC23</f>
        <v>10331514.809999997</v>
      </c>
    </row>
    <row r="81" spans="1:40">
      <c r="A81" s="4"/>
      <c r="B81" s="84"/>
      <c r="D81" s="34" t="s">
        <v>70</v>
      </c>
      <c r="E81" s="59">
        <f>-TB!C365</f>
        <v>0</v>
      </c>
      <c r="F81" s="59">
        <f>-TB!D365</f>
        <v>0</v>
      </c>
      <c r="G81" s="59">
        <f>-TB!E365</f>
        <v>-3500000</v>
      </c>
      <c r="H81" s="59">
        <f>-TB!F365</f>
        <v>-3500000</v>
      </c>
      <c r="I81" s="59">
        <f>-TB!G365</f>
        <v>-3500000</v>
      </c>
      <c r="J81" s="59">
        <f>-TB!H365</f>
        <v>-3500000</v>
      </c>
      <c r="K81" s="59">
        <f>-TB!I365</f>
        <v>-3500000</v>
      </c>
      <c r="L81" s="59">
        <f>-TB!J365</f>
        <v>-3500000</v>
      </c>
      <c r="M81" s="59">
        <f>-TB!K365</f>
        <v>-3500000</v>
      </c>
      <c r="N81" s="59">
        <f>-TB!L365</f>
        <v>-3500000</v>
      </c>
      <c r="O81" s="59">
        <f>-TB!M365</f>
        <v>-3500000</v>
      </c>
      <c r="P81" s="59">
        <f>-TB!N365</f>
        <v>-3500000</v>
      </c>
      <c r="S81" s="59"/>
      <c r="T81" s="59"/>
      <c r="U81" s="59"/>
      <c r="V81" s="59"/>
      <c r="W81" s="59"/>
      <c r="X81" s="59">
        <f>-TB!V365</f>
        <v>-5000000</v>
      </c>
      <c r="Y81" s="59">
        <f>-TB!W365</f>
        <v>-5000000</v>
      </c>
      <c r="Z81" s="59">
        <f>-TB!X365</f>
        <v>-5000000</v>
      </c>
      <c r="AA81" s="59">
        <f>-TB!Y365</f>
        <v>-5000000</v>
      </c>
      <c r="AB81" s="59">
        <f>-TB!Z365</f>
        <v>-5000000</v>
      </c>
      <c r="AC81" s="59">
        <f>-TB!AA365</f>
        <v>-5000000</v>
      </c>
      <c r="AD81" s="59">
        <f>-TB!AB365</f>
        <v>-5000000</v>
      </c>
    </row>
    <row r="82" spans="1:40">
      <c r="A82" s="4"/>
      <c r="B82" s="90"/>
      <c r="C82" s="154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40" s="1" customFormat="1">
      <c r="B83" s="90"/>
      <c r="C83" s="154" t="s">
        <v>72</v>
      </c>
      <c r="D83" s="154"/>
      <c r="E83" s="64">
        <f t="shared" ref="E83:G83" si="14">SUM(E74:E82)</f>
        <v>5823502.1499999966</v>
      </c>
      <c r="F83" s="64">
        <f t="shared" si="14"/>
        <v>5977872.0799999973</v>
      </c>
      <c r="G83" s="64">
        <f t="shared" si="14"/>
        <v>3426159.5599999968</v>
      </c>
      <c r="H83" s="64">
        <f>SUM(H74:H82)</f>
        <v>3703480.9899999974</v>
      </c>
      <c r="I83" s="64">
        <f t="shared" ref="I83:P83" si="15">SUM(I74:I82)</f>
        <v>3994768.7099999972</v>
      </c>
      <c r="J83" s="64">
        <f t="shared" si="15"/>
        <v>4222066.9799999967</v>
      </c>
      <c r="K83" s="64">
        <f t="shared" si="15"/>
        <v>4222066.9799999967</v>
      </c>
      <c r="L83" s="64">
        <f t="shared" si="15"/>
        <v>4222066.9799999967</v>
      </c>
      <c r="M83" s="64">
        <f t="shared" si="15"/>
        <v>4222066.9799999967</v>
      </c>
      <c r="N83" s="64">
        <f t="shared" si="15"/>
        <v>4222066.9799999967</v>
      </c>
      <c r="O83" s="64">
        <f t="shared" si="15"/>
        <v>4222066.9799999967</v>
      </c>
      <c r="P83" s="64">
        <f t="shared" si="15"/>
        <v>4222066.9799999967</v>
      </c>
      <c r="Q83" s="167"/>
      <c r="R83" s="167"/>
      <c r="S83" s="64">
        <f t="shared" ref="S83:U83" si="16">SUM(S74:S82)</f>
        <v>4987117.2199999969</v>
      </c>
      <c r="T83" s="64">
        <f t="shared" si="16"/>
        <v>5789851.7399999974</v>
      </c>
      <c r="U83" s="64">
        <f t="shared" si="16"/>
        <v>6799654.339999998</v>
      </c>
      <c r="V83" s="64">
        <f>SUM(V74:V82)</f>
        <v>6981467.589999998</v>
      </c>
      <c r="W83" s="64">
        <f t="shared" ref="W83:AD83" si="17">SUM(W74:W82)</f>
        <v>7236698.8799999962</v>
      </c>
      <c r="X83" s="64">
        <f t="shared" si="17"/>
        <v>2850333.4599999972</v>
      </c>
      <c r="Y83" s="64">
        <f t="shared" si="17"/>
        <v>3366977.9599999953</v>
      </c>
      <c r="Z83" s="64">
        <f t="shared" si="17"/>
        <v>3863022.379999999</v>
      </c>
      <c r="AA83" s="64">
        <f t="shared" si="17"/>
        <v>4374255.1699999981</v>
      </c>
      <c r="AB83" s="64">
        <f t="shared" si="17"/>
        <v>4725529.9299999978</v>
      </c>
      <c r="AC83" s="64">
        <f t="shared" si="17"/>
        <v>5068416.9099999964</v>
      </c>
      <c r="AD83" s="64">
        <f t="shared" si="17"/>
        <v>5431514.8099999968</v>
      </c>
    </row>
    <row r="84" spans="1:40" s="100" customFormat="1">
      <c r="B84" s="101"/>
      <c r="C84" s="155" t="s">
        <v>73</v>
      </c>
      <c r="D84" s="15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8"/>
      <c r="R84" s="168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40" s="72" customFormat="1">
      <c r="A85" s="70"/>
      <c r="B85" s="86" t="s">
        <v>74</v>
      </c>
      <c r="C85" s="149"/>
      <c r="D85" s="149"/>
      <c r="E85" s="92">
        <f t="shared" ref="E85:G85" si="18">SUM(E83:E84)</f>
        <v>5823502.1499999966</v>
      </c>
      <c r="F85" s="92">
        <f t="shared" si="18"/>
        <v>5977872.0799999973</v>
      </c>
      <c r="G85" s="92">
        <f t="shared" si="18"/>
        <v>3426159.5599999968</v>
      </c>
      <c r="H85" s="92">
        <f>SUM(H83:H84)</f>
        <v>3703480.9899999974</v>
      </c>
      <c r="I85" s="92">
        <f t="shared" ref="I85:P85" si="19">SUM(I83:I84)</f>
        <v>3994768.7099999972</v>
      </c>
      <c r="J85" s="92">
        <f t="shared" si="19"/>
        <v>4222066.9799999967</v>
      </c>
      <c r="K85" s="92">
        <f t="shared" si="19"/>
        <v>4222066.9799999967</v>
      </c>
      <c r="L85" s="92">
        <f t="shared" si="19"/>
        <v>4222066.9799999967</v>
      </c>
      <c r="M85" s="92">
        <f t="shared" si="19"/>
        <v>4222066.9799999967</v>
      </c>
      <c r="N85" s="92">
        <f t="shared" si="19"/>
        <v>4222066.9799999967</v>
      </c>
      <c r="O85" s="92">
        <f t="shared" si="19"/>
        <v>4222066.9799999967</v>
      </c>
      <c r="P85" s="92">
        <f t="shared" si="19"/>
        <v>4222066.9799999967</v>
      </c>
      <c r="Q85" s="163"/>
      <c r="R85" s="163"/>
      <c r="S85" s="92">
        <f t="shared" ref="S85:U85" si="20">SUM(S83:S84)</f>
        <v>4987117.2199999969</v>
      </c>
      <c r="T85" s="92">
        <f t="shared" si="20"/>
        <v>5789851.7399999974</v>
      </c>
      <c r="U85" s="92">
        <f t="shared" si="20"/>
        <v>6799654.339999998</v>
      </c>
      <c r="V85" s="92">
        <f>SUM(V83:V84)</f>
        <v>6981467.589999998</v>
      </c>
      <c r="W85" s="92">
        <f t="shared" ref="W85:AD85" si="21">SUM(W83:W84)</f>
        <v>7236698.8799999962</v>
      </c>
      <c r="X85" s="92">
        <f t="shared" si="21"/>
        <v>2850333.4599999972</v>
      </c>
      <c r="Y85" s="92">
        <f t="shared" si="21"/>
        <v>3366977.9599999953</v>
      </c>
      <c r="Z85" s="92">
        <f t="shared" si="21"/>
        <v>3863022.379999999</v>
      </c>
      <c r="AA85" s="92">
        <f t="shared" si="21"/>
        <v>4374255.1699999981</v>
      </c>
      <c r="AB85" s="92">
        <f t="shared" si="21"/>
        <v>4725529.9299999978</v>
      </c>
      <c r="AC85" s="92">
        <f t="shared" si="21"/>
        <v>5068416.9099999964</v>
      </c>
      <c r="AD85" s="92">
        <f t="shared" si="21"/>
        <v>5431514.8099999968</v>
      </c>
      <c r="AE85" s="71"/>
      <c r="AF85" s="71"/>
      <c r="AG85" s="71"/>
      <c r="AH85" s="71"/>
      <c r="AI85" s="71"/>
      <c r="AJ85" s="71"/>
      <c r="AK85" s="71"/>
      <c r="AL85" s="71"/>
      <c r="AM85" s="71"/>
      <c r="AN85" s="71"/>
    </row>
    <row r="86" spans="1:40" s="72" customFormat="1" ht="13.3" thickBot="1">
      <c r="A86" s="70" t="s">
        <v>75</v>
      </c>
      <c r="B86" s="86"/>
      <c r="C86" s="149"/>
      <c r="D86" s="149"/>
      <c r="E86" s="73">
        <f t="shared" ref="E86:P86" si="22">E85+E70</f>
        <v>9260159.4999999963</v>
      </c>
      <c r="F86" s="73">
        <f t="shared" si="22"/>
        <v>9569065.7499999963</v>
      </c>
      <c r="G86" s="73">
        <f t="shared" si="22"/>
        <v>7279944.5399999972</v>
      </c>
      <c r="H86" s="73">
        <f t="shared" si="22"/>
        <v>6867684.2899999972</v>
      </c>
      <c r="I86" s="73">
        <f t="shared" si="22"/>
        <v>7271993.2499999972</v>
      </c>
      <c r="J86" s="73">
        <f t="shared" si="22"/>
        <v>7460043.4499999965</v>
      </c>
      <c r="K86" s="73">
        <f t="shared" si="22"/>
        <v>7460043.4499999965</v>
      </c>
      <c r="L86" s="73">
        <f t="shared" si="22"/>
        <v>7460043.4499999965</v>
      </c>
      <c r="M86" s="73">
        <f t="shared" si="22"/>
        <v>7460043.4499999965</v>
      </c>
      <c r="N86" s="73">
        <f t="shared" si="22"/>
        <v>7460043.4499999965</v>
      </c>
      <c r="O86" s="73">
        <f t="shared" si="22"/>
        <v>7460043.4499999965</v>
      </c>
      <c r="P86" s="73">
        <f t="shared" si="22"/>
        <v>7460043.4499999965</v>
      </c>
      <c r="Q86" s="163"/>
      <c r="R86" s="163"/>
      <c r="S86" s="73">
        <f t="shared" ref="S86:AD86" si="23">S85+S70</f>
        <v>15057909.899999997</v>
      </c>
      <c r="T86" s="73">
        <f t="shared" si="23"/>
        <v>13553737.429999996</v>
      </c>
      <c r="U86" s="73">
        <f t="shared" si="23"/>
        <v>11475745.619999997</v>
      </c>
      <c r="V86" s="73">
        <f t="shared" si="23"/>
        <v>11001395.909999998</v>
      </c>
      <c r="W86" s="73">
        <f t="shared" si="23"/>
        <v>11405585.779999996</v>
      </c>
      <c r="X86" s="73">
        <f t="shared" si="23"/>
        <v>6810540.6299999971</v>
      </c>
      <c r="Y86" s="73">
        <f t="shared" si="23"/>
        <v>7339852.4499999955</v>
      </c>
      <c r="Z86" s="73">
        <f t="shared" si="23"/>
        <v>8167434.959999999</v>
      </c>
      <c r="AA86" s="73">
        <f t="shared" si="23"/>
        <v>8180992.5099999979</v>
      </c>
      <c r="AB86" s="73">
        <f t="shared" si="23"/>
        <v>8978245.7399999984</v>
      </c>
      <c r="AC86" s="73">
        <f t="shared" si="23"/>
        <v>8830193.7699999958</v>
      </c>
      <c r="AD86" s="73">
        <f t="shared" si="23"/>
        <v>9393879.4199999981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</row>
    <row r="87" spans="1:40" s="5" customFormat="1" ht="13.3" thickTop="1">
      <c r="A87" s="2"/>
      <c r="B87" s="84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58"/>
      <c r="R87" s="158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576</v>
      </c>
      <c r="E89" s="2">
        <v>5331514.8099999968</v>
      </c>
    </row>
    <row r="90" spans="1:40">
      <c r="D90" s="34" t="s">
        <v>577</v>
      </c>
      <c r="E90" s="2">
        <f>PL!D23</f>
        <v>391987.33999999985</v>
      </c>
    </row>
    <row r="91" spans="1:40">
      <c r="D91" s="34" t="s">
        <v>578</v>
      </c>
      <c r="E91" s="117">
        <f>E80-E89-E90</f>
        <v>0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50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B8" sqref="B8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Ex.rate25!U15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autoFilter ref="A1:J434" xr:uid="{00000000-0009-0000-0000-000009000000}"/>
  <conditionalFormatting sqref="C115">
    <cfRule type="duplicateValues" dxfId="41" priority="6"/>
  </conditionalFormatting>
  <conditionalFormatting sqref="C299">
    <cfRule type="duplicateValues" dxfId="40" priority="2"/>
  </conditionalFormatting>
  <conditionalFormatting sqref="D169">
    <cfRule type="duplicateValues" dxfId="39" priority="5"/>
  </conditionalFormatting>
  <conditionalFormatting sqref="D179">
    <cfRule type="duplicateValues" dxfId="38" priority="4"/>
  </conditionalFormatting>
  <conditionalFormatting sqref="D255">
    <cfRule type="duplicateValues" dxfId="37" priority="3"/>
  </conditionalFormatting>
  <conditionalFormatting sqref="D417">
    <cfRule type="duplicateValues" dxfId="3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50"/>
  <sheetViews>
    <sheetView zoomScaleNormal="100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Ex.rate25!V15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autoFilter ref="A7:K430" xr:uid="{00000000-0009-0000-0000-00000A000000}"/>
  <conditionalFormatting sqref="C115">
    <cfRule type="duplicateValues" dxfId="35" priority="6"/>
  </conditionalFormatting>
  <conditionalFormatting sqref="C299">
    <cfRule type="duplicateValues" dxfId="34" priority="2"/>
  </conditionalFormatting>
  <conditionalFormatting sqref="D169">
    <cfRule type="duplicateValues" dxfId="33" priority="5"/>
  </conditionalFormatting>
  <conditionalFormatting sqref="D179">
    <cfRule type="duplicateValues" dxfId="32" priority="4"/>
  </conditionalFormatting>
  <conditionalFormatting sqref="D255">
    <cfRule type="duplicateValues" dxfId="31" priority="3"/>
  </conditionalFormatting>
  <conditionalFormatting sqref="D417">
    <cfRule type="duplicateValues" dxfId="3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50"/>
  <sheetViews>
    <sheetView zoomScaleNormal="100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Ex.rate25!W15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autoFilter ref="A7:K430" xr:uid="{00000000-0009-0000-0000-00000B000000}"/>
  <conditionalFormatting sqref="C115">
    <cfRule type="duplicateValues" dxfId="29" priority="6"/>
  </conditionalFormatting>
  <conditionalFormatting sqref="C299">
    <cfRule type="duplicateValues" dxfId="28" priority="2"/>
  </conditionalFormatting>
  <conditionalFormatting sqref="D169">
    <cfRule type="duplicateValues" dxfId="27" priority="5"/>
  </conditionalFormatting>
  <conditionalFormatting sqref="D179">
    <cfRule type="duplicateValues" dxfId="26" priority="4"/>
  </conditionalFormatting>
  <conditionalFormatting sqref="D255">
    <cfRule type="duplicateValues" dxfId="25" priority="3"/>
  </conditionalFormatting>
  <conditionalFormatting sqref="D417">
    <cfRule type="duplicateValues" dxfId="2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50"/>
  <sheetViews>
    <sheetView zoomScaleNormal="100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Ex.rate25!X15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conditionalFormatting sqref="C115">
    <cfRule type="duplicateValues" dxfId="23" priority="6"/>
  </conditionalFormatting>
  <conditionalFormatting sqref="C299">
    <cfRule type="duplicateValues" dxfId="22" priority="2"/>
  </conditionalFormatting>
  <conditionalFormatting sqref="D169">
    <cfRule type="duplicateValues" dxfId="21" priority="5"/>
  </conditionalFormatting>
  <conditionalFormatting sqref="D179">
    <cfRule type="duplicateValues" dxfId="20" priority="4"/>
  </conditionalFormatting>
  <conditionalFormatting sqref="D255">
    <cfRule type="duplicateValues" dxfId="19" priority="3"/>
  </conditionalFormatting>
  <conditionalFormatting sqref="D417">
    <cfRule type="duplicateValues" dxfId="1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50"/>
  <sheetViews>
    <sheetView zoomScaleNormal="100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Ex.rate25!Y15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autoFilter ref="A7:K430" xr:uid="{00000000-0009-0000-0000-00000D000000}"/>
  <conditionalFormatting sqref="C115">
    <cfRule type="duplicateValues" dxfId="17" priority="6"/>
  </conditionalFormatting>
  <conditionalFormatting sqref="C299">
    <cfRule type="duplicateValues" dxfId="16" priority="2"/>
  </conditionalFormatting>
  <conditionalFormatting sqref="D169">
    <cfRule type="duplicateValues" dxfId="15" priority="5"/>
  </conditionalFormatting>
  <conditionalFormatting sqref="D179">
    <cfRule type="duplicateValues" dxfId="14" priority="4"/>
  </conditionalFormatting>
  <conditionalFormatting sqref="D255">
    <cfRule type="duplicateValues" dxfId="13" priority="3"/>
  </conditionalFormatting>
  <conditionalFormatting sqref="D417">
    <cfRule type="duplicateValues" dxfId="1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50"/>
  <sheetViews>
    <sheetView zoomScale="85" zoomScaleNormal="85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Ex.rate25!Z15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autoFilter ref="A7:K430" xr:uid="{00000000-0009-0000-0000-00000E000000}"/>
  <conditionalFormatting sqref="C115">
    <cfRule type="duplicateValues" dxfId="11" priority="6"/>
  </conditionalFormatting>
  <conditionalFormatting sqref="C299">
    <cfRule type="duplicateValues" dxfId="10" priority="2"/>
  </conditionalFormatting>
  <conditionalFormatting sqref="D169">
    <cfRule type="duplicateValues" dxfId="9" priority="5"/>
  </conditionalFormatting>
  <conditionalFormatting sqref="D179">
    <cfRule type="duplicateValues" dxfId="8" priority="4"/>
  </conditionalFormatting>
  <conditionalFormatting sqref="D255">
    <cfRule type="duplicateValues" dxfId="7" priority="3"/>
  </conditionalFormatting>
  <conditionalFormatting sqref="D417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50"/>
  <sheetViews>
    <sheetView zoomScale="70" zoomScaleNormal="70" workbookViewId="0">
      <selection activeCell="E17" sqref="E17"/>
    </sheetView>
  </sheetViews>
  <sheetFormatPr defaultRowHeight="14.6"/>
  <cols>
    <col min="1" max="1" width="12.4609375" style="4" customWidth="1"/>
    <col min="2" max="2" width="57" style="4" bestFit="1" customWidth="1"/>
    <col min="3" max="6" width="16.4609375" style="232" customWidth="1"/>
    <col min="7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5" spans="1:11">
      <c r="D5" s="232">
        <f>D432</f>
        <v>0</v>
      </c>
      <c r="F5" s="232">
        <f>F432</f>
        <v>0</v>
      </c>
    </row>
    <row r="6" spans="1:11">
      <c r="A6" s="35"/>
      <c r="C6" s="233" t="s">
        <v>574</v>
      </c>
      <c r="D6" s="234"/>
      <c r="E6" s="233" t="s">
        <v>575</v>
      </c>
      <c r="F6" s="234"/>
      <c r="H6" s="219" t="s">
        <v>490</v>
      </c>
      <c r="K6" s="219" t="s">
        <v>490</v>
      </c>
    </row>
    <row r="7" spans="1:11">
      <c r="A7" s="235" t="s">
        <v>472</v>
      </c>
      <c r="B7" s="235" t="s">
        <v>473</v>
      </c>
      <c r="C7" s="236" t="s">
        <v>571</v>
      </c>
      <c r="D7" s="236" t="s">
        <v>572</v>
      </c>
      <c r="E7" s="236" t="s">
        <v>571</v>
      </c>
      <c r="F7" s="236" t="s">
        <v>572</v>
      </c>
      <c r="G7" s="124"/>
      <c r="H7" s="125"/>
      <c r="J7" s="4">
        <f>Ex.rate25!AA15</f>
        <v>25.3245</v>
      </c>
      <c r="K7" s="125" t="s">
        <v>513</v>
      </c>
    </row>
    <row r="8" spans="1:11">
      <c r="A8" s="237">
        <v>11100</v>
      </c>
      <c r="B8" s="238" t="s">
        <v>227</v>
      </c>
      <c r="C8" s="239"/>
      <c r="D8" s="239"/>
      <c r="E8" s="240"/>
      <c r="F8" s="240"/>
      <c r="H8" s="127">
        <f>ROUND(C8-D8+E8-F8,2)</f>
        <v>0</v>
      </c>
      <c r="J8" s="4">
        <f>J7</f>
        <v>25.3245</v>
      </c>
      <c r="K8" s="127">
        <f t="shared" ref="K8:K73" si="0">ROUND(H8*J8,2)</f>
        <v>0</v>
      </c>
    </row>
    <row r="9" spans="1:11">
      <c r="A9" s="237">
        <v>11101</v>
      </c>
      <c r="B9" s="238" t="s">
        <v>228</v>
      </c>
      <c r="C9" s="239"/>
      <c r="D9" s="239"/>
      <c r="E9" s="240"/>
      <c r="F9" s="240"/>
      <c r="H9" s="127">
        <f t="shared" ref="H9:H74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7">
        <v>11200</v>
      </c>
      <c r="B10" s="238" t="s">
        <v>229</v>
      </c>
      <c r="C10" s="239">
        <v>3750</v>
      </c>
      <c r="D10" s="239"/>
      <c r="E10" s="240"/>
      <c r="F10" s="240"/>
      <c r="H10" s="127">
        <f t="shared" si="1"/>
        <v>3750</v>
      </c>
      <c r="J10" s="4">
        <f t="shared" si="2"/>
        <v>25.3245</v>
      </c>
      <c r="K10" s="127">
        <f t="shared" si="0"/>
        <v>94966.88</v>
      </c>
    </row>
    <row r="11" spans="1:11">
      <c r="A11" s="237">
        <v>11201</v>
      </c>
      <c r="B11" s="238" t="s">
        <v>230</v>
      </c>
      <c r="C11" s="239"/>
      <c r="D11" s="239">
        <v>812.5</v>
      </c>
      <c r="E11" s="240"/>
      <c r="F11" s="240"/>
      <c r="H11" s="127">
        <f t="shared" si="1"/>
        <v>-812.5</v>
      </c>
      <c r="J11" s="4">
        <f t="shared" si="2"/>
        <v>25.3245</v>
      </c>
      <c r="K11" s="127">
        <f t="shared" si="0"/>
        <v>-20576.16</v>
      </c>
    </row>
    <row r="12" spans="1:11">
      <c r="A12" s="237">
        <v>11300</v>
      </c>
      <c r="B12" s="238" t="s">
        <v>231</v>
      </c>
      <c r="C12" s="239">
        <v>2776</v>
      </c>
      <c r="D12" s="239"/>
      <c r="E12" s="240"/>
      <c r="F12" s="240"/>
      <c r="H12" s="127">
        <f t="shared" si="1"/>
        <v>2776</v>
      </c>
      <c r="J12" s="4">
        <f t="shared" si="2"/>
        <v>25.3245</v>
      </c>
      <c r="K12" s="127">
        <f t="shared" si="0"/>
        <v>70300.81</v>
      </c>
    </row>
    <row r="13" spans="1:11">
      <c r="A13" s="237">
        <v>11301</v>
      </c>
      <c r="B13" s="238" t="s">
        <v>232</v>
      </c>
      <c r="C13" s="239"/>
      <c r="D13" s="239">
        <v>2087.2399999999998</v>
      </c>
      <c r="E13" s="240"/>
      <c r="F13" s="240"/>
      <c r="H13" s="127">
        <f t="shared" si="1"/>
        <v>-2087.2399999999998</v>
      </c>
      <c r="J13" s="4">
        <f t="shared" si="2"/>
        <v>25.3245</v>
      </c>
      <c r="K13" s="127">
        <f t="shared" si="0"/>
        <v>-52858.31</v>
      </c>
    </row>
    <row r="14" spans="1:11">
      <c r="A14" s="237">
        <v>11400</v>
      </c>
      <c r="B14" s="238" t="s">
        <v>233</v>
      </c>
      <c r="C14" s="239"/>
      <c r="D14" s="239"/>
      <c r="E14" s="240"/>
      <c r="F14" s="240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7">
        <v>11401</v>
      </c>
      <c r="B15" s="238" t="s">
        <v>234</v>
      </c>
      <c r="C15" s="239"/>
      <c r="D15" s="239"/>
      <c r="E15" s="240"/>
      <c r="F15" s="240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41">
        <v>11500</v>
      </c>
      <c r="B16" s="242" t="s">
        <v>237</v>
      </c>
      <c r="C16" s="243"/>
      <c r="D16" s="243"/>
      <c r="E16" s="243"/>
      <c r="F16" s="243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41">
        <v>11501</v>
      </c>
      <c r="B17" s="242" t="s">
        <v>238</v>
      </c>
      <c r="C17" s="243"/>
      <c r="D17" s="243"/>
      <c r="E17" s="243"/>
      <c r="F17" s="243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7">
        <v>11600</v>
      </c>
      <c r="B18" s="238" t="s">
        <v>239</v>
      </c>
      <c r="C18" s="239"/>
      <c r="D18" s="239"/>
      <c r="E18" s="240"/>
      <c r="F18" s="240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7">
        <v>11601</v>
      </c>
      <c r="B19" s="238" t="s">
        <v>240</v>
      </c>
      <c r="C19" s="239"/>
      <c r="D19" s="239"/>
      <c r="E19" s="240"/>
      <c r="F19" s="240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7">
        <v>11700</v>
      </c>
      <c r="B20" s="238" t="s">
        <v>474</v>
      </c>
      <c r="C20" s="239"/>
      <c r="D20" s="239"/>
      <c r="E20" s="240"/>
      <c r="F20" s="240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7">
        <v>11701</v>
      </c>
      <c r="B21" s="238" t="s">
        <v>236</v>
      </c>
      <c r="C21" s="239"/>
      <c r="D21" s="239"/>
      <c r="E21" s="240"/>
      <c r="F21" s="240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7">
        <v>12001</v>
      </c>
      <c r="B22" s="238" t="s">
        <v>224</v>
      </c>
      <c r="C22" s="239">
        <v>81864.52</v>
      </c>
      <c r="D22" s="239"/>
      <c r="E22" s="240"/>
      <c r="F22" s="240"/>
      <c r="H22" s="127">
        <f t="shared" si="1"/>
        <v>81864.52</v>
      </c>
      <c r="J22" s="4">
        <f t="shared" si="2"/>
        <v>25.3245</v>
      </c>
      <c r="K22" s="127">
        <f t="shared" si="0"/>
        <v>2073178.04</v>
      </c>
    </row>
    <row r="23" spans="1:11">
      <c r="A23" s="237">
        <v>12002</v>
      </c>
      <c r="B23" s="238" t="s">
        <v>225</v>
      </c>
      <c r="C23" s="239"/>
      <c r="D23" s="239"/>
      <c r="E23" s="240"/>
      <c r="F23" s="240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7">
        <v>12003</v>
      </c>
      <c r="B24" s="244" t="s">
        <v>226</v>
      </c>
      <c r="C24" s="239"/>
      <c r="D24" s="239"/>
      <c r="E24" s="240"/>
      <c r="F24" s="240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8" t="s">
        <v>91</v>
      </c>
      <c r="C25" s="239"/>
      <c r="D25" s="239"/>
      <c r="E25" s="240"/>
      <c r="F25" s="240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44" t="s">
        <v>92</v>
      </c>
      <c r="C26" s="239"/>
      <c r="D26" s="239"/>
      <c r="E26" s="240"/>
      <c r="F26" s="240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8" t="s">
        <v>93</v>
      </c>
      <c r="C27" s="239">
        <v>2300631.5499999998</v>
      </c>
      <c r="D27" s="239"/>
      <c r="E27" s="240"/>
      <c r="F27" s="240"/>
      <c r="H27" s="127">
        <f t="shared" si="1"/>
        <v>2300631.5499999998</v>
      </c>
      <c r="J27" s="4">
        <f t="shared" si="2"/>
        <v>25.3245</v>
      </c>
      <c r="K27" s="127">
        <f t="shared" si="0"/>
        <v>58262343.689999998</v>
      </c>
    </row>
    <row r="28" spans="1:11">
      <c r="A28" s="35">
        <v>13022</v>
      </c>
      <c r="B28" s="238" t="s">
        <v>94</v>
      </c>
      <c r="C28" s="239">
        <v>515309.54</v>
      </c>
      <c r="D28" s="239"/>
      <c r="E28" s="240"/>
      <c r="F28" s="240"/>
      <c r="H28" s="127">
        <f t="shared" si="1"/>
        <v>515309.54</v>
      </c>
      <c r="J28" s="4">
        <f t="shared" si="2"/>
        <v>25.3245</v>
      </c>
      <c r="K28" s="127">
        <f t="shared" si="0"/>
        <v>13049956.449999999</v>
      </c>
    </row>
    <row r="29" spans="1:11">
      <c r="A29" s="35">
        <v>13023</v>
      </c>
      <c r="B29" s="238" t="s">
        <v>95</v>
      </c>
      <c r="C29" s="239">
        <v>81208.36</v>
      </c>
      <c r="D29" s="239"/>
      <c r="E29" s="240"/>
      <c r="F29" s="240"/>
      <c r="H29" s="127">
        <f t="shared" si="1"/>
        <v>81208.36</v>
      </c>
      <c r="J29" s="4">
        <f t="shared" si="2"/>
        <v>25.3245</v>
      </c>
      <c r="K29" s="127">
        <f t="shared" si="0"/>
        <v>2056561.11</v>
      </c>
    </row>
    <row r="30" spans="1:11">
      <c r="A30" s="35">
        <v>13024</v>
      </c>
      <c r="B30" s="238" t="s">
        <v>96</v>
      </c>
      <c r="C30" s="239">
        <v>35021.79</v>
      </c>
      <c r="D30" s="239"/>
      <c r="E30" s="240"/>
      <c r="F30" s="240"/>
      <c r="H30" s="127">
        <f t="shared" si="1"/>
        <v>35021.79</v>
      </c>
      <c r="J30" s="4">
        <f t="shared" si="2"/>
        <v>25.3245</v>
      </c>
      <c r="K30" s="127">
        <f t="shared" si="0"/>
        <v>886909.32</v>
      </c>
    </row>
    <row r="31" spans="1:11">
      <c r="A31" s="35">
        <v>13025</v>
      </c>
      <c r="B31" s="238" t="s">
        <v>579</v>
      </c>
      <c r="C31" s="239">
        <v>221358.42</v>
      </c>
      <c r="D31" s="239"/>
      <c r="E31" s="240"/>
      <c r="F31" s="240"/>
      <c r="H31" s="127">
        <f t="shared" si="1"/>
        <v>221358.42</v>
      </c>
      <c r="J31" s="4">
        <f t="shared" si="2"/>
        <v>25.3245</v>
      </c>
      <c r="K31" s="127">
        <f t="shared" si="0"/>
        <v>5605791.3099999996</v>
      </c>
    </row>
    <row r="32" spans="1:11">
      <c r="A32" s="35">
        <v>13026</v>
      </c>
      <c r="B32" s="238" t="s">
        <v>580</v>
      </c>
      <c r="C32" s="239">
        <v>63783.62</v>
      </c>
      <c r="D32" s="239"/>
      <c r="E32" s="240"/>
      <c r="F32" s="240"/>
      <c r="H32" s="127">
        <f t="shared" si="1"/>
        <v>63783.62</v>
      </c>
      <c r="J32" s="4">
        <f t="shared" si="2"/>
        <v>25.3245</v>
      </c>
      <c r="K32" s="127">
        <f t="shared" si="0"/>
        <v>1615288.28</v>
      </c>
    </row>
    <row r="33" spans="1:11">
      <c r="A33" s="35">
        <v>13031</v>
      </c>
      <c r="B33" s="238" t="s">
        <v>97</v>
      </c>
      <c r="C33" s="239"/>
      <c r="D33" s="239"/>
      <c r="E33" s="240"/>
      <c r="F33" s="240"/>
      <c r="H33" s="127">
        <f t="shared" si="1"/>
        <v>0</v>
      </c>
      <c r="J33" s="4">
        <f>J30</f>
        <v>25.3245</v>
      </c>
      <c r="K33" s="127">
        <f t="shared" si="0"/>
        <v>0</v>
      </c>
    </row>
    <row r="34" spans="1:11">
      <c r="A34" s="35">
        <v>13032</v>
      </c>
      <c r="B34" s="238" t="s">
        <v>98</v>
      </c>
      <c r="C34" s="239"/>
      <c r="D34" s="239"/>
      <c r="E34" s="240"/>
      <c r="F34" s="240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13041</v>
      </c>
      <c r="B35" s="238" t="s">
        <v>99</v>
      </c>
      <c r="C35" s="239"/>
      <c r="D35" s="239"/>
      <c r="E35" s="240"/>
      <c r="F35" s="240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13042</v>
      </c>
      <c r="B36" s="238" t="s">
        <v>100</v>
      </c>
      <c r="C36" s="239"/>
      <c r="D36" s="239"/>
      <c r="E36" s="240"/>
      <c r="F36" s="240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13043</v>
      </c>
      <c r="B37" s="238" t="s">
        <v>101</v>
      </c>
      <c r="C37" s="239"/>
      <c r="D37" s="239"/>
      <c r="E37" s="240"/>
      <c r="F37" s="240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13044</v>
      </c>
      <c r="B38" s="238" t="s">
        <v>102</v>
      </c>
      <c r="C38" s="239"/>
      <c r="D38" s="239"/>
      <c r="E38" s="240"/>
      <c r="F38" s="240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13045</v>
      </c>
      <c r="B39" s="238" t="s">
        <v>103</v>
      </c>
      <c r="C39" s="239"/>
      <c r="D39" s="239"/>
      <c r="E39" s="240"/>
      <c r="F39" s="240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13051</v>
      </c>
      <c r="B40" s="238" t="s">
        <v>104</v>
      </c>
      <c r="C40" s="239"/>
      <c r="D40" s="239"/>
      <c r="E40" s="240"/>
      <c r="F40" s="240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13052</v>
      </c>
      <c r="B41" s="238" t="s">
        <v>105</v>
      </c>
      <c r="C41" s="239"/>
      <c r="D41" s="239"/>
      <c r="E41" s="240"/>
      <c r="F41" s="240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13053</v>
      </c>
      <c r="B42" s="238" t="s">
        <v>106</v>
      </c>
      <c r="C42" s="239"/>
      <c r="D42" s="239"/>
      <c r="E42" s="240"/>
      <c r="F42" s="240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13054</v>
      </c>
      <c r="B43" s="238" t="s">
        <v>107</v>
      </c>
      <c r="C43" s="239"/>
      <c r="D43" s="239"/>
      <c r="E43" s="240"/>
      <c r="F43" s="240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13055</v>
      </c>
      <c r="B44" s="238" t="s">
        <v>108</v>
      </c>
      <c r="C44" s="239"/>
      <c r="D44" s="239"/>
      <c r="E44" s="240"/>
      <c r="F44" s="240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35">
        <v>13056</v>
      </c>
      <c r="B45" s="238" t="s">
        <v>109</v>
      </c>
      <c r="C45" s="239"/>
      <c r="D45" s="239"/>
      <c r="E45" s="240"/>
      <c r="F45" s="240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35">
        <v>13061</v>
      </c>
      <c r="B46" s="238" t="s">
        <v>110</v>
      </c>
      <c r="C46" s="239"/>
      <c r="D46" s="239"/>
      <c r="E46" s="240"/>
      <c r="F46" s="240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237">
        <v>13081</v>
      </c>
      <c r="B47" s="238" t="s">
        <v>111</v>
      </c>
      <c r="C47" s="239"/>
      <c r="D47" s="239"/>
      <c r="E47" s="240"/>
      <c r="F47" s="240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237">
        <v>13091</v>
      </c>
      <c r="B48" s="238" t="s">
        <v>112</v>
      </c>
      <c r="C48" s="239"/>
      <c r="D48" s="239"/>
      <c r="E48" s="240"/>
      <c r="F48" s="240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13101</v>
      </c>
      <c r="B49" s="238" t="s">
        <v>113</v>
      </c>
      <c r="C49" s="239"/>
      <c r="D49" s="239"/>
      <c r="E49" s="240"/>
      <c r="F49" s="240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13111</v>
      </c>
      <c r="B50" s="238" t="s">
        <v>114</v>
      </c>
      <c r="C50" s="239"/>
      <c r="D50" s="239"/>
      <c r="E50" s="240"/>
      <c r="F50" s="240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13112</v>
      </c>
      <c r="B51" s="238" t="s">
        <v>115</v>
      </c>
      <c r="C51" s="239"/>
      <c r="D51" s="239"/>
      <c r="E51" s="240"/>
      <c r="F51" s="240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13113</v>
      </c>
      <c r="B52" s="238" t="s">
        <v>116</v>
      </c>
      <c r="C52" s="239"/>
      <c r="D52" s="239"/>
      <c r="E52" s="240"/>
      <c r="F52" s="240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13114</v>
      </c>
      <c r="B53" s="238" t="s">
        <v>117</v>
      </c>
      <c r="C53" s="239"/>
      <c r="D53" s="239"/>
      <c r="E53" s="240"/>
      <c r="F53" s="240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13115</v>
      </c>
      <c r="B54" s="238" t="s">
        <v>118</v>
      </c>
      <c r="C54" s="239"/>
      <c r="D54" s="239"/>
      <c r="E54" s="240"/>
      <c r="F54" s="240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13116</v>
      </c>
      <c r="B55" s="238" t="s">
        <v>119</v>
      </c>
      <c r="C55" s="239"/>
      <c r="D55" s="239"/>
      <c r="E55" s="240"/>
      <c r="F55" s="240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13117</v>
      </c>
      <c r="B56" s="238" t="s">
        <v>120</v>
      </c>
      <c r="C56" s="239"/>
      <c r="D56" s="239"/>
      <c r="E56" s="240"/>
      <c r="F56" s="240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35">
        <v>13118</v>
      </c>
      <c r="B57" s="238" t="s">
        <v>121</v>
      </c>
      <c r="C57" s="239"/>
      <c r="D57" s="239"/>
      <c r="E57" s="240"/>
      <c r="F57" s="240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35">
        <v>13121</v>
      </c>
      <c r="B58" s="244" t="s">
        <v>122</v>
      </c>
      <c r="C58" s="239"/>
      <c r="D58" s="239"/>
      <c r="E58" s="240"/>
      <c r="F58" s="240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7">
        <v>13131</v>
      </c>
      <c r="B59" s="238" t="s">
        <v>123</v>
      </c>
      <c r="C59" s="239"/>
      <c r="D59" s="239"/>
      <c r="E59" s="240"/>
      <c r="F59" s="240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7">
        <v>13132</v>
      </c>
      <c r="B60" s="238" t="s">
        <v>124</v>
      </c>
      <c r="C60" s="239"/>
      <c r="D60" s="239"/>
      <c r="E60" s="240"/>
      <c r="F60" s="240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7">
        <v>13133</v>
      </c>
      <c r="B61" s="238" t="s">
        <v>125</v>
      </c>
      <c r="C61" s="239"/>
      <c r="D61" s="239"/>
      <c r="E61" s="240"/>
      <c r="F61" s="240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237">
        <v>13134</v>
      </c>
      <c r="B62" s="238" t="s">
        <v>126</v>
      </c>
      <c r="C62" s="239"/>
      <c r="D62" s="239"/>
      <c r="E62" s="240"/>
      <c r="F62" s="240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7">
        <v>13135</v>
      </c>
      <c r="B63" s="244" t="s">
        <v>127</v>
      </c>
      <c r="C63" s="239"/>
      <c r="D63" s="239"/>
      <c r="E63" s="240"/>
      <c r="F63" s="240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13">
        <v>13136</v>
      </c>
      <c r="B64" s="238" t="s">
        <v>128</v>
      </c>
      <c r="C64" s="239"/>
      <c r="D64" s="239"/>
      <c r="E64" s="240"/>
      <c r="F64" s="240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7">
        <v>13141</v>
      </c>
      <c r="B65" s="244" t="s">
        <v>129</v>
      </c>
      <c r="C65" s="239"/>
      <c r="D65" s="239"/>
      <c r="E65" s="240"/>
      <c r="F65" s="240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7">
        <v>13142</v>
      </c>
      <c r="B66" s="244" t="s">
        <v>130</v>
      </c>
      <c r="C66" s="239"/>
      <c r="D66" s="239"/>
      <c r="E66" s="240"/>
      <c r="F66" s="240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7">
        <v>13143</v>
      </c>
      <c r="B67" s="238" t="s">
        <v>131</v>
      </c>
      <c r="C67" s="239"/>
      <c r="D67" s="239"/>
      <c r="E67" s="240"/>
      <c r="F67" s="240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7">
        <v>13144</v>
      </c>
      <c r="B68" s="238" t="s">
        <v>132</v>
      </c>
      <c r="C68" s="239"/>
      <c r="D68" s="239"/>
      <c r="E68" s="240"/>
      <c r="F68" s="240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7">
        <v>13151</v>
      </c>
      <c r="B69" s="238" t="s">
        <v>133</v>
      </c>
      <c r="C69" s="239"/>
      <c r="D69" s="239"/>
      <c r="E69" s="240"/>
      <c r="F69" s="240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7">
        <v>13152</v>
      </c>
      <c r="B70" s="238" t="s">
        <v>134</v>
      </c>
      <c r="C70" s="239"/>
      <c r="D70" s="239"/>
      <c r="E70" s="240"/>
      <c r="F70" s="240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7">
        <v>13153</v>
      </c>
      <c r="B71" s="238" t="s">
        <v>135</v>
      </c>
      <c r="C71" s="239"/>
      <c r="D71" s="239"/>
      <c r="E71" s="240"/>
      <c r="F71" s="240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7">
        <v>13161</v>
      </c>
      <c r="B72" s="238" t="s">
        <v>475</v>
      </c>
      <c r="C72" s="239"/>
      <c r="D72" s="239"/>
      <c r="E72" s="240"/>
      <c r="F72" s="240"/>
      <c r="H72" s="127">
        <f t="shared" si="1"/>
        <v>0</v>
      </c>
      <c r="J72" s="4">
        <f t="shared" si="2"/>
        <v>25.3245</v>
      </c>
      <c r="K72" s="127">
        <f t="shared" si="0"/>
        <v>0</v>
      </c>
    </row>
    <row r="73" spans="1:11">
      <c r="A73" s="237">
        <v>13162</v>
      </c>
      <c r="B73" s="238" t="s">
        <v>476</v>
      </c>
      <c r="C73" s="239"/>
      <c r="D73" s="239"/>
      <c r="E73" s="240"/>
      <c r="F73" s="240"/>
      <c r="H73" s="127">
        <f t="shared" si="1"/>
        <v>0</v>
      </c>
      <c r="J73" s="4">
        <f t="shared" ref="J73:J136" si="3">J72</f>
        <v>25.3245</v>
      </c>
      <c r="K73" s="127">
        <f t="shared" si="0"/>
        <v>0</v>
      </c>
    </row>
    <row r="74" spans="1:11">
      <c r="A74" s="237">
        <v>13163</v>
      </c>
      <c r="B74" s="238" t="s">
        <v>477</v>
      </c>
      <c r="C74" s="239"/>
      <c r="D74" s="239"/>
      <c r="E74" s="240"/>
      <c r="F74" s="240"/>
      <c r="H74" s="127">
        <f t="shared" si="1"/>
        <v>0</v>
      </c>
      <c r="J74" s="4">
        <f t="shared" si="3"/>
        <v>25.3245</v>
      </c>
      <c r="K74" s="127">
        <f t="shared" ref="K74:K137" si="4">ROUND(H74*J74,2)</f>
        <v>0</v>
      </c>
    </row>
    <row r="75" spans="1:11">
      <c r="A75" s="237">
        <v>13164</v>
      </c>
      <c r="B75" s="238" t="s">
        <v>139</v>
      </c>
      <c r="C75" s="239"/>
      <c r="D75" s="239"/>
      <c r="E75" s="240"/>
      <c r="F75" s="240"/>
      <c r="H75" s="127">
        <f t="shared" ref="H75:H140" si="5">ROUND(C75-D75+E75-F75,2)</f>
        <v>0</v>
      </c>
      <c r="J75" s="4">
        <f t="shared" si="3"/>
        <v>25.3245</v>
      </c>
      <c r="K75" s="127">
        <f t="shared" si="4"/>
        <v>0</v>
      </c>
    </row>
    <row r="76" spans="1:11">
      <c r="A76" s="35">
        <v>13171</v>
      </c>
      <c r="B76" s="244" t="s">
        <v>140</v>
      </c>
      <c r="C76" s="239"/>
      <c r="D76" s="239"/>
      <c r="E76" s="240"/>
      <c r="F76" s="240"/>
      <c r="H76" s="127">
        <f t="shared" si="5"/>
        <v>0</v>
      </c>
      <c r="J76" s="4">
        <f t="shared" si="3"/>
        <v>25.3245</v>
      </c>
      <c r="K76" s="127">
        <f t="shared" si="4"/>
        <v>0</v>
      </c>
    </row>
    <row r="77" spans="1:11">
      <c r="A77" s="35">
        <v>13172</v>
      </c>
      <c r="B77" s="244" t="s">
        <v>141</v>
      </c>
      <c r="C77" s="239"/>
      <c r="D77" s="239"/>
      <c r="E77" s="240"/>
      <c r="F77" s="240"/>
      <c r="H77" s="127">
        <f t="shared" si="5"/>
        <v>0</v>
      </c>
      <c r="J77" s="4">
        <f t="shared" si="3"/>
        <v>25.3245</v>
      </c>
      <c r="K77" s="127">
        <f t="shared" si="4"/>
        <v>0</v>
      </c>
    </row>
    <row r="78" spans="1:11">
      <c r="A78" s="35">
        <v>13181</v>
      </c>
      <c r="B78" s="244" t="s">
        <v>478</v>
      </c>
      <c r="C78" s="239"/>
      <c r="D78" s="239"/>
      <c r="E78" s="240"/>
      <c r="F78" s="240"/>
      <c r="H78" s="127">
        <f t="shared" si="5"/>
        <v>0</v>
      </c>
      <c r="J78" s="4">
        <f t="shared" si="3"/>
        <v>25.3245</v>
      </c>
      <c r="K78" s="127">
        <f t="shared" si="4"/>
        <v>0</v>
      </c>
    </row>
    <row r="79" spans="1:11">
      <c r="A79" s="35">
        <v>13182</v>
      </c>
      <c r="B79" s="244" t="s">
        <v>143</v>
      </c>
      <c r="C79" s="239"/>
      <c r="D79" s="239"/>
      <c r="E79" s="240"/>
      <c r="F79" s="240"/>
      <c r="H79" s="127">
        <f t="shared" si="5"/>
        <v>0</v>
      </c>
      <c r="J79" s="4">
        <f t="shared" si="3"/>
        <v>25.3245</v>
      </c>
      <c r="K79" s="127">
        <f t="shared" si="4"/>
        <v>0</v>
      </c>
    </row>
    <row r="80" spans="1:11">
      <c r="A80" s="35">
        <v>13183</v>
      </c>
      <c r="B80" s="244" t="s">
        <v>144</v>
      </c>
      <c r="C80" s="239"/>
      <c r="D80" s="239"/>
      <c r="E80" s="240"/>
      <c r="F80" s="240"/>
      <c r="H80" s="127">
        <f t="shared" si="5"/>
        <v>0</v>
      </c>
      <c r="J80" s="4">
        <f t="shared" si="3"/>
        <v>25.3245</v>
      </c>
      <c r="K80" s="127">
        <f t="shared" si="4"/>
        <v>0</v>
      </c>
    </row>
    <row r="81" spans="1:11">
      <c r="A81" s="35">
        <v>13191</v>
      </c>
      <c r="B81" s="244" t="s">
        <v>145</v>
      </c>
      <c r="C81" s="239"/>
      <c r="D81" s="239"/>
      <c r="E81" s="240"/>
      <c r="F81" s="240"/>
      <c r="H81" s="127">
        <f t="shared" si="5"/>
        <v>0</v>
      </c>
      <c r="J81" s="4">
        <f t="shared" si="3"/>
        <v>25.3245</v>
      </c>
      <c r="K81" s="127">
        <f t="shared" si="4"/>
        <v>0</v>
      </c>
    </row>
    <row r="82" spans="1:11">
      <c r="A82" s="35">
        <v>13192</v>
      </c>
      <c r="B82" s="244" t="s">
        <v>146</v>
      </c>
      <c r="C82" s="239"/>
      <c r="D82" s="239"/>
      <c r="E82" s="240"/>
      <c r="F82" s="240"/>
      <c r="H82" s="127">
        <f t="shared" si="5"/>
        <v>0</v>
      </c>
      <c r="J82" s="4">
        <f t="shared" si="3"/>
        <v>25.3245</v>
      </c>
      <c r="K82" s="127">
        <f t="shared" si="4"/>
        <v>0</v>
      </c>
    </row>
    <row r="83" spans="1:11">
      <c r="A83" s="35">
        <v>13193</v>
      </c>
      <c r="B83" s="244" t="s">
        <v>147</v>
      </c>
      <c r="C83" s="239"/>
      <c r="D83" s="239"/>
      <c r="E83" s="240"/>
      <c r="F83" s="240"/>
      <c r="H83" s="127">
        <f t="shared" si="5"/>
        <v>0</v>
      </c>
      <c r="J83" s="4">
        <f t="shared" si="3"/>
        <v>25.3245</v>
      </c>
      <c r="K83" s="127">
        <f t="shared" si="4"/>
        <v>0</v>
      </c>
    </row>
    <row r="84" spans="1:11">
      <c r="A84" s="35">
        <v>13194</v>
      </c>
      <c r="B84" s="244" t="s">
        <v>148</v>
      </c>
      <c r="C84" s="239"/>
      <c r="D84" s="239"/>
      <c r="E84" s="240"/>
      <c r="F84" s="240"/>
      <c r="H84" s="127">
        <f t="shared" si="5"/>
        <v>0</v>
      </c>
      <c r="J84" s="4">
        <f t="shared" si="3"/>
        <v>25.3245</v>
      </c>
      <c r="K84" s="127">
        <f t="shared" si="4"/>
        <v>0</v>
      </c>
    </row>
    <row r="85" spans="1:11">
      <c r="A85" s="35">
        <v>13195</v>
      </c>
      <c r="B85" s="244" t="s">
        <v>149</v>
      </c>
      <c r="C85" s="239"/>
      <c r="D85" s="239"/>
      <c r="E85" s="240"/>
      <c r="F85" s="240"/>
      <c r="H85" s="127">
        <f t="shared" si="5"/>
        <v>0</v>
      </c>
      <c r="J85" s="4">
        <f t="shared" si="3"/>
        <v>25.3245</v>
      </c>
      <c r="K85" s="127">
        <f t="shared" si="4"/>
        <v>0</v>
      </c>
    </row>
    <row r="86" spans="1:11">
      <c r="A86" s="35">
        <v>13196</v>
      </c>
      <c r="B86" s="244" t="s">
        <v>150</v>
      </c>
      <c r="C86" s="239"/>
      <c r="D86" s="239"/>
      <c r="E86" s="240"/>
      <c r="F86" s="240"/>
      <c r="H86" s="127">
        <f t="shared" si="5"/>
        <v>0</v>
      </c>
      <c r="J86" s="4">
        <f t="shared" si="3"/>
        <v>25.3245</v>
      </c>
      <c r="K86" s="127">
        <f t="shared" si="4"/>
        <v>0</v>
      </c>
    </row>
    <row r="87" spans="1:11">
      <c r="A87" s="35">
        <v>13201</v>
      </c>
      <c r="B87" s="244" t="s">
        <v>151</v>
      </c>
      <c r="C87" s="239"/>
      <c r="D87" s="239"/>
      <c r="E87" s="240"/>
      <c r="F87" s="240"/>
      <c r="H87" s="127">
        <f t="shared" si="5"/>
        <v>0</v>
      </c>
      <c r="J87" s="4">
        <f t="shared" si="3"/>
        <v>25.3245</v>
      </c>
      <c r="K87" s="127">
        <f t="shared" si="4"/>
        <v>0</v>
      </c>
    </row>
    <row r="88" spans="1:11">
      <c r="A88" s="35">
        <v>13202</v>
      </c>
      <c r="B88" s="244" t="s">
        <v>152</v>
      </c>
      <c r="C88" s="239"/>
      <c r="D88" s="239"/>
      <c r="E88" s="240"/>
      <c r="F88" s="240"/>
      <c r="H88" s="127">
        <f t="shared" si="5"/>
        <v>0</v>
      </c>
      <c r="J88" s="4">
        <f t="shared" si="3"/>
        <v>25.3245</v>
      </c>
      <c r="K88" s="127">
        <f t="shared" si="4"/>
        <v>0</v>
      </c>
    </row>
    <row r="89" spans="1:11">
      <c r="A89" s="35">
        <v>13203</v>
      </c>
      <c r="B89" s="244" t="s">
        <v>153</v>
      </c>
      <c r="C89" s="239"/>
      <c r="D89" s="239"/>
      <c r="E89" s="240"/>
      <c r="F89" s="240"/>
      <c r="H89" s="127">
        <f t="shared" si="5"/>
        <v>0</v>
      </c>
      <c r="J89" s="4">
        <f t="shared" si="3"/>
        <v>25.3245</v>
      </c>
      <c r="K89" s="127">
        <f t="shared" si="4"/>
        <v>0</v>
      </c>
    </row>
    <row r="90" spans="1:11">
      <c r="A90" s="35">
        <v>13204</v>
      </c>
      <c r="B90" s="244" t="s">
        <v>154</v>
      </c>
      <c r="C90" s="239"/>
      <c r="D90" s="239"/>
      <c r="E90" s="240"/>
      <c r="F90" s="240"/>
      <c r="H90" s="127">
        <f t="shared" si="5"/>
        <v>0</v>
      </c>
      <c r="J90" s="4">
        <f t="shared" si="3"/>
        <v>25.3245</v>
      </c>
      <c r="K90" s="127">
        <f t="shared" si="4"/>
        <v>0</v>
      </c>
    </row>
    <row r="91" spans="1:11">
      <c r="A91" s="35">
        <v>13205</v>
      </c>
      <c r="B91" s="244" t="s">
        <v>155</v>
      </c>
      <c r="C91" s="239"/>
      <c r="D91" s="239"/>
      <c r="E91" s="240"/>
      <c r="F91" s="240"/>
      <c r="H91" s="127">
        <f t="shared" si="5"/>
        <v>0</v>
      </c>
      <c r="J91" s="4">
        <f t="shared" si="3"/>
        <v>25.3245</v>
      </c>
      <c r="K91" s="127">
        <f t="shared" si="4"/>
        <v>0</v>
      </c>
    </row>
    <row r="92" spans="1:11">
      <c r="A92" s="35">
        <v>13206</v>
      </c>
      <c r="B92" s="244" t="s">
        <v>156</v>
      </c>
      <c r="C92" s="239"/>
      <c r="D92" s="239"/>
      <c r="E92" s="240"/>
      <c r="F92" s="240"/>
      <c r="H92" s="127">
        <f t="shared" si="5"/>
        <v>0</v>
      </c>
      <c r="J92" s="4">
        <f t="shared" si="3"/>
        <v>25.3245</v>
      </c>
      <c r="K92" s="127">
        <f t="shared" si="4"/>
        <v>0</v>
      </c>
    </row>
    <row r="93" spans="1:11">
      <c r="A93" s="35">
        <v>13211</v>
      </c>
      <c r="B93" s="244" t="s">
        <v>157</v>
      </c>
      <c r="C93" s="239"/>
      <c r="D93" s="239"/>
      <c r="E93" s="240"/>
      <c r="F93" s="240"/>
      <c r="H93" s="127">
        <f t="shared" si="5"/>
        <v>0</v>
      </c>
      <c r="J93" s="4">
        <f t="shared" si="3"/>
        <v>25.3245</v>
      </c>
      <c r="K93" s="127">
        <f t="shared" si="4"/>
        <v>0</v>
      </c>
    </row>
    <row r="94" spans="1:11">
      <c r="A94" s="35">
        <v>13212</v>
      </c>
      <c r="B94" s="244" t="s">
        <v>158</v>
      </c>
      <c r="C94" s="239"/>
      <c r="D94" s="239"/>
      <c r="E94" s="240"/>
      <c r="F94" s="240"/>
      <c r="H94" s="127">
        <f t="shared" si="5"/>
        <v>0</v>
      </c>
      <c r="J94" s="4">
        <f t="shared" si="3"/>
        <v>25.3245</v>
      </c>
      <c r="K94" s="127">
        <f t="shared" si="4"/>
        <v>0</v>
      </c>
    </row>
    <row r="95" spans="1:11">
      <c r="A95" s="35">
        <v>13213</v>
      </c>
      <c r="B95" s="244" t="s">
        <v>159</v>
      </c>
      <c r="C95" s="239"/>
      <c r="D95" s="239"/>
      <c r="E95" s="240"/>
      <c r="F95" s="240"/>
      <c r="H95" s="127">
        <f t="shared" si="5"/>
        <v>0</v>
      </c>
      <c r="J95" s="4">
        <f t="shared" si="3"/>
        <v>25.3245</v>
      </c>
      <c r="K95" s="127">
        <f t="shared" si="4"/>
        <v>0</v>
      </c>
    </row>
    <row r="96" spans="1:11">
      <c r="A96" s="35">
        <v>13214</v>
      </c>
      <c r="B96" s="244" t="s">
        <v>160</v>
      </c>
      <c r="C96" s="239"/>
      <c r="D96" s="239"/>
      <c r="E96" s="240"/>
      <c r="F96" s="240"/>
      <c r="H96" s="127">
        <f t="shared" si="5"/>
        <v>0</v>
      </c>
      <c r="J96" s="4">
        <f t="shared" si="3"/>
        <v>25.3245</v>
      </c>
      <c r="K96" s="127">
        <f t="shared" si="4"/>
        <v>0</v>
      </c>
    </row>
    <row r="97" spans="1:11">
      <c r="A97" s="35">
        <v>13215</v>
      </c>
      <c r="B97" s="244" t="s">
        <v>161</v>
      </c>
      <c r="C97" s="239"/>
      <c r="D97" s="239"/>
      <c r="E97" s="240"/>
      <c r="F97" s="240"/>
      <c r="H97" s="127">
        <f t="shared" si="5"/>
        <v>0</v>
      </c>
      <c r="J97" s="4">
        <f t="shared" si="3"/>
        <v>25.3245</v>
      </c>
      <c r="K97" s="127">
        <f t="shared" si="4"/>
        <v>0</v>
      </c>
    </row>
    <row r="98" spans="1:11">
      <c r="A98" s="35">
        <v>13216</v>
      </c>
      <c r="B98" s="244" t="s">
        <v>162</v>
      </c>
      <c r="C98" s="239"/>
      <c r="D98" s="239"/>
      <c r="E98" s="240"/>
      <c r="F98" s="240"/>
      <c r="H98" s="127">
        <f t="shared" si="5"/>
        <v>0</v>
      </c>
      <c r="J98" s="4">
        <f t="shared" si="3"/>
        <v>25.3245</v>
      </c>
      <c r="K98" s="127">
        <f t="shared" si="4"/>
        <v>0</v>
      </c>
    </row>
    <row r="99" spans="1:11">
      <c r="A99" s="35">
        <v>13217</v>
      </c>
      <c r="B99" s="244" t="s">
        <v>163</v>
      </c>
      <c r="C99" s="239"/>
      <c r="D99" s="239"/>
      <c r="E99" s="240"/>
      <c r="F99" s="240"/>
      <c r="H99" s="127">
        <f t="shared" si="5"/>
        <v>0</v>
      </c>
      <c r="J99" s="4">
        <f t="shared" si="3"/>
        <v>25.3245</v>
      </c>
      <c r="K99" s="127">
        <f t="shared" si="4"/>
        <v>0</v>
      </c>
    </row>
    <row r="100" spans="1:11">
      <c r="A100" s="35">
        <v>13221</v>
      </c>
      <c r="B100" s="244" t="s">
        <v>164</v>
      </c>
      <c r="C100" s="239"/>
      <c r="D100" s="239"/>
      <c r="E100" s="240"/>
      <c r="F100" s="240"/>
      <c r="H100" s="127">
        <f t="shared" si="5"/>
        <v>0</v>
      </c>
      <c r="J100" s="4">
        <f t="shared" si="3"/>
        <v>25.3245</v>
      </c>
      <c r="K100" s="127">
        <f t="shared" si="4"/>
        <v>0</v>
      </c>
    </row>
    <row r="101" spans="1:11">
      <c r="A101" s="35">
        <v>13231</v>
      </c>
      <c r="B101" s="244" t="s">
        <v>479</v>
      </c>
      <c r="C101" s="239"/>
      <c r="D101" s="239"/>
      <c r="E101" s="240"/>
      <c r="F101" s="240"/>
      <c r="H101" s="127">
        <f t="shared" si="5"/>
        <v>0</v>
      </c>
      <c r="J101" s="4">
        <f t="shared" si="3"/>
        <v>25.3245</v>
      </c>
      <c r="K101" s="127">
        <f t="shared" si="4"/>
        <v>0</v>
      </c>
    </row>
    <row r="102" spans="1:11">
      <c r="A102" s="13">
        <v>13232</v>
      </c>
      <c r="B102" s="238" t="s">
        <v>166</v>
      </c>
      <c r="C102" s="239"/>
      <c r="D102" s="239"/>
      <c r="E102" s="240"/>
      <c r="F102" s="240"/>
      <c r="H102" s="127">
        <f t="shared" si="5"/>
        <v>0</v>
      </c>
      <c r="J102" s="4">
        <f t="shared" si="3"/>
        <v>25.3245</v>
      </c>
      <c r="K102" s="127">
        <f t="shared" si="4"/>
        <v>0</v>
      </c>
    </row>
    <row r="103" spans="1:11">
      <c r="A103" s="35">
        <v>13241</v>
      </c>
      <c r="B103" s="244" t="s">
        <v>167</v>
      </c>
      <c r="C103" s="239"/>
      <c r="D103" s="239"/>
      <c r="E103" s="240"/>
      <c r="F103" s="240"/>
      <c r="H103" s="127">
        <f t="shared" si="5"/>
        <v>0</v>
      </c>
      <c r="J103" s="4">
        <f t="shared" si="3"/>
        <v>25.3245</v>
      </c>
      <c r="K103" s="127">
        <f t="shared" si="4"/>
        <v>0</v>
      </c>
    </row>
    <row r="104" spans="1:11">
      <c r="A104" s="35">
        <v>13242</v>
      </c>
      <c r="B104" s="244" t="s">
        <v>480</v>
      </c>
      <c r="C104" s="239"/>
      <c r="D104" s="239"/>
      <c r="E104" s="240"/>
      <c r="F104" s="240"/>
      <c r="H104" s="127">
        <f t="shared" si="5"/>
        <v>0</v>
      </c>
      <c r="J104" s="4">
        <f t="shared" si="3"/>
        <v>25.3245</v>
      </c>
      <c r="K104" s="127">
        <f t="shared" si="4"/>
        <v>0</v>
      </c>
    </row>
    <row r="105" spans="1:11">
      <c r="A105" s="35">
        <v>13243</v>
      </c>
      <c r="B105" s="244" t="s">
        <v>169</v>
      </c>
      <c r="C105" s="239"/>
      <c r="D105" s="239"/>
      <c r="E105" s="240"/>
      <c r="F105" s="240"/>
      <c r="H105" s="127">
        <f t="shared" si="5"/>
        <v>0</v>
      </c>
      <c r="J105" s="4">
        <f t="shared" si="3"/>
        <v>25.3245</v>
      </c>
      <c r="K105" s="127">
        <f t="shared" si="4"/>
        <v>0</v>
      </c>
    </row>
    <row r="106" spans="1:11">
      <c r="A106" s="35">
        <v>13251</v>
      </c>
      <c r="B106" s="238" t="s">
        <v>170</v>
      </c>
      <c r="C106" s="239"/>
      <c r="D106" s="239"/>
      <c r="E106" s="240"/>
      <c r="F106" s="240"/>
      <c r="H106" s="127">
        <f t="shared" si="5"/>
        <v>0</v>
      </c>
      <c r="J106" s="4">
        <f t="shared" si="3"/>
        <v>25.3245</v>
      </c>
      <c r="K106" s="127">
        <f t="shared" si="4"/>
        <v>0</v>
      </c>
    </row>
    <row r="107" spans="1:11">
      <c r="A107" s="35">
        <v>13252</v>
      </c>
      <c r="B107" s="238" t="s">
        <v>171</v>
      </c>
      <c r="C107" s="239"/>
      <c r="D107" s="239"/>
      <c r="E107" s="240"/>
      <c r="F107" s="240"/>
      <c r="H107" s="127">
        <f t="shared" si="5"/>
        <v>0</v>
      </c>
      <c r="J107" s="4">
        <f t="shared" si="3"/>
        <v>25.3245</v>
      </c>
      <c r="K107" s="127">
        <f t="shared" si="4"/>
        <v>0</v>
      </c>
    </row>
    <row r="108" spans="1:11">
      <c r="A108" s="35">
        <v>13253</v>
      </c>
      <c r="B108" s="238" t="s">
        <v>172</v>
      </c>
      <c r="C108" s="239"/>
      <c r="D108" s="239"/>
      <c r="E108" s="240"/>
      <c r="F108" s="240"/>
      <c r="H108" s="127">
        <f t="shared" si="5"/>
        <v>0</v>
      </c>
      <c r="J108" s="4">
        <f t="shared" si="3"/>
        <v>25.3245</v>
      </c>
      <c r="K108" s="127">
        <f t="shared" si="4"/>
        <v>0</v>
      </c>
    </row>
    <row r="109" spans="1:11">
      <c r="A109" s="35">
        <v>13254</v>
      </c>
      <c r="B109" s="238" t="s">
        <v>173</v>
      </c>
      <c r="C109" s="239"/>
      <c r="D109" s="239"/>
      <c r="E109" s="240"/>
      <c r="F109" s="240"/>
      <c r="H109" s="127">
        <f t="shared" si="5"/>
        <v>0</v>
      </c>
      <c r="J109" s="4">
        <f t="shared" si="3"/>
        <v>25.3245</v>
      </c>
      <c r="K109" s="127">
        <f t="shared" si="4"/>
        <v>0</v>
      </c>
    </row>
    <row r="110" spans="1:11">
      <c r="A110" s="13">
        <v>13261</v>
      </c>
      <c r="B110" s="238" t="s">
        <v>174</v>
      </c>
      <c r="C110" s="239"/>
      <c r="D110" s="239"/>
      <c r="E110" s="240"/>
      <c r="F110" s="240"/>
      <c r="H110" s="127">
        <f>ROUND(C110-D110+E110-F110,2)</f>
        <v>0</v>
      </c>
      <c r="J110" s="4">
        <f t="shared" si="3"/>
        <v>25.3245</v>
      </c>
      <c r="K110" s="127">
        <f t="shared" si="4"/>
        <v>0</v>
      </c>
    </row>
    <row r="111" spans="1:11">
      <c r="A111" s="35">
        <v>13501</v>
      </c>
      <c r="B111" s="238" t="s">
        <v>176</v>
      </c>
      <c r="C111" s="239"/>
      <c r="D111" s="239"/>
      <c r="E111" s="240"/>
      <c r="F111" s="240"/>
      <c r="H111" s="127">
        <f t="shared" si="5"/>
        <v>0</v>
      </c>
      <c r="J111" s="4">
        <f t="shared" si="3"/>
        <v>25.3245</v>
      </c>
      <c r="K111" s="127">
        <f t="shared" si="4"/>
        <v>0</v>
      </c>
    </row>
    <row r="112" spans="1:11">
      <c r="A112" s="35">
        <v>13502</v>
      </c>
      <c r="B112" s="238" t="s">
        <v>177</v>
      </c>
      <c r="C112" s="239"/>
      <c r="D112" s="239"/>
      <c r="E112" s="240"/>
      <c r="F112" s="240"/>
      <c r="H112" s="127">
        <f t="shared" si="5"/>
        <v>0</v>
      </c>
      <c r="J112" s="4">
        <f t="shared" si="3"/>
        <v>25.3245</v>
      </c>
      <c r="K112" s="127">
        <f t="shared" si="4"/>
        <v>0</v>
      </c>
    </row>
    <row r="113" spans="1:11">
      <c r="A113" s="35">
        <v>13503</v>
      </c>
      <c r="B113" s="238" t="s">
        <v>178</v>
      </c>
      <c r="C113" s="239"/>
      <c r="D113" s="239"/>
      <c r="E113" s="240"/>
      <c r="F113" s="240"/>
      <c r="H113" s="127">
        <f t="shared" si="5"/>
        <v>0</v>
      </c>
      <c r="J113" s="4">
        <f t="shared" si="3"/>
        <v>25.3245</v>
      </c>
      <c r="K113" s="127">
        <f t="shared" si="4"/>
        <v>0</v>
      </c>
    </row>
    <row r="114" spans="1:11">
      <c r="A114" s="35">
        <v>13601</v>
      </c>
      <c r="B114" s="238" t="s">
        <v>175</v>
      </c>
      <c r="C114" s="239"/>
      <c r="D114" s="239"/>
      <c r="E114" s="240"/>
      <c r="F114" s="240"/>
      <c r="H114" s="127">
        <f t="shared" si="5"/>
        <v>0</v>
      </c>
      <c r="J114" s="4">
        <f t="shared" si="3"/>
        <v>25.3245</v>
      </c>
      <c r="K114" s="127">
        <f t="shared" si="4"/>
        <v>0</v>
      </c>
    </row>
    <row r="115" spans="1:11">
      <c r="A115" s="35">
        <v>14101</v>
      </c>
      <c r="B115" s="244" t="s">
        <v>179</v>
      </c>
      <c r="C115" s="239">
        <v>136586.69</v>
      </c>
      <c r="D115" s="239"/>
      <c r="E115" s="240"/>
      <c r="F115" s="240"/>
      <c r="H115" s="127">
        <f t="shared" si="5"/>
        <v>136586.69</v>
      </c>
      <c r="J115" s="4">
        <f t="shared" si="3"/>
        <v>25.3245</v>
      </c>
      <c r="K115" s="127">
        <f t="shared" si="4"/>
        <v>3458989.63</v>
      </c>
    </row>
    <row r="116" spans="1:11">
      <c r="A116" s="35">
        <v>14102</v>
      </c>
      <c r="B116" s="244" t="s">
        <v>180</v>
      </c>
      <c r="C116" s="239">
        <v>3761660.19</v>
      </c>
      <c r="D116" s="239"/>
      <c r="E116" s="240"/>
      <c r="F116" s="240"/>
      <c r="H116" s="127">
        <f t="shared" si="5"/>
        <v>3761660.19</v>
      </c>
      <c r="J116" s="4">
        <f t="shared" si="3"/>
        <v>25.3245</v>
      </c>
      <c r="K116" s="127">
        <f t="shared" si="4"/>
        <v>95262163.480000004</v>
      </c>
    </row>
    <row r="117" spans="1:11">
      <c r="A117" s="245">
        <v>14103</v>
      </c>
      <c r="B117" s="246" t="s">
        <v>481</v>
      </c>
      <c r="C117" s="243"/>
      <c r="D117" s="243"/>
      <c r="E117" s="243"/>
      <c r="F117" s="243"/>
      <c r="G117" s="131"/>
      <c r="H117" s="131">
        <f t="shared" si="5"/>
        <v>0</v>
      </c>
      <c r="J117" s="4">
        <f t="shared" si="3"/>
        <v>25.3245</v>
      </c>
      <c r="K117" s="131">
        <f t="shared" si="4"/>
        <v>0</v>
      </c>
    </row>
    <row r="118" spans="1:11">
      <c r="A118" s="35">
        <v>14201</v>
      </c>
      <c r="B118" s="244" t="s">
        <v>181</v>
      </c>
      <c r="C118" s="239">
        <v>5829.37</v>
      </c>
      <c r="D118" s="239"/>
      <c r="E118" s="240"/>
      <c r="F118" s="240"/>
      <c r="H118" s="127">
        <f t="shared" si="5"/>
        <v>5829.37</v>
      </c>
      <c r="J118" s="4">
        <f t="shared" si="3"/>
        <v>25.3245</v>
      </c>
      <c r="K118" s="127">
        <f t="shared" si="4"/>
        <v>147625.88</v>
      </c>
    </row>
    <row r="119" spans="1:11">
      <c r="A119" s="35">
        <v>15001</v>
      </c>
      <c r="B119" s="238" t="s">
        <v>182</v>
      </c>
      <c r="C119" s="239"/>
      <c r="D119" s="239"/>
      <c r="E119" s="240"/>
      <c r="F119" s="240"/>
      <c r="H119" s="127">
        <f t="shared" si="5"/>
        <v>0</v>
      </c>
      <c r="J119" s="4">
        <f t="shared" si="3"/>
        <v>25.3245</v>
      </c>
      <c r="K119" s="127">
        <f t="shared" si="4"/>
        <v>0</v>
      </c>
    </row>
    <row r="120" spans="1:11">
      <c r="A120" s="35">
        <v>15002</v>
      </c>
      <c r="B120" s="238" t="s">
        <v>183</v>
      </c>
      <c r="C120" s="239"/>
      <c r="D120" s="239"/>
      <c r="E120" s="240"/>
      <c r="F120" s="240"/>
      <c r="H120" s="127">
        <f t="shared" si="5"/>
        <v>0</v>
      </c>
      <c r="J120" s="4">
        <f t="shared" si="3"/>
        <v>25.3245</v>
      </c>
      <c r="K120" s="127">
        <f t="shared" si="4"/>
        <v>0</v>
      </c>
    </row>
    <row r="121" spans="1:11">
      <c r="A121" s="35">
        <v>15003</v>
      </c>
      <c r="B121" s="238" t="s">
        <v>184</v>
      </c>
      <c r="C121" s="239"/>
      <c r="D121" s="239"/>
      <c r="E121" s="240"/>
      <c r="F121" s="240"/>
      <c r="H121" s="127">
        <f t="shared" si="5"/>
        <v>0</v>
      </c>
      <c r="J121" s="4">
        <f t="shared" si="3"/>
        <v>25.3245</v>
      </c>
      <c r="K121" s="127">
        <f t="shared" si="4"/>
        <v>0</v>
      </c>
    </row>
    <row r="122" spans="1:11">
      <c r="A122" s="35">
        <v>15004</v>
      </c>
      <c r="B122" s="238" t="s">
        <v>243</v>
      </c>
      <c r="C122" s="239">
        <v>200</v>
      </c>
      <c r="D122" s="239"/>
      <c r="E122" s="240"/>
      <c r="F122" s="240"/>
      <c r="H122" s="127">
        <f t="shared" si="5"/>
        <v>200</v>
      </c>
      <c r="J122" s="4">
        <f t="shared" si="3"/>
        <v>25.3245</v>
      </c>
      <c r="K122" s="127">
        <f t="shared" si="4"/>
        <v>5064.8999999999996</v>
      </c>
    </row>
    <row r="123" spans="1:11">
      <c r="A123" s="35">
        <v>15005</v>
      </c>
      <c r="B123" s="238" t="s">
        <v>185</v>
      </c>
      <c r="C123" s="239">
        <v>29104.57</v>
      </c>
      <c r="D123" s="239"/>
      <c r="E123" s="240"/>
      <c r="F123" s="240"/>
      <c r="H123" s="127">
        <f t="shared" si="5"/>
        <v>29104.57</v>
      </c>
      <c r="J123" s="4">
        <f t="shared" si="3"/>
        <v>25.3245</v>
      </c>
      <c r="K123" s="127">
        <f t="shared" si="4"/>
        <v>737058.68</v>
      </c>
    </row>
    <row r="124" spans="1:11">
      <c r="A124" s="35">
        <v>15006</v>
      </c>
      <c r="B124" s="238" t="s">
        <v>218</v>
      </c>
      <c r="C124" s="239"/>
      <c r="D124" s="239"/>
      <c r="E124" s="240"/>
      <c r="F124" s="240"/>
      <c r="H124" s="127">
        <f t="shared" si="5"/>
        <v>0</v>
      </c>
      <c r="J124" s="4">
        <f t="shared" si="3"/>
        <v>25.3245</v>
      </c>
      <c r="K124" s="127">
        <f t="shared" si="4"/>
        <v>0</v>
      </c>
    </row>
    <row r="125" spans="1:11">
      <c r="A125" s="35">
        <v>15007</v>
      </c>
      <c r="B125" s="238" t="s">
        <v>186</v>
      </c>
      <c r="C125" s="239"/>
      <c r="D125" s="239"/>
      <c r="E125" s="240"/>
      <c r="F125" s="240"/>
      <c r="H125" s="127">
        <f t="shared" si="5"/>
        <v>0</v>
      </c>
      <c r="J125" s="4">
        <f t="shared" si="3"/>
        <v>25.3245</v>
      </c>
      <c r="K125" s="127">
        <f t="shared" si="4"/>
        <v>0</v>
      </c>
    </row>
    <row r="126" spans="1:11">
      <c r="A126" s="35">
        <v>15008</v>
      </c>
      <c r="B126" s="238" t="s">
        <v>187</v>
      </c>
      <c r="C126" s="239"/>
      <c r="D126" s="239"/>
      <c r="E126" s="240"/>
      <c r="F126" s="240"/>
      <c r="H126" s="127">
        <f t="shared" si="5"/>
        <v>0</v>
      </c>
      <c r="J126" s="4">
        <f t="shared" si="3"/>
        <v>25.3245</v>
      </c>
      <c r="K126" s="127">
        <f t="shared" si="4"/>
        <v>0</v>
      </c>
    </row>
    <row r="127" spans="1:11">
      <c r="A127" s="35">
        <v>15009</v>
      </c>
      <c r="B127" s="238" t="s">
        <v>245</v>
      </c>
      <c r="C127" s="239"/>
      <c r="D127" s="239"/>
      <c r="E127" s="240"/>
      <c r="F127" s="240"/>
      <c r="H127" s="127">
        <f t="shared" si="5"/>
        <v>0</v>
      </c>
      <c r="J127" s="4">
        <f t="shared" si="3"/>
        <v>25.3245</v>
      </c>
      <c r="K127" s="127">
        <f t="shared" si="4"/>
        <v>0</v>
      </c>
    </row>
    <row r="128" spans="1:11">
      <c r="A128" s="35">
        <v>15010</v>
      </c>
      <c r="B128" s="238" t="s">
        <v>219</v>
      </c>
      <c r="C128" s="239">
        <v>53821.39</v>
      </c>
      <c r="D128" s="239"/>
      <c r="E128" s="240"/>
      <c r="F128" s="240"/>
      <c r="H128" s="127">
        <f t="shared" si="5"/>
        <v>53821.39</v>
      </c>
      <c r="J128" s="4">
        <f t="shared" si="3"/>
        <v>25.3245</v>
      </c>
      <c r="K128" s="127">
        <f t="shared" si="4"/>
        <v>1362999.79</v>
      </c>
    </row>
    <row r="129" spans="1:11">
      <c r="A129" s="35">
        <v>15011</v>
      </c>
      <c r="B129" s="238" t="s">
        <v>220</v>
      </c>
      <c r="C129" s="239"/>
      <c r="D129" s="239"/>
      <c r="E129" s="240"/>
      <c r="F129" s="240"/>
      <c r="H129" s="127">
        <f t="shared" si="5"/>
        <v>0</v>
      </c>
      <c r="J129" s="4">
        <f t="shared" si="3"/>
        <v>25.3245</v>
      </c>
      <c r="K129" s="127">
        <f t="shared" si="4"/>
        <v>0</v>
      </c>
    </row>
    <row r="130" spans="1:11">
      <c r="A130" s="35">
        <v>15012</v>
      </c>
      <c r="B130" s="238" t="s">
        <v>221</v>
      </c>
      <c r="C130" s="239"/>
      <c r="D130" s="239"/>
      <c r="E130" s="240"/>
      <c r="F130" s="240"/>
      <c r="H130" s="127">
        <f t="shared" si="5"/>
        <v>0</v>
      </c>
      <c r="J130" s="4">
        <f t="shared" si="3"/>
        <v>25.3245</v>
      </c>
      <c r="K130" s="127">
        <f t="shared" si="4"/>
        <v>0</v>
      </c>
    </row>
    <row r="131" spans="1:11">
      <c r="A131" s="35">
        <v>15013</v>
      </c>
      <c r="B131" s="238" t="s">
        <v>244</v>
      </c>
      <c r="C131" s="239">
        <v>170037.18</v>
      </c>
      <c r="D131" s="239"/>
      <c r="E131" s="240"/>
      <c r="F131" s="240"/>
      <c r="H131" s="127">
        <f t="shared" si="5"/>
        <v>170037.18</v>
      </c>
      <c r="J131" s="4">
        <f t="shared" si="3"/>
        <v>25.3245</v>
      </c>
      <c r="K131" s="127">
        <f t="shared" si="4"/>
        <v>4306106.5599999996</v>
      </c>
    </row>
    <row r="132" spans="1:11">
      <c r="A132" s="35">
        <v>15014</v>
      </c>
      <c r="B132" s="238" t="s">
        <v>188</v>
      </c>
      <c r="C132" s="239"/>
      <c r="D132" s="239"/>
      <c r="E132" s="240"/>
      <c r="F132" s="240"/>
      <c r="H132" s="127">
        <f t="shared" si="5"/>
        <v>0</v>
      </c>
      <c r="J132" s="4">
        <f t="shared" si="3"/>
        <v>25.3245</v>
      </c>
      <c r="K132" s="127">
        <f t="shared" si="4"/>
        <v>0</v>
      </c>
    </row>
    <row r="133" spans="1:11">
      <c r="A133" s="35">
        <v>15015</v>
      </c>
      <c r="B133" s="238" t="s">
        <v>189</v>
      </c>
      <c r="C133" s="239"/>
      <c r="D133" s="239"/>
      <c r="E133" s="240"/>
      <c r="F133" s="240"/>
      <c r="H133" s="127">
        <f t="shared" si="5"/>
        <v>0</v>
      </c>
      <c r="J133" s="4">
        <f t="shared" si="3"/>
        <v>25.3245</v>
      </c>
      <c r="K133" s="127">
        <f t="shared" si="4"/>
        <v>0</v>
      </c>
    </row>
    <row r="134" spans="1:11">
      <c r="A134" s="245">
        <v>15016</v>
      </c>
      <c r="B134" s="242" t="s">
        <v>241</v>
      </c>
      <c r="C134" s="243"/>
      <c r="D134" s="243"/>
      <c r="E134" s="243"/>
      <c r="F134" s="243"/>
      <c r="G134" s="131"/>
      <c r="H134" s="131">
        <f t="shared" si="5"/>
        <v>0</v>
      </c>
      <c r="J134" s="4">
        <f t="shared" si="3"/>
        <v>25.3245</v>
      </c>
      <c r="K134" s="131">
        <f t="shared" si="4"/>
        <v>0</v>
      </c>
    </row>
    <row r="135" spans="1:11">
      <c r="A135" s="35">
        <v>15017</v>
      </c>
      <c r="B135" s="244" t="s">
        <v>222</v>
      </c>
      <c r="C135" s="239"/>
      <c r="D135" s="239"/>
      <c r="E135" s="240"/>
      <c r="F135" s="240"/>
      <c r="H135" s="127">
        <f t="shared" si="5"/>
        <v>0</v>
      </c>
      <c r="J135" s="4">
        <f t="shared" si="3"/>
        <v>25.3245</v>
      </c>
      <c r="K135" s="127">
        <f t="shared" si="4"/>
        <v>0</v>
      </c>
    </row>
    <row r="136" spans="1:11">
      <c r="A136" s="35">
        <v>15018</v>
      </c>
      <c r="B136" s="244" t="s">
        <v>223</v>
      </c>
      <c r="C136" s="239"/>
      <c r="D136" s="239"/>
      <c r="E136" s="240"/>
      <c r="F136" s="240"/>
      <c r="H136" s="127">
        <f t="shared" si="5"/>
        <v>0</v>
      </c>
      <c r="J136" s="4">
        <f t="shared" si="3"/>
        <v>25.3245</v>
      </c>
      <c r="K136" s="127">
        <f t="shared" si="4"/>
        <v>0</v>
      </c>
    </row>
    <row r="137" spans="1:11">
      <c r="A137" s="247"/>
      <c r="B137" s="248" t="s">
        <v>482</v>
      </c>
      <c r="C137" s="239"/>
      <c r="D137" s="239"/>
      <c r="E137" s="240"/>
      <c r="F137" s="240"/>
      <c r="H137" s="127">
        <f t="shared" si="5"/>
        <v>0</v>
      </c>
      <c r="J137" s="4">
        <f t="shared" ref="J137:J200" si="6">J136</f>
        <v>25.3245</v>
      </c>
      <c r="K137" s="127">
        <f t="shared" si="4"/>
        <v>0</v>
      </c>
    </row>
    <row r="138" spans="1:11">
      <c r="A138" s="35">
        <v>15101</v>
      </c>
      <c r="B138" s="238" t="s">
        <v>207</v>
      </c>
      <c r="C138" s="239"/>
      <c r="D138" s="239"/>
      <c r="E138" s="240"/>
      <c r="F138" s="240"/>
      <c r="H138" s="127">
        <f t="shared" si="5"/>
        <v>0</v>
      </c>
      <c r="J138" s="4">
        <f t="shared" si="6"/>
        <v>25.3245</v>
      </c>
      <c r="K138" s="127">
        <f t="shared" ref="K138:K201" si="7">ROUND(H138*J138,2)</f>
        <v>0</v>
      </c>
    </row>
    <row r="139" spans="1:11">
      <c r="A139" s="35">
        <v>15102</v>
      </c>
      <c r="B139" s="238" t="s">
        <v>208</v>
      </c>
      <c r="C139" s="239"/>
      <c r="D139" s="239"/>
      <c r="E139" s="240"/>
      <c r="F139" s="240"/>
      <c r="H139" s="127">
        <f t="shared" si="5"/>
        <v>0</v>
      </c>
      <c r="J139" s="4">
        <f t="shared" si="6"/>
        <v>25.3245</v>
      </c>
      <c r="K139" s="127">
        <f t="shared" si="7"/>
        <v>0</v>
      </c>
    </row>
    <row r="140" spans="1:11">
      <c r="A140" s="35">
        <v>15103</v>
      </c>
      <c r="B140" s="238" t="s">
        <v>209</v>
      </c>
      <c r="C140" s="239"/>
      <c r="D140" s="239"/>
      <c r="E140" s="240"/>
      <c r="F140" s="240"/>
      <c r="H140" s="127">
        <f t="shared" si="5"/>
        <v>0</v>
      </c>
      <c r="J140" s="4">
        <f t="shared" si="6"/>
        <v>25.3245</v>
      </c>
      <c r="K140" s="127">
        <f t="shared" si="7"/>
        <v>0</v>
      </c>
    </row>
    <row r="141" spans="1:11">
      <c r="A141" s="35">
        <v>15104</v>
      </c>
      <c r="B141" s="238" t="s">
        <v>210</v>
      </c>
      <c r="C141" s="239"/>
      <c r="D141" s="239"/>
      <c r="E141" s="240"/>
      <c r="F141" s="240"/>
      <c r="H141" s="127">
        <f t="shared" ref="H141:H204" si="8">ROUND(C141-D141+E141-F141,2)</f>
        <v>0</v>
      </c>
      <c r="J141" s="4">
        <f t="shared" si="6"/>
        <v>25.3245</v>
      </c>
      <c r="K141" s="127">
        <f t="shared" si="7"/>
        <v>0</v>
      </c>
    </row>
    <row r="142" spans="1:11">
      <c r="A142" s="35">
        <v>15105</v>
      </c>
      <c r="B142" s="238" t="s">
        <v>211</v>
      </c>
      <c r="C142" s="239"/>
      <c r="D142" s="239"/>
      <c r="E142" s="240"/>
      <c r="F142" s="240"/>
      <c r="H142" s="127">
        <f t="shared" si="8"/>
        <v>0</v>
      </c>
      <c r="J142" s="4">
        <f t="shared" si="6"/>
        <v>25.3245</v>
      </c>
      <c r="K142" s="127">
        <f t="shared" si="7"/>
        <v>0</v>
      </c>
    </row>
    <row r="143" spans="1:11">
      <c r="A143" s="35">
        <v>15106</v>
      </c>
      <c r="B143" s="238" t="s">
        <v>212</v>
      </c>
      <c r="C143" s="239"/>
      <c r="D143" s="239"/>
      <c r="E143" s="240"/>
      <c r="F143" s="240"/>
      <c r="H143" s="127">
        <f t="shared" si="8"/>
        <v>0</v>
      </c>
      <c r="J143" s="4">
        <f t="shared" si="6"/>
        <v>25.3245</v>
      </c>
      <c r="K143" s="127">
        <f t="shared" si="7"/>
        <v>0</v>
      </c>
    </row>
    <row r="144" spans="1:11">
      <c r="A144" s="35">
        <v>15107</v>
      </c>
      <c r="B144" s="238" t="s">
        <v>213</v>
      </c>
      <c r="C144" s="239"/>
      <c r="D144" s="239"/>
      <c r="E144" s="240"/>
      <c r="F144" s="240"/>
      <c r="H144" s="127">
        <f t="shared" si="8"/>
        <v>0</v>
      </c>
      <c r="J144" s="4">
        <f t="shared" si="6"/>
        <v>25.3245</v>
      </c>
      <c r="K144" s="127">
        <f t="shared" si="7"/>
        <v>0</v>
      </c>
    </row>
    <row r="145" spans="1:11">
      <c r="A145" s="35">
        <v>15108</v>
      </c>
      <c r="B145" s="238" t="s">
        <v>214</v>
      </c>
      <c r="C145" s="239"/>
      <c r="D145" s="239"/>
      <c r="E145" s="240"/>
      <c r="F145" s="240"/>
      <c r="H145" s="127">
        <f t="shared" si="8"/>
        <v>0</v>
      </c>
      <c r="J145" s="4">
        <f t="shared" si="6"/>
        <v>25.3245</v>
      </c>
      <c r="K145" s="127">
        <f t="shared" si="7"/>
        <v>0</v>
      </c>
    </row>
    <row r="146" spans="1:11">
      <c r="A146" s="35">
        <v>15109</v>
      </c>
      <c r="B146" s="238" t="s">
        <v>215</v>
      </c>
      <c r="C146" s="239"/>
      <c r="D146" s="239"/>
      <c r="E146" s="240"/>
      <c r="F146" s="240"/>
      <c r="H146" s="127">
        <f t="shared" si="8"/>
        <v>0</v>
      </c>
      <c r="J146" s="4">
        <f t="shared" si="6"/>
        <v>25.3245</v>
      </c>
      <c r="K146" s="127">
        <f t="shared" si="7"/>
        <v>0</v>
      </c>
    </row>
    <row r="147" spans="1:11">
      <c r="A147" s="35">
        <v>15110</v>
      </c>
      <c r="B147" s="238" t="s">
        <v>190</v>
      </c>
      <c r="C147" s="239"/>
      <c r="D147" s="239"/>
      <c r="E147" s="240"/>
      <c r="F147" s="240"/>
      <c r="H147" s="127">
        <f t="shared" si="8"/>
        <v>0</v>
      </c>
      <c r="J147" s="4">
        <f t="shared" si="6"/>
        <v>25.3245</v>
      </c>
      <c r="K147" s="127">
        <f t="shared" si="7"/>
        <v>0</v>
      </c>
    </row>
    <row r="148" spans="1:11">
      <c r="A148" s="35">
        <v>15111</v>
      </c>
      <c r="B148" s="238" t="s">
        <v>191</v>
      </c>
      <c r="C148" s="239"/>
      <c r="D148" s="239"/>
      <c r="E148" s="240"/>
      <c r="F148" s="240"/>
      <c r="H148" s="127">
        <f t="shared" si="8"/>
        <v>0</v>
      </c>
      <c r="J148" s="4">
        <f t="shared" si="6"/>
        <v>25.3245</v>
      </c>
      <c r="K148" s="127">
        <f t="shared" si="7"/>
        <v>0</v>
      </c>
    </row>
    <row r="149" spans="1:11">
      <c r="A149" s="35">
        <v>15112</v>
      </c>
      <c r="B149" s="238" t="s">
        <v>192</v>
      </c>
      <c r="C149" s="239"/>
      <c r="D149" s="239"/>
      <c r="E149" s="240"/>
      <c r="F149" s="240"/>
      <c r="H149" s="127">
        <f t="shared" si="8"/>
        <v>0</v>
      </c>
      <c r="J149" s="4">
        <f t="shared" si="6"/>
        <v>25.3245</v>
      </c>
      <c r="K149" s="127">
        <f t="shared" si="7"/>
        <v>0</v>
      </c>
    </row>
    <row r="150" spans="1:11">
      <c r="A150" s="35">
        <v>15113</v>
      </c>
      <c r="B150" s="238" t="s">
        <v>193</v>
      </c>
      <c r="C150" s="239"/>
      <c r="D150" s="239"/>
      <c r="E150" s="240"/>
      <c r="F150" s="240"/>
      <c r="H150" s="127">
        <f t="shared" si="8"/>
        <v>0</v>
      </c>
      <c r="J150" s="4">
        <f t="shared" si="6"/>
        <v>25.3245</v>
      </c>
      <c r="K150" s="127">
        <f t="shared" si="7"/>
        <v>0</v>
      </c>
    </row>
    <row r="151" spans="1:11">
      <c r="A151" s="35">
        <v>15114</v>
      </c>
      <c r="B151" s="238" t="s">
        <v>216</v>
      </c>
      <c r="C151" s="239"/>
      <c r="D151" s="239"/>
      <c r="E151" s="240"/>
      <c r="F151" s="240"/>
      <c r="H151" s="127">
        <f t="shared" si="8"/>
        <v>0</v>
      </c>
      <c r="J151" s="4">
        <f t="shared" si="6"/>
        <v>25.3245</v>
      </c>
      <c r="K151" s="127">
        <f t="shared" si="7"/>
        <v>0</v>
      </c>
    </row>
    <row r="152" spans="1:11">
      <c r="A152" s="35">
        <v>15115</v>
      </c>
      <c r="B152" s="238" t="s">
        <v>194</v>
      </c>
      <c r="C152" s="239"/>
      <c r="D152" s="239"/>
      <c r="E152" s="240"/>
      <c r="F152" s="240"/>
      <c r="H152" s="127">
        <f t="shared" si="8"/>
        <v>0</v>
      </c>
      <c r="J152" s="4">
        <f t="shared" si="6"/>
        <v>25.3245</v>
      </c>
      <c r="K152" s="127">
        <f t="shared" si="7"/>
        <v>0</v>
      </c>
    </row>
    <row r="153" spans="1:11">
      <c r="A153" s="35">
        <v>15116</v>
      </c>
      <c r="B153" s="238" t="s">
        <v>195</v>
      </c>
      <c r="C153" s="239"/>
      <c r="D153" s="239"/>
      <c r="E153" s="240"/>
      <c r="F153" s="240"/>
      <c r="H153" s="127">
        <f t="shared" si="8"/>
        <v>0</v>
      </c>
      <c r="J153" s="4">
        <f t="shared" si="6"/>
        <v>25.3245</v>
      </c>
      <c r="K153" s="127">
        <f t="shared" si="7"/>
        <v>0</v>
      </c>
    </row>
    <row r="154" spans="1:11">
      <c r="A154" s="35">
        <v>15117</v>
      </c>
      <c r="B154" s="238" t="s">
        <v>196</v>
      </c>
      <c r="C154" s="239"/>
      <c r="D154" s="239"/>
      <c r="E154" s="240"/>
      <c r="F154" s="240"/>
      <c r="H154" s="127">
        <f t="shared" si="8"/>
        <v>0</v>
      </c>
      <c r="J154" s="4">
        <f t="shared" si="6"/>
        <v>25.3245</v>
      </c>
      <c r="K154" s="127">
        <f t="shared" si="7"/>
        <v>0</v>
      </c>
    </row>
    <row r="155" spans="1:11">
      <c r="A155" s="35">
        <v>15118</v>
      </c>
      <c r="B155" s="238" t="s">
        <v>197</v>
      </c>
      <c r="C155" s="239"/>
      <c r="D155" s="239"/>
      <c r="E155" s="240"/>
      <c r="F155" s="240"/>
      <c r="H155" s="127">
        <f t="shared" si="8"/>
        <v>0</v>
      </c>
      <c r="J155" s="4">
        <f t="shared" si="6"/>
        <v>25.3245</v>
      </c>
      <c r="K155" s="127">
        <f t="shared" si="7"/>
        <v>0</v>
      </c>
    </row>
    <row r="156" spans="1:11">
      <c r="A156" s="35">
        <v>15119</v>
      </c>
      <c r="B156" s="238" t="s">
        <v>198</v>
      </c>
      <c r="C156" s="239"/>
      <c r="D156" s="239"/>
      <c r="E156" s="240"/>
      <c r="F156" s="240"/>
      <c r="H156" s="127">
        <f t="shared" si="8"/>
        <v>0</v>
      </c>
      <c r="J156" s="4">
        <f t="shared" si="6"/>
        <v>25.3245</v>
      </c>
      <c r="K156" s="127">
        <f t="shared" si="7"/>
        <v>0</v>
      </c>
    </row>
    <row r="157" spans="1:11">
      <c r="A157" s="35">
        <v>15120</v>
      </c>
      <c r="B157" s="238" t="s">
        <v>199</v>
      </c>
      <c r="C157" s="239"/>
      <c r="D157" s="239"/>
      <c r="E157" s="240"/>
      <c r="F157" s="240"/>
      <c r="H157" s="127">
        <f t="shared" si="8"/>
        <v>0</v>
      </c>
      <c r="J157" s="4">
        <f t="shared" si="6"/>
        <v>25.3245</v>
      </c>
      <c r="K157" s="127">
        <f t="shared" si="7"/>
        <v>0</v>
      </c>
    </row>
    <row r="158" spans="1:11">
      <c r="A158" s="35">
        <v>15121</v>
      </c>
      <c r="B158" s="238" t="s">
        <v>200</v>
      </c>
      <c r="C158" s="239"/>
      <c r="D158" s="239"/>
      <c r="E158" s="240"/>
      <c r="F158" s="240"/>
      <c r="H158" s="127">
        <f t="shared" si="8"/>
        <v>0</v>
      </c>
      <c r="J158" s="4">
        <f t="shared" si="6"/>
        <v>25.3245</v>
      </c>
      <c r="K158" s="127">
        <f t="shared" si="7"/>
        <v>0</v>
      </c>
    </row>
    <row r="159" spans="1:11">
      <c r="A159" s="35">
        <v>15122</v>
      </c>
      <c r="B159" s="238" t="s">
        <v>201</v>
      </c>
      <c r="C159" s="239"/>
      <c r="D159" s="239"/>
      <c r="E159" s="240"/>
      <c r="F159" s="240"/>
      <c r="H159" s="127">
        <f t="shared" si="8"/>
        <v>0</v>
      </c>
      <c r="J159" s="4">
        <f t="shared" si="6"/>
        <v>25.3245</v>
      </c>
      <c r="K159" s="127">
        <f t="shared" si="7"/>
        <v>0</v>
      </c>
    </row>
    <row r="160" spans="1:11">
      <c r="A160" s="35">
        <v>15123</v>
      </c>
      <c r="B160" s="238" t="s">
        <v>202</v>
      </c>
      <c r="C160" s="239"/>
      <c r="D160" s="239"/>
      <c r="E160" s="240"/>
      <c r="F160" s="240"/>
      <c r="H160" s="127">
        <f t="shared" si="8"/>
        <v>0</v>
      </c>
      <c r="J160" s="4">
        <f t="shared" si="6"/>
        <v>25.3245</v>
      </c>
      <c r="K160" s="127">
        <f t="shared" si="7"/>
        <v>0</v>
      </c>
    </row>
    <row r="161" spans="1:11">
      <c r="A161" s="35">
        <v>15124</v>
      </c>
      <c r="B161" s="238" t="s">
        <v>203</v>
      </c>
      <c r="C161" s="239"/>
      <c r="D161" s="239"/>
      <c r="E161" s="240"/>
      <c r="F161" s="240"/>
      <c r="H161" s="127">
        <f t="shared" si="8"/>
        <v>0</v>
      </c>
      <c r="J161" s="4">
        <f t="shared" si="6"/>
        <v>25.3245</v>
      </c>
      <c r="K161" s="127">
        <f t="shared" si="7"/>
        <v>0</v>
      </c>
    </row>
    <row r="162" spans="1:11">
      <c r="A162" s="35">
        <v>15125</v>
      </c>
      <c r="B162" s="238" t="s">
        <v>204</v>
      </c>
      <c r="C162" s="239"/>
      <c r="D162" s="239"/>
      <c r="E162" s="240"/>
      <c r="F162" s="240"/>
      <c r="H162" s="127">
        <f t="shared" si="8"/>
        <v>0</v>
      </c>
      <c r="J162" s="4">
        <f t="shared" si="6"/>
        <v>25.3245</v>
      </c>
      <c r="K162" s="127">
        <f t="shared" si="7"/>
        <v>0</v>
      </c>
    </row>
    <row r="163" spans="1:11">
      <c r="A163" s="35">
        <v>15126</v>
      </c>
      <c r="B163" s="238" t="s">
        <v>205</v>
      </c>
      <c r="C163" s="239"/>
      <c r="D163" s="239"/>
      <c r="E163" s="240"/>
      <c r="F163" s="240"/>
      <c r="H163" s="127">
        <f t="shared" si="8"/>
        <v>0</v>
      </c>
      <c r="J163" s="4">
        <f t="shared" si="6"/>
        <v>25.3245</v>
      </c>
      <c r="K163" s="127">
        <f t="shared" si="7"/>
        <v>0</v>
      </c>
    </row>
    <row r="164" spans="1:11">
      <c r="A164" s="35">
        <v>15136</v>
      </c>
      <c r="B164" s="238" t="s">
        <v>217</v>
      </c>
      <c r="C164" s="239"/>
      <c r="D164" s="239"/>
      <c r="E164" s="240"/>
      <c r="F164" s="240"/>
      <c r="H164" s="127">
        <f t="shared" si="8"/>
        <v>0</v>
      </c>
      <c r="J164" s="4">
        <f t="shared" si="6"/>
        <v>25.3245</v>
      </c>
      <c r="K164" s="127">
        <f t="shared" si="7"/>
        <v>0</v>
      </c>
    </row>
    <row r="165" spans="1:11">
      <c r="A165" s="35">
        <v>15137</v>
      </c>
      <c r="B165" s="238" t="s">
        <v>206</v>
      </c>
      <c r="C165" s="239"/>
      <c r="D165" s="239"/>
      <c r="E165" s="240"/>
      <c r="F165" s="240"/>
      <c r="H165" s="127">
        <f t="shared" si="8"/>
        <v>0</v>
      </c>
      <c r="J165" s="4">
        <f t="shared" si="6"/>
        <v>25.3245</v>
      </c>
      <c r="K165" s="127">
        <f t="shared" si="7"/>
        <v>0</v>
      </c>
    </row>
    <row r="166" spans="1:11">
      <c r="A166" s="245">
        <v>21000</v>
      </c>
      <c r="B166" s="242" t="s">
        <v>483</v>
      </c>
      <c r="C166" s="243"/>
      <c r="D166" s="243"/>
      <c r="E166" s="243"/>
      <c r="F166" s="243"/>
      <c r="G166" s="131"/>
      <c r="H166" s="131">
        <f t="shared" si="8"/>
        <v>0</v>
      </c>
      <c r="J166" s="4">
        <f t="shared" si="6"/>
        <v>25.3245</v>
      </c>
      <c r="K166" s="131">
        <f t="shared" si="7"/>
        <v>0</v>
      </c>
    </row>
    <row r="167" spans="1:11">
      <c r="A167" s="35">
        <v>21001</v>
      </c>
      <c r="B167" s="238" t="s">
        <v>256</v>
      </c>
      <c r="C167" s="239"/>
      <c r="D167" s="239"/>
      <c r="E167" s="240"/>
      <c r="F167" s="240"/>
      <c r="H167" s="127">
        <f t="shared" si="8"/>
        <v>0</v>
      </c>
      <c r="J167" s="4">
        <f t="shared" si="6"/>
        <v>25.3245</v>
      </c>
      <c r="K167" s="127">
        <f t="shared" si="7"/>
        <v>0</v>
      </c>
    </row>
    <row r="168" spans="1:11" s="133" customFormat="1">
      <c r="A168" s="35">
        <v>21002</v>
      </c>
      <c r="B168" s="238" t="s">
        <v>294</v>
      </c>
      <c r="C168" s="239"/>
      <c r="D168" s="239"/>
      <c r="E168" s="240"/>
      <c r="F168" s="240"/>
      <c r="G168" s="34"/>
      <c r="H168" s="127">
        <f t="shared" si="8"/>
        <v>0</v>
      </c>
      <c r="J168" s="4">
        <f t="shared" si="6"/>
        <v>25.3245</v>
      </c>
      <c r="K168" s="127">
        <f t="shared" si="7"/>
        <v>0</v>
      </c>
    </row>
    <row r="169" spans="1:11">
      <c r="A169" s="35">
        <v>22001</v>
      </c>
      <c r="B169" s="244" t="s">
        <v>179</v>
      </c>
      <c r="C169" s="239"/>
      <c r="D169" s="239">
        <v>213656.2</v>
      </c>
      <c r="E169" s="240"/>
      <c r="F169" s="240"/>
      <c r="H169" s="127">
        <f t="shared" si="8"/>
        <v>-213656.2</v>
      </c>
      <c r="J169" s="4">
        <f t="shared" si="6"/>
        <v>25.3245</v>
      </c>
      <c r="K169" s="127">
        <f t="shared" si="7"/>
        <v>-5410736.4400000004</v>
      </c>
    </row>
    <row r="170" spans="1:11">
      <c r="A170" s="35">
        <v>22002</v>
      </c>
      <c r="B170" s="244" t="s">
        <v>180</v>
      </c>
      <c r="C170" s="239"/>
      <c r="D170" s="239">
        <v>1739295.13</v>
      </c>
      <c r="E170" s="240"/>
      <c r="F170" s="240"/>
      <c r="H170" s="127">
        <f t="shared" si="8"/>
        <v>-1739295.13</v>
      </c>
      <c r="J170" s="4">
        <f t="shared" si="6"/>
        <v>25.3245</v>
      </c>
      <c r="K170" s="127">
        <f t="shared" si="7"/>
        <v>-44046779.520000003</v>
      </c>
    </row>
    <row r="171" spans="1:11">
      <c r="A171" s="35">
        <v>22101</v>
      </c>
      <c r="B171" s="238" t="s">
        <v>247</v>
      </c>
      <c r="C171" s="239"/>
      <c r="D171" s="239"/>
      <c r="E171" s="240"/>
      <c r="F171" s="240"/>
      <c r="H171" s="127">
        <f t="shared" si="8"/>
        <v>0</v>
      </c>
      <c r="J171" s="4">
        <f t="shared" si="6"/>
        <v>25.3245</v>
      </c>
      <c r="K171" s="127">
        <f t="shared" si="7"/>
        <v>0</v>
      </c>
    </row>
    <row r="172" spans="1:11">
      <c r="A172" s="35">
        <v>23001</v>
      </c>
      <c r="B172" s="238" t="s">
        <v>246</v>
      </c>
      <c r="C172" s="239"/>
      <c r="D172" s="239"/>
      <c r="E172" s="240"/>
      <c r="F172" s="240"/>
      <c r="H172" s="127">
        <f t="shared" si="8"/>
        <v>0</v>
      </c>
      <c r="J172" s="4">
        <f t="shared" si="6"/>
        <v>25.3245</v>
      </c>
      <c r="K172" s="127">
        <f t="shared" si="7"/>
        <v>0</v>
      </c>
    </row>
    <row r="173" spans="1:11">
      <c r="A173" s="35">
        <v>25001</v>
      </c>
      <c r="B173" s="238" t="s">
        <v>248</v>
      </c>
      <c r="C173" s="239"/>
      <c r="D173" s="239"/>
      <c r="E173" s="240"/>
      <c r="F173" s="240"/>
      <c r="H173" s="127">
        <f t="shared" si="8"/>
        <v>0</v>
      </c>
      <c r="J173" s="4">
        <f t="shared" si="6"/>
        <v>25.3245</v>
      </c>
      <c r="K173" s="127">
        <f t="shared" si="7"/>
        <v>0</v>
      </c>
    </row>
    <row r="174" spans="1:11">
      <c r="A174" s="35">
        <v>25002</v>
      </c>
      <c r="B174" s="238" t="s">
        <v>249</v>
      </c>
      <c r="C174" s="239"/>
      <c r="D174" s="239"/>
      <c r="E174" s="240"/>
      <c r="F174" s="240"/>
      <c r="H174" s="127">
        <f t="shared" si="8"/>
        <v>0</v>
      </c>
      <c r="J174" s="4">
        <f t="shared" si="6"/>
        <v>25.3245</v>
      </c>
      <c r="K174" s="127">
        <f t="shared" si="7"/>
        <v>0</v>
      </c>
    </row>
    <row r="175" spans="1:11">
      <c r="A175" s="35">
        <v>25003</v>
      </c>
      <c r="B175" s="238" t="s">
        <v>250</v>
      </c>
      <c r="C175" s="239"/>
      <c r="D175" s="239"/>
      <c r="E175" s="240"/>
      <c r="F175" s="240"/>
      <c r="H175" s="127">
        <f t="shared" si="8"/>
        <v>0</v>
      </c>
      <c r="J175" s="4">
        <f t="shared" si="6"/>
        <v>25.3245</v>
      </c>
      <c r="K175" s="127">
        <f t="shared" si="7"/>
        <v>0</v>
      </c>
    </row>
    <row r="176" spans="1:11">
      <c r="A176" s="35">
        <v>25004</v>
      </c>
      <c r="B176" s="238" t="s">
        <v>251</v>
      </c>
      <c r="C176" s="239"/>
      <c r="D176" s="239">
        <v>271454.52</v>
      </c>
      <c r="E176" s="240"/>
      <c r="F176" s="240"/>
      <c r="H176" s="127">
        <f t="shared" si="8"/>
        <v>-271454.52</v>
      </c>
      <c r="J176" s="4">
        <f t="shared" si="6"/>
        <v>25.3245</v>
      </c>
      <c r="K176" s="127">
        <f t="shared" si="7"/>
        <v>-6874449.9900000002</v>
      </c>
    </row>
    <row r="177" spans="1:11">
      <c r="A177" s="35">
        <v>25005</v>
      </c>
      <c r="B177" s="238" t="s">
        <v>252</v>
      </c>
      <c r="C177" s="239"/>
      <c r="D177" s="239">
        <v>9188.6299999999992</v>
      </c>
      <c r="E177" s="240"/>
      <c r="F177" s="240"/>
      <c r="H177" s="127">
        <f t="shared" si="8"/>
        <v>-9188.6299999999992</v>
      </c>
      <c r="J177" s="4">
        <f t="shared" si="6"/>
        <v>25.3245</v>
      </c>
      <c r="K177" s="127">
        <f t="shared" si="7"/>
        <v>-232697.46</v>
      </c>
    </row>
    <row r="178" spans="1:11">
      <c r="A178" s="35">
        <v>25006</v>
      </c>
      <c r="B178" s="238" t="s">
        <v>483</v>
      </c>
      <c r="C178" s="239"/>
      <c r="D178" s="239"/>
      <c r="E178" s="240"/>
      <c r="F178" s="240"/>
      <c r="H178" s="127">
        <f t="shared" si="8"/>
        <v>0</v>
      </c>
      <c r="J178" s="4">
        <f t="shared" si="6"/>
        <v>25.3245</v>
      </c>
      <c r="K178" s="127">
        <f t="shared" si="7"/>
        <v>0</v>
      </c>
    </row>
    <row r="179" spans="1:11">
      <c r="A179" s="35">
        <v>25007</v>
      </c>
      <c r="B179" s="238" t="s">
        <v>286</v>
      </c>
      <c r="C179" s="239"/>
      <c r="D179" s="239">
        <v>1004381.99</v>
      </c>
      <c r="E179" s="240"/>
      <c r="F179" s="240"/>
      <c r="H179" s="127">
        <f t="shared" si="8"/>
        <v>-1004381.99</v>
      </c>
      <c r="J179" s="4">
        <f t="shared" si="6"/>
        <v>25.3245</v>
      </c>
      <c r="K179" s="127">
        <f t="shared" si="7"/>
        <v>-25435471.710000001</v>
      </c>
    </row>
    <row r="180" spans="1:11">
      <c r="A180" s="35">
        <v>25008</v>
      </c>
      <c r="B180" s="244" t="s">
        <v>287</v>
      </c>
      <c r="C180" s="239"/>
      <c r="D180" s="239"/>
      <c r="E180" s="240"/>
      <c r="F180" s="240"/>
      <c r="H180" s="127">
        <f t="shared" si="8"/>
        <v>0</v>
      </c>
      <c r="J180" s="4">
        <f t="shared" si="6"/>
        <v>25.3245</v>
      </c>
      <c r="K180" s="127">
        <f t="shared" si="7"/>
        <v>0</v>
      </c>
    </row>
    <row r="181" spans="1:11">
      <c r="A181" s="35">
        <v>25009</v>
      </c>
      <c r="B181" s="244" t="s">
        <v>288</v>
      </c>
      <c r="C181" s="239"/>
      <c r="D181" s="239"/>
      <c r="E181" s="240"/>
      <c r="F181" s="240"/>
      <c r="H181" s="127">
        <f t="shared" si="8"/>
        <v>0</v>
      </c>
      <c r="J181" s="4">
        <f t="shared" si="6"/>
        <v>25.3245</v>
      </c>
      <c r="K181" s="127">
        <f t="shared" si="7"/>
        <v>0</v>
      </c>
    </row>
    <row r="182" spans="1:11">
      <c r="A182" s="35">
        <f>A181+1</f>
        <v>25010</v>
      </c>
      <c r="B182" s="238" t="s">
        <v>253</v>
      </c>
      <c r="C182" s="239"/>
      <c r="D182" s="239"/>
      <c r="E182" s="240"/>
      <c r="F182" s="240"/>
      <c r="H182" s="127">
        <f t="shared" si="8"/>
        <v>0</v>
      </c>
      <c r="J182" s="4">
        <f t="shared" si="6"/>
        <v>25.3245</v>
      </c>
      <c r="K182" s="127">
        <f t="shared" si="7"/>
        <v>0</v>
      </c>
    </row>
    <row r="183" spans="1:11">
      <c r="A183" s="35">
        <v>25011</v>
      </c>
      <c r="B183" s="244" t="s">
        <v>289</v>
      </c>
      <c r="C183" s="239"/>
      <c r="D183" s="239"/>
      <c r="E183" s="240"/>
      <c r="F183" s="240"/>
      <c r="H183" s="127">
        <f t="shared" si="8"/>
        <v>0</v>
      </c>
      <c r="J183" s="4">
        <f t="shared" si="6"/>
        <v>25.3245</v>
      </c>
      <c r="K183" s="127">
        <f t="shared" si="7"/>
        <v>0</v>
      </c>
    </row>
    <row r="184" spans="1:11">
      <c r="A184" s="35">
        <v>25012</v>
      </c>
      <c r="B184" s="238" t="s">
        <v>242</v>
      </c>
      <c r="C184" s="239"/>
      <c r="D184" s="239"/>
      <c r="E184" s="240"/>
      <c r="F184" s="240"/>
      <c r="H184" s="127">
        <f t="shared" si="8"/>
        <v>0</v>
      </c>
      <c r="J184" s="4">
        <f t="shared" si="6"/>
        <v>25.3245</v>
      </c>
      <c r="K184" s="127">
        <f t="shared" si="7"/>
        <v>0</v>
      </c>
    </row>
    <row r="185" spans="1:11">
      <c r="A185" s="35">
        <v>25013</v>
      </c>
      <c r="B185" s="238" t="s">
        <v>292</v>
      </c>
      <c r="C185" s="239"/>
      <c r="D185" s="239"/>
      <c r="E185" s="240"/>
      <c r="F185" s="240"/>
      <c r="H185" s="127">
        <f t="shared" si="8"/>
        <v>0</v>
      </c>
      <c r="J185" s="4">
        <f t="shared" si="6"/>
        <v>25.3245</v>
      </c>
      <c r="K185" s="127">
        <f t="shared" si="7"/>
        <v>0</v>
      </c>
    </row>
    <row r="186" spans="1:11">
      <c r="A186" s="35">
        <v>25014</v>
      </c>
      <c r="B186" s="244" t="s">
        <v>293</v>
      </c>
      <c r="C186" s="239"/>
      <c r="D186" s="239"/>
      <c r="E186" s="240"/>
      <c r="F186" s="240"/>
      <c r="H186" s="127">
        <f t="shared" si="8"/>
        <v>0</v>
      </c>
      <c r="J186" s="4">
        <f t="shared" si="6"/>
        <v>25.3245</v>
      </c>
      <c r="K186" s="127">
        <f t="shared" si="7"/>
        <v>0</v>
      </c>
    </row>
    <row r="187" spans="1:11">
      <c r="A187" s="35">
        <v>25015</v>
      </c>
      <c r="B187" s="244" t="s">
        <v>290</v>
      </c>
      <c r="C187" s="239"/>
      <c r="D187" s="239"/>
      <c r="E187" s="240"/>
      <c r="F187" s="240"/>
      <c r="H187" s="127">
        <f t="shared" si="8"/>
        <v>0</v>
      </c>
      <c r="J187" s="4">
        <f t="shared" si="6"/>
        <v>25.3245</v>
      </c>
      <c r="K187" s="127">
        <f t="shared" si="7"/>
        <v>0</v>
      </c>
    </row>
    <row r="188" spans="1:11">
      <c r="A188" s="35">
        <v>25016</v>
      </c>
      <c r="B188" s="244" t="s">
        <v>291</v>
      </c>
      <c r="C188" s="239"/>
      <c r="D188" s="239"/>
      <c r="E188" s="240"/>
      <c r="F188" s="240"/>
      <c r="H188" s="127">
        <f t="shared" si="8"/>
        <v>0</v>
      </c>
      <c r="J188" s="4">
        <f t="shared" si="6"/>
        <v>25.3245</v>
      </c>
      <c r="K188" s="127">
        <f t="shared" si="7"/>
        <v>0</v>
      </c>
    </row>
    <row r="189" spans="1:11">
      <c r="A189" s="247"/>
      <c r="B189" s="248" t="s">
        <v>484</v>
      </c>
      <c r="C189" s="239"/>
      <c r="D189" s="239"/>
      <c r="E189" s="240"/>
      <c r="F189" s="240"/>
      <c r="H189" s="127">
        <f t="shared" si="8"/>
        <v>0</v>
      </c>
      <c r="J189" s="4">
        <f t="shared" si="6"/>
        <v>25.3245</v>
      </c>
      <c r="K189" s="127">
        <f t="shared" si="7"/>
        <v>0</v>
      </c>
    </row>
    <row r="190" spans="1:11">
      <c r="A190" s="35" t="s">
        <v>275</v>
      </c>
      <c r="B190" s="238" t="s">
        <v>207</v>
      </c>
      <c r="C190" s="239"/>
      <c r="D190" s="239"/>
      <c r="E190" s="240"/>
      <c r="F190" s="240"/>
      <c r="H190" s="127">
        <f t="shared" si="8"/>
        <v>0</v>
      </c>
      <c r="J190" s="4">
        <f t="shared" si="6"/>
        <v>25.3245</v>
      </c>
      <c r="K190" s="127">
        <f t="shared" si="7"/>
        <v>0</v>
      </c>
    </row>
    <row r="191" spans="1:11">
      <c r="A191" s="35" t="s">
        <v>276</v>
      </c>
      <c r="B191" s="238" t="s">
        <v>208</v>
      </c>
      <c r="C191" s="239"/>
      <c r="D191" s="239"/>
      <c r="E191" s="240"/>
      <c r="F191" s="240"/>
      <c r="H191" s="127">
        <f t="shared" si="8"/>
        <v>0</v>
      </c>
      <c r="J191" s="4">
        <f t="shared" si="6"/>
        <v>25.3245</v>
      </c>
      <c r="K191" s="127">
        <f t="shared" si="7"/>
        <v>0</v>
      </c>
    </row>
    <row r="192" spans="1:11">
      <c r="A192" s="35" t="s">
        <v>277</v>
      </c>
      <c r="B192" s="238" t="s">
        <v>209</v>
      </c>
      <c r="C192" s="239"/>
      <c r="D192" s="239"/>
      <c r="E192" s="240"/>
      <c r="F192" s="240"/>
      <c r="H192" s="127">
        <f t="shared" si="8"/>
        <v>0</v>
      </c>
      <c r="J192" s="4">
        <f t="shared" si="6"/>
        <v>25.3245</v>
      </c>
      <c r="K192" s="127">
        <f t="shared" si="7"/>
        <v>0</v>
      </c>
    </row>
    <row r="193" spans="1:11">
      <c r="A193" s="35" t="s">
        <v>278</v>
      </c>
      <c r="B193" s="238" t="s">
        <v>210</v>
      </c>
      <c r="C193" s="239"/>
      <c r="D193" s="239"/>
      <c r="E193" s="240"/>
      <c r="F193" s="240"/>
      <c r="H193" s="127">
        <f t="shared" si="8"/>
        <v>0</v>
      </c>
      <c r="J193" s="4">
        <f t="shared" si="6"/>
        <v>25.3245</v>
      </c>
      <c r="K193" s="127">
        <f t="shared" si="7"/>
        <v>0</v>
      </c>
    </row>
    <row r="194" spans="1:11">
      <c r="A194" s="35" t="s">
        <v>279</v>
      </c>
      <c r="B194" s="238" t="s">
        <v>211</v>
      </c>
      <c r="C194" s="239"/>
      <c r="D194" s="239"/>
      <c r="E194" s="240"/>
      <c r="F194" s="240"/>
      <c r="H194" s="127">
        <f t="shared" si="8"/>
        <v>0</v>
      </c>
      <c r="J194" s="4">
        <f t="shared" si="6"/>
        <v>25.3245</v>
      </c>
      <c r="K194" s="127">
        <f t="shared" si="7"/>
        <v>0</v>
      </c>
    </row>
    <row r="195" spans="1:11">
      <c r="A195" s="35" t="s">
        <v>280</v>
      </c>
      <c r="B195" s="238" t="s">
        <v>212</v>
      </c>
      <c r="C195" s="239"/>
      <c r="D195" s="239"/>
      <c r="E195" s="240"/>
      <c r="F195" s="240"/>
      <c r="H195" s="127">
        <f t="shared" si="8"/>
        <v>0</v>
      </c>
      <c r="J195" s="4">
        <f t="shared" si="6"/>
        <v>25.3245</v>
      </c>
      <c r="K195" s="127">
        <f t="shared" si="7"/>
        <v>0</v>
      </c>
    </row>
    <row r="196" spans="1:11">
      <c r="A196" s="35" t="s">
        <v>281</v>
      </c>
      <c r="B196" s="238" t="s">
        <v>213</v>
      </c>
      <c r="C196" s="239"/>
      <c r="D196" s="239"/>
      <c r="E196" s="240"/>
      <c r="F196" s="240"/>
      <c r="H196" s="127">
        <f t="shared" si="8"/>
        <v>0</v>
      </c>
      <c r="J196" s="4">
        <f t="shared" si="6"/>
        <v>25.3245</v>
      </c>
      <c r="K196" s="127">
        <f t="shared" si="7"/>
        <v>0</v>
      </c>
    </row>
    <row r="197" spans="1:11">
      <c r="A197" s="35" t="s">
        <v>282</v>
      </c>
      <c r="B197" s="238" t="s">
        <v>214</v>
      </c>
      <c r="C197" s="239"/>
      <c r="D197" s="239"/>
      <c r="E197" s="240"/>
      <c r="F197" s="240"/>
      <c r="H197" s="127">
        <f t="shared" si="8"/>
        <v>0</v>
      </c>
      <c r="J197" s="4">
        <f t="shared" si="6"/>
        <v>25.3245</v>
      </c>
      <c r="K197" s="127">
        <f t="shared" si="7"/>
        <v>0</v>
      </c>
    </row>
    <row r="198" spans="1:11">
      <c r="A198" s="35" t="s">
        <v>283</v>
      </c>
      <c r="B198" s="238" t="s">
        <v>215</v>
      </c>
      <c r="C198" s="239"/>
      <c r="D198" s="239"/>
      <c r="E198" s="240"/>
      <c r="F198" s="240"/>
      <c r="H198" s="127">
        <f t="shared" si="8"/>
        <v>0</v>
      </c>
      <c r="J198" s="4">
        <f t="shared" si="6"/>
        <v>25.3245</v>
      </c>
      <c r="K198" s="127">
        <f t="shared" si="7"/>
        <v>0</v>
      </c>
    </row>
    <row r="199" spans="1:11">
      <c r="A199" s="35" t="s">
        <v>258</v>
      </c>
      <c r="B199" s="238" t="s">
        <v>190</v>
      </c>
      <c r="C199" s="239"/>
      <c r="D199" s="239"/>
      <c r="E199" s="240"/>
      <c r="F199" s="240"/>
      <c r="H199" s="127">
        <f t="shared" si="8"/>
        <v>0</v>
      </c>
      <c r="J199" s="4">
        <f t="shared" si="6"/>
        <v>25.3245</v>
      </c>
      <c r="K199" s="127">
        <f t="shared" si="7"/>
        <v>0</v>
      </c>
    </row>
    <row r="200" spans="1:11">
      <c r="A200" s="35" t="s">
        <v>259</v>
      </c>
      <c r="B200" s="238" t="s">
        <v>191</v>
      </c>
      <c r="C200" s="239"/>
      <c r="D200" s="239"/>
      <c r="E200" s="240"/>
      <c r="F200" s="240"/>
      <c r="H200" s="127">
        <f t="shared" si="8"/>
        <v>0</v>
      </c>
      <c r="J200" s="4">
        <f t="shared" si="6"/>
        <v>25.3245</v>
      </c>
      <c r="K200" s="127">
        <f t="shared" si="7"/>
        <v>0</v>
      </c>
    </row>
    <row r="201" spans="1:11">
      <c r="A201" s="35" t="s">
        <v>260</v>
      </c>
      <c r="B201" s="238" t="s">
        <v>192</v>
      </c>
      <c r="C201" s="239"/>
      <c r="D201" s="239"/>
      <c r="E201" s="240"/>
      <c r="F201" s="240"/>
      <c r="H201" s="127">
        <f t="shared" si="8"/>
        <v>0</v>
      </c>
      <c r="J201" s="4">
        <f t="shared" ref="J201:J264" si="9">J200</f>
        <v>25.3245</v>
      </c>
      <c r="K201" s="127">
        <f t="shared" si="7"/>
        <v>0</v>
      </c>
    </row>
    <row r="202" spans="1:11">
      <c r="A202" s="35" t="s">
        <v>261</v>
      </c>
      <c r="B202" s="238" t="s">
        <v>193</v>
      </c>
      <c r="C202" s="239"/>
      <c r="D202" s="239"/>
      <c r="E202" s="240"/>
      <c r="F202" s="240"/>
      <c r="H202" s="127">
        <f t="shared" si="8"/>
        <v>0</v>
      </c>
      <c r="J202" s="4">
        <f t="shared" si="9"/>
        <v>25.3245</v>
      </c>
      <c r="K202" s="127">
        <f t="shared" ref="K202:K265" si="10">ROUND(H202*J202,2)</f>
        <v>0</v>
      </c>
    </row>
    <row r="203" spans="1:11">
      <c r="A203" s="35" t="s">
        <v>284</v>
      </c>
      <c r="B203" s="238" t="s">
        <v>216</v>
      </c>
      <c r="C203" s="239"/>
      <c r="D203" s="239"/>
      <c r="E203" s="240"/>
      <c r="F203" s="240"/>
      <c r="H203" s="127">
        <f t="shared" si="8"/>
        <v>0</v>
      </c>
      <c r="J203" s="4">
        <f t="shared" si="9"/>
        <v>25.3245</v>
      </c>
      <c r="K203" s="127">
        <f t="shared" si="10"/>
        <v>0</v>
      </c>
    </row>
    <row r="204" spans="1:11">
      <c r="A204" s="35" t="s">
        <v>262</v>
      </c>
      <c r="B204" s="238" t="s">
        <v>194</v>
      </c>
      <c r="C204" s="239"/>
      <c r="D204" s="239"/>
      <c r="E204" s="240"/>
      <c r="F204" s="240"/>
      <c r="H204" s="127">
        <f t="shared" si="8"/>
        <v>0</v>
      </c>
      <c r="J204" s="4">
        <f t="shared" si="9"/>
        <v>25.3245</v>
      </c>
      <c r="K204" s="127">
        <f t="shared" si="10"/>
        <v>0</v>
      </c>
    </row>
    <row r="205" spans="1:11">
      <c r="A205" s="35" t="s">
        <v>263</v>
      </c>
      <c r="B205" s="238" t="s">
        <v>195</v>
      </c>
      <c r="C205" s="239"/>
      <c r="D205" s="239"/>
      <c r="E205" s="240"/>
      <c r="F205" s="240"/>
      <c r="H205" s="127">
        <f t="shared" ref="H205:H268" si="11">ROUND(C205-D205+E205-F205,2)</f>
        <v>0</v>
      </c>
      <c r="J205" s="4">
        <f t="shared" si="9"/>
        <v>25.3245</v>
      </c>
      <c r="K205" s="127">
        <f t="shared" si="10"/>
        <v>0</v>
      </c>
    </row>
    <row r="206" spans="1:11">
      <c r="A206" s="35" t="s">
        <v>264</v>
      </c>
      <c r="B206" s="238" t="s">
        <v>196</v>
      </c>
      <c r="C206" s="239"/>
      <c r="D206" s="239"/>
      <c r="E206" s="240"/>
      <c r="F206" s="240"/>
      <c r="H206" s="127">
        <f t="shared" si="11"/>
        <v>0</v>
      </c>
      <c r="J206" s="4">
        <f t="shared" si="9"/>
        <v>25.3245</v>
      </c>
      <c r="K206" s="127">
        <f t="shared" si="10"/>
        <v>0</v>
      </c>
    </row>
    <row r="207" spans="1:11">
      <c r="A207" s="35" t="s">
        <v>265</v>
      </c>
      <c r="B207" s="238" t="s">
        <v>197</v>
      </c>
      <c r="C207" s="239"/>
      <c r="D207" s="239"/>
      <c r="E207" s="240"/>
      <c r="F207" s="240"/>
      <c r="H207" s="127">
        <f t="shared" si="11"/>
        <v>0</v>
      </c>
      <c r="J207" s="4">
        <f t="shared" si="9"/>
        <v>25.3245</v>
      </c>
      <c r="K207" s="127">
        <f t="shared" si="10"/>
        <v>0</v>
      </c>
    </row>
    <row r="208" spans="1:11">
      <c r="A208" s="35" t="s">
        <v>266</v>
      </c>
      <c r="B208" s="238" t="s">
        <v>198</v>
      </c>
      <c r="C208" s="239"/>
      <c r="D208" s="239"/>
      <c r="E208" s="240"/>
      <c r="F208" s="240"/>
      <c r="H208" s="127">
        <f t="shared" si="11"/>
        <v>0</v>
      </c>
      <c r="J208" s="4">
        <f t="shared" si="9"/>
        <v>25.3245</v>
      </c>
      <c r="K208" s="127">
        <f t="shared" si="10"/>
        <v>0</v>
      </c>
    </row>
    <row r="209" spans="1:11">
      <c r="A209" s="35" t="s">
        <v>267</v>
      </c>
      <c r="B209" s="238" t="s">
        <v>199</v>
      </c>
      <c r="C209" s="239"/>
      <c r="D209" s="239"/>
      <c r="E209" s="240"/>
      <c r="F209" s="240"/>
      <c r="H209" s="127">
        <f t="shared" si="11"/>
        <v>0</v>
      </c>
      <c r="J209" s="4">
        <f t="shared" si="9"/>
        <v>25.3245</v>
      </c>
      <c r="K209" s="127">
        <f t="shared" si="10"/>
        <v>0</v>
      </c>
    </row>
    <row r="210" spans="1:11">
      <c r="A210" s="35" t="s">
        <v>268</v>
      </c>
      <c r="B210" s="238" t="s">
        <v>200</v>
      </c>
      <c r="C210" s="239"/>
      <c r="D210" s="239"/>
      <c r="E210" s="240"/>
      <c r="F210" s="240"/>
      <c r="H210" s="127">
        <f t="shared" si="11"/>
        <v>0</v>
      </c>
      <c r="J210" s="4">
        <f t="shared" si="9"/>
        <v>25.3245</v>
      </c>
      <c r="K210" s="127">
        <f t="shared" si="10"/>
        <v>0</v>
      </c>
    </row>
    <row r="211" spans="1:11">
      <c r="A211" s="35" t="s">
        <v>269</v>
      </c>
      <c r="B211" s="238" t="s">
        <v>201</v>
      </c>
      <c r="C211" s="239"/>
      <c r="D211" s="239"/>
      <c r="E211" s="240"/>
      <c r="F211" s="240"/>
      <c r="H211" s="127">
        <f t="shared" si="11"/>
        <v>0</v>
      </c>
      <c r="J211" s="4">
        <f t="shared" si="9"/>
        <v>25.3245</v>
      </c>
      <c r="K211" s="127">
        <f t="shared" si="10"/>
        <v>0</v>
      </c>
    </row>
    <row r="212" spans="1:11">
      <c r="A212" s="35" t="s">
        <v>270</v>
      </c>
      <c r="B212" s="238" t="s">
        <v>202</v>
      </c>
      <c r="C212" s="239"/>
      <c r="D212" s="239"/>
      <c r="E212" s="240"/>
      <c r="F212" s="240"/>
      <c r="H212" s="127">
        <f t="shared" si="11"/>
        <v>0</v>
      </c>
      <c r="J212" s="4">
        <f t="shared" si="9"/>
        <v>25.3245</v>
      </c>
      <c r="K212" s="127">
        <f t="shared" si="10"/>
        <v>0</v>
      </c>
    </row>
    <row r="213" spans="1:11">
      <c r="A213" s="35" t="s">
        <v>271</v>
      </c>
      <c r="B213" s="238" t="s">
        <v>203</v>
      </c>
      <c r="C213" s="239"/>
      <c r="D213" s="239"/>
      <c r="E213" s="240"/>
      <c r="F213" s="240"/>
      <c r="H213" s="127">
        <f t="shared" si="11"/>
        <v>0</v>
      </c>
      <c r="J213" s="4">
        <f t="shared" si="9"/>
        <v>25.3245</v>
      </c>
      <c r="K213" s="127">
        <f t="shared" si="10"/>
        <v>0</v>
      </c>
    </row>
    <row r="214" spans="1:11">
      <c r="A214" s="35" t="s">
        <v>272</v>
      </c>
      <c r="B214" s="238" t="s">
        <v>204</v>
      </c>
      <c r="C214" s="239"/>
      <c r="D214" s="239"/>
      <c r="E214" s="240"/>
      <c r="F214" s="240"/>
      <c r="H214" s="127">
        <f t="shared" si="11"/>
        <v>0</v>
      </c>
      <c r="J214" s="4">
        <f t="shared" si="9"/>
        <v>25.3245</v>
      </c>
      <c r="K214" s="127">
        <f t="shared" si="10"/>
        <v>0</v>
      </c>
    </row>
    <row r="215" spans="1:11">
      <c r="A215" s="35" t="s">
        <v>273</v>
      </c>
      <c r="B215" s="238" t="s">
        <v>205</v>
      </c>
      <c r="C215" s="239"/>
      <c r="D215" s="239"/>
      <c r="E215" s="240"/>
      <c r="F215" s="240"/>
      <c r="H215" s="127">
        <f t="shared" si="11"/>
        <v>0</v>
      </c>
      <c r="J215" s="4">
        <f t="shared" si="9"/>
        <v>25.3245</v>
      </c>
      <c r="K215" s="127">
        <f t="shared" si="10"/>
        <v>0</v>
      </c>
    </row>
    <row r="216" spans="1:11">
      <c r="A216" s="35" t="s">
        <v>285</v>
      </c>
      <c r="B216" s="238" t="s">
        <v>217</v>
      </c>
      <c r="C216" s="239"/>
      <c r="D216" s="239"/>
      <c r="E216" s="240"/>
      <c r="F216" s="240"/>
      <c r="H216" s="127">
        <f t="shared" si="11"/>
        <v>0</v>
      </c>
      <c r="J216" s="4">
        <f t="shared" si="9"/>
        <v>25.3245</v>
      </c>
      <c r="K216" s="127">
        <f t="shared" si="10"/>
        <v>0</v>
      </c>
    </row>
    <row r="217" spans="1:11">
      <c r="A217" s="35" t="s">
        <v>274</v>
      </c>
      <c r="B217" s="238" t="s">
        <v>206</v>
      </c>
      <c r="C217" s="239"/>
      <c r="D217" s="239"/>
      <c r="E217" s="240"/>
      <c r="F217" s="240"/>
      <c r="H217" s="127">
        <f t="shared" si="11"/>
        <v>0</v>
      </c>
      <c r="J217" s="4">
        <f t="shared" si="9"/>
        <v>25.3245</v>
      </c>
      <c r="K217" s="127">
        <f t="shared" si="10"/>
        <v>0</v>
      </c>
    </row>
    <row r="218" spans="1:11">
      <c r="A218" s="35">
        <v>30010</v>
      </c>
      <c r="B218" s="238" t="s">
        <v>295</v>
      </c>
      <c r="C218" s="239"/>
      <c r="D218" s="239">
        <v>100000</v>
      </c>
      <c r="E218" s="240"/>
      <c r="F218" s="240"/>
      <c r="H218" s="127">
        <f t="shared" si="11"/>
        <v>-100000</v>
      </c>
      <c r="J218" s="4">
        <f t="shared" si="9"/>
        <v>25.3245</v>
      </c>
      <c r="K218" s="127">
        <f t="shared" si="10"/>
        <v>-2532450</v>
      </c>
    </row>
    <row r="219" spans="1:11">
      <c r="A219" s="35">
        <v>30011</v>
      </c>
      <c r="B219" s="244" t="s">
        <v>296</v>
      </c>
      <c r="C219" s="239"/>
      <c r="D219" s="239"/>
      <c r="E219" s="240"/>
      <c r="F219" s="240"/>
      <c r="H219" s="127">
        <f t="shared" si="11"/>
        <v>0</v>
      </c>
      <c r="J219" s="4">
        <f t="shared" si="9"/>
        <v>25.3245</v>
      </c>
      <c r="K219" s="127">
        <f t="shared" si="10"/>
        <v>0</v>
      </c>
    </row>
    <row r="220" spans="1:11">
      <c r="A220" s="35">
        <v>30020</v>
      </c>
      <c r="B220" s="238" t="s">
        <v>297</v>
      </c>
      <c r="C220" s="239"/>
      <c r="D220" s="239"/>
      <c r="E220" s="240"/>
      <c r="F220" s="240"/>
      <c r="H220" s="127">
        <f t="shared" si="11"/>
        <v>0</v>
      </c>
      <c r="J220" s="4">
        <f t="shared" si="9"/>
        <v>25.3245</v>
      </c>
      <c r="K220" s="127">
        <f t="shared" si="10"/>
        <v>0</v>
      </c>
    </row>
    <row r="221" spans="1:11">
      <c r="A221" s="35">
        <v>30030</v>
      </c>
      <c r="B221" s="238" t="s">
        <v>298</v>
      </c>
      <c r="C221" s="239"/>
      <c r="D221" s="239"/>
      <c r="E221" s="240"/>
      <c r="F221" s="240"/>
      <c r="H221" s="127">
        <f t="shared" si="11"/>
        <v>0</v>
      </c>
      <c r="J221" s="4">
        <f t="shared" si="9"/>
        <v>25.3245</v>
      </c>
      <c r="K221" s="127">
        <f t="shared" si="10"/>
        <v>0</v>
      </c>
    </row>
    <row r="222" spans="1:11">
      <c r="A222" s="35">
        <v>30031</v>
      </c>
      <c r="B222" s="244" t="s">
        <v>299</v>
      </c>
      <c r="C222" s="239"/>
      <c r="D222" s="239"/>
      <c r="E222" s="240"/>
      <c r="F222" s="240"/>
      <c r="H222" s="127">
        <f t="shared" si="11"/>
        <v>0</v>
      </c>
      <c r="J222" s="4">
        <f t="shared" si="9"/>
        <v>25.3245</v>
      </c>
      <c r="K222" s="127">
        <f t="shared" si="10"/>
        <v>0</v>
      </c>
    </row>
    <row r="223" spans="1:11">
      <c r="A223" s="245">
        <v>30040</v>
      </c>
      <c r="B223" s="242" t="s">
        <v>301</v>
      </c>
      <c r="C223" s="243"/>
      <c r="D223" s="243">
        <v>5402940.1000000015</v>
      </c>
      <c r="E223" s="243">
        <v>71425.289999999994</v>
      </c>
      <c r="F223" s="243"/>
      <c r="G223" s="131"/>
      <c r="H223" s="131">
        <f>ROUND(C223-D223+E223-F223,2)</f>
        <v>-5331514.8099999996</v>
      </c>
      <c r="J223" s="4">
        <f t="shared" si="9"/>
        <v>25.3245</v>
      </c>
      <c r="K223" s="131">
        <f t="shared" si="10"/>
        <v>-135017946.81</v>
      </c>
    </row>
    <row r="224" spans="1:11">
      <c r="A224" s="35">
        <v>30041</v>
      </c>
      <c r="B224" s="244" t="s">
        <v>300</v>
      </c>
      <c r="C224" s="239">
        <v>3500000</v>
      </c>
      <c r="D224" s="239"/>
      <c r="E224" s="240"/>
      <c r="F224" s="240"/>
      <c r="H224" s="127">
        <f>ROUND(C224-D224+E224-F224,2)</f>
        <v>3500000</v>
      </c>
      <c r="J224" s="4">
        <f t="shared" si="9"/>
        <v>25.3245</v>
      </c>
      <c r="K224" s="127">
        <f t="shared" si="10"/>
        <v>88635750</v>
      </c>
    </row>
    <row r="225" spans="1:11">
      <c r="A225" s="35">
        <v>30050</v>
      </c>
      <c r="B225" s="238" t="s">
        <v>302</v>
      </c>
      <c r="C225" s="239"/>
      <c r="D225" s="239"/>
      <c r="E225" s="240"/>
      <c r="F225" s="240"/>
      <c r="H225" s="127">
        <f t="shared" si="11"/>
        <v>0</v>
      </c>
      <c r="J225" s="4">
        <f t="shared" si="9"/>
        <v>25.3245</v>
      </c>
      <c r="K225" s="127">
        <f t="shared" si="10"/>
        <v>0</v>
      </c>
    </row>
    <row r="226" spans="1:11">
      <c r="A226" s="35">
        <v>71000</v>
      </c>
      <c r="B226" s="238" t="s">
        <v>485</v>
      </c>
      <c r="C226" s="239"/>
      <c r="D226" s="239"/>
      <c r="E226" s="240"/>
      <c r="F226" s="240"/>
      <c r="H226" s="127">
        <f t="shared" si="11"/>
        <v>0</v>
      </c>
      <c r="J226" s="4">
        <f t="shared" si="9"/>
        <v>25.3245</v>
      </c>
      <c r="K226" s="127">
        <f t="shared" si="10"/>
        <v>0</v>
      </c>
    </row>
    <row r="227" spans="1:11">
      <c r="A227" s="35">
        <v>71001</v>
      </c>
      <c r="B227" s="238" t="s">
        <v>304</v>
      </c>
      <c r="C227" s="239"/>
      <c r="D227" s="239"/>
      <c r="E227" s="240"/>
      <c r="F227" s="240"/>
      <c r="H227" s="127">
        <f t="shared" si="11"/>
        <v>0</v>
      </c>
      <c r="J227" s="4">
        <f t="shared" si="9"/>
        <v>25.3245</v>
      </c>
      <c r="K227" s="127">
        <f t="shared" si="10"/>
        <v>0</v>
      </c>
    </row>
    <row r="228" spans="1:11">
      <c r="A228" s="35">
        <v>71002</v>
      </c>
      <c r="B228" s="238" t="s">
        <v>305</v>
      </c>
      <c r="C228" s="239"/>
      <c r="D228" s="239"/>
      <c r="E228" s="240"/>
      <c r="F228" s="240"/>
      <c r="H228" s="127">
        <f t="shared" si="11"/>
        <v>0</v>
      </c>
      <c r="J228" s="4">
        <f t="shared" si="9"/>
        <v>25.3245</v>
      </c>
      <c r="K228" s="127">
        <f t="shared" si="10"/>
        <v>0</v>
      </c>
    </row>
    <row r="229" spans="1:11">
      <c r="A229" s="35">
        <v>71003</v>
      </c>
      <c r="B229" s="238" t="s">
        <v>306</v>
      </c>
      <c r="C229" s="239"/>
      <c r="D229" s="239"/>
      <c r="E229" s="240"/>
      <c r="F229" s="240"/>
      <c r="H229" s="127">
        <f t="shared" si="11"/>
        <v>0</v>
      </c>
      <c r="J229" s="4">
        <f t="shared" si="9"/>
        <v>25.3245</v>
      </c>
      <c r="K229" s="127">
        <f t="shared" si="10"/>
        <v>0</v>
      </c>
    </row>
    <row r="230" spans="1:11">
      <c r="A230" s="35">
        <v>71004</v>
      </c>
      <c r="B230" s="238" t="s">
        <v>307</v>
      </c>
      <c r="C230" s="239"/>
      <c r="D230" s="239"/>
      <c r="E230" s="240"/>
      <c r="F230" s="240"/>
      <c r="H230" s="127">
        <f t="shared" si="11"/>
        <v>0</v>
      </c>
      <c r="J230" s="4">
        <f t="shared" si="9"/>
        <v>25.3245</v>
      </c>
      <c r="K230" s="127">
        <f t="shared" si="10"/>
        <v>0</v>
      </c>
    </row>
    <row r="231" spans="1:11">
      <c r="A231" s="35">
        <v>71005</v>
      </c>
      <c r="B231" s="238" t="s">
        <v>308</v>
      </c>
      <c r="C231" s="239"/>
      <c r="D231" s="239"/>
      <c r="E231" s="240"/>
      <c r="F231" s="240"/>
      <c r="H231" s="127">
        <f t="shared" si="11"/>
        <v>0</v>
      </c>
      <c r="J231" s="4">
        <f t="shared" si="9"/>
        <v>25.3245</v>
      </c>
      <c r="K231" s="127">
        <f t="shared" si="10"/>
        <v>0</v>
      </c>
    </row>
    <row r="232" spans="1:11">
      <c r="A232" s="35">
        <v>71006</v>
      </c>
      <c r="B232" s="238" t="s">
        <v>309</v>
      </c>
      <c r="C232" s="239"/>
      <c r="D232" s="239"/>
      <c r="E232" s="240"/>
      <c r="F232" s="240"/>
      <c r="H232" s="127">
        <f t="shared" si="11"/>
        <v>0</v>
      </c>
      <c r="J232" s="4">
        <f t="shared" si="9"/>
        <v>25.3245</v>
      </c>
      <c r="K232" s="127">
        <f t="shared" si="10"/>
        <v>0</v>
      </c>
    </row>
    <row r="233" spans="1:11">
      <c r="A233" s="35">
        <v>71007</v>
      </c>
      <c r="B233" s="238" t="s">
        <v>310</v>
      </c>
      <c r="C233" s="239"/>
      <c r="D233" s="239"/>
      <c r="E233" s="240"/>
      <c r="F233" s="240"/>
      <c r="H233" s="127">
        <f t="shared" si="11"/>
        <v>0</v>
      </c>
      <c r="J233" s="4">
        <f t="shared" si="9"/>
        <v>25.3245</v>
      </c>
      <c r="K233" s="127">
        <f t="shared" si="10"/>
        <v>0</v>
      </c>
    </row>
    <row r="234" spans="1:11">
      <c r="A234" s="35">
        <v>71008</v>
      </c>
      <c r="B234" s="238" t="s">
        <v>311</v>
      </c>
      <c r="C234" s="239"/>
      <c r="D234" s="239"/>
      <c r="E234" s="240"/>
      <c r="F234" s="240"/>
      <c r="H234" s="127">
        <f t="shared" si="11"/>
        <v>0</v>
      </c>
      <c r="J234" s="4">
        <f t="shared" si="9"/>
        <v>25.3245</v>
      </c>
      <c r="K234" s="127">
        <f t="shared" si="10"/>
        <v>0</v>
      </c>
    </row>
    <row r="235" spans="1:11">
      <c r="A235" s="35">
        <v>71009</v>
      </c>
      <c r="B235" s="238" t="s">
        <v>312</v>
      </c>
      <c r="C235" s="239"/>
      <c r="D235" s="239"/>
      <c r="E235" s="240"/>
      <c r="F235" s="240"/>
      <c r="H235" s="127">
        <f t="shared" si="11"/>
        <v>0</v>
      </c>
      <c r="J235" s="4">
        <f t="shared" si="9"/>
        <v>25.3245</v>
      </c>
      <c r="K235" s="127">
        <f t="shared" si="10"/>
        <v>0</v>
      </c>
    </row>
    <row r="236" spans="1:11">
      <c r="A236" s="35">
        <v>71010</v>
      </c>
      <c r="B236" s="244" t="s">
        <v>313</v>
      </c>
      <c r="C236" s="239"/>
      <c r="D236" s="239"/>
      <c r="E236" s="240"/>
      <c r="F236" s="240"/>
      <c r="H236" s="127">
        <f t="shared" si="11"/>
        <v>0</v>
      </c>
      <c r="J236" s="4">
        <f t="shared" si="9"/>
        <v>25.3245</v>
      </c>
      <c r="K236" s="127">
        <f t="shared" si="10"/>
        <v>0</v>
      </c>
    </row>
    <row r="237" spans="1:11">
      <c r="A237" s="237">
        <v>71011</v>
      </c>
      <c r="B237" s="244" t="s">
        <v>314</v>
      </c>
      <c r="C237" s="239"/>
      <c r="D237" s="239"/>
      <c r="E237" s="240"/>
      <c r="F237" s="240"/>
      <c r="H237" s="127">
        <f t="shared" si="11"/>
        <v>0</v>
      </c>
      <c r="J237" s="4">
        <f t="shared" si="9"/>
        <v>25.3245</v>
      </c>
      <c r="K237" s="127">
        <f t="shared" si="10"/>
        <v>0</v>
      </c>
    </row>
    <row r="238" spans="1:11">
      <c r="A238" s="237">
        <v>71012</v>
      </c>
      <c r="B238" s="244" t="s">
        <v>315</v>
      </c>
      <c r="C238" s="239"/>
      <c r="D238" s="239"/>
      <c r="E238" s="240"/>
      <c r="F238" s="240"/>
      <c r="H238" s="127">
        <f t="shared" si="11"/>
        <v>0</v>
      </c>
      <c r="J238" s="4">
        <f t="shared" si="9"/>
        <v>25.3245</v>
      </c>
      <c r="K238" s="127">
        <f t="shared" si="10"/>
        <v>0</v>
      </c>
    </row>
    <row r="239" spans="1:11">
      <c r="A239" s="237">
        <v>71013</v>
      </c>
      <c r="B239" s="244" t="s">
        <v>316</v>
      </c>
      <c r="C239" s="239"/>
      <c r="D239" s="239"/>
      <c r="E239" s="240"/>
      <c r="F239" s="240"/>
      <c r="H239" s="127">
        <f t="shared" si="11"/>
        <v>0</v>
      </c>
      <c r="J239" s="4">
        <f t="shared" si="9"/>
        <v>25.3245</v>
      </c>
      <c r="K239" s="127">
        <f t="shared" si="10"/>
        <v>0</v>
      </c>
    </row>
    <row r="240" spans="1:11">
      <c r="A240" s="237">
        <v>71014</v>
      </c>
      <c r="B240" s="244" t="s">
        <v>317</v>
      </c>
      <c r="C240" s="239"/>
      <c r="D240" s="239"/>
      <c r="E240" s="240"/>
      <c r="F240" s="240"/>
      <c r="H240" s="127">
        <f t="shared" si="11"/>
        <v>0</v>
      </c>
      <c r="J240" s="4">
        <f t="shared" si="9"/>
        <v>25.3245</v>
      </c>
      <c r="K240" s="127">
        <f t="shared" si="10"/>
        <v>0</v>
      </c>
    </row>
    <row r="241" spans="1:11">
      <c r="A241" s="237">
        <v>71015</v>
      </c>
      <c r="B241" s="244" t="s">
        <v>318</v>
      </c>
      <c r="C241" s="239"/>
      <c r="D241" s="239">
        <v>11945081.970000001</v>
      </c>
      <c r="E241" s="240"/>
      <c r="F241" s="240"/>
      <c r="H241" s="127">
        <f t="shared" si="11"/>
        <v>-11945081.970000001</v>
      </c>
      <c r="J241" s="4">
        <f t="shared" si="9"/>
        <v>25.3245</v>
      </c>
      <c r="K241" s="127">
        <f t="shared" si="10"/>
        <v>-302503228.35000002</v>
      </c>
    </row>
    <row r="242" spans="1:11">
      <c r="A242" s="237">
        <v>71016</v>
      </c>
      <c r="B242" s="244" t="s">
        <v>319</v>
      </c>
      <c r="C242" s="239"/>
      <c r="D242" s="239"/>
      <c r="E242" s="240"/>
      <c r="F242" s="240"/>
      <c r="H242" s="127">
        <f t="shared" si="11"/>
        <v>0</v>
      </c>
      <c r="J242" s="4">
        <f t="shared" si="9"/>
        <v>25.3245</v>
      </c>
      <c r="K242" s="127">
        <f t="shared" si="10"/>
        <v>0</v>
      </c>
    </row>
    <row r="243" spans="1:11">
      <c r="A243" s="237">
        <v>71017</v>
      </c>
      <c r="B243" s="244" t="s">
        <v>320</v>
      </c>
      <c r="C243" s="239"/>
      <c r="D243" s="239"/>
      <c r="E243" s="240"/>
      <c r="F243" s="240"/>
      <c r="H243" s="127">
        <f t="shared" si="11"/>
        <v>0</v>
      </c>
      <c r="J243" s="4">
        <f t="shared" si="9"/>
        <v>25.3245</v>
      </c>
      <c r="K243" s="127">
        <f t="shared" si="10"/>
        <v>0</v>
      </c>
    </row>
    <row r="244" spans="1:11">
      <c r="A244" s="237">
        <v>71018</v>
      </c>
      <c r="B244" s="244" t="s">
        <v>321</v>
      </c>
      <c r="C244" s="239"/>
      <c r="D244" s="239"/>
      <c r="E244" s="240"/>
      <c r="F244" s="240"/>
      <c r="H244" s="127">
        <f t="shared" si="11"/>
        <v>0</v>
      </c>
      <c r="J244" s="4">
        <f t="shared" si="9"/>
        <v>25.3245</v>
      </c>
      <c r="K244" s="127">
        <f t="shared" si="10"/>
        <v>0</v>
      </c>
    </row>
    <row r="245" spans="1:11">
      <c r="A245" s="237">
        <v>71019</v>
      </c>
      <c r="B245" s="244" t="s">
        <v>322</v>
      </c>
      <c r="C245" s="239"/>
      <c r="D245" s="239"/>
      <c r="E245" s="240"/>
      <c r="F245" s="240"/>
      <c r="H245" s="127">
        <f t="shared" si="11"/>
        <v>0</v>
      </c>
      <c r="J245" s="4">
        <f t="shared" si="9"/>
        <v>25.3245</v>
      </c>
      <c r="K245" s="127">
        <f t="shared" si="10"/>
        <v>0</v>
      </c>
    </row>
    <row r="246" spans="1:11">
      <c r="A246" s="237">
        <v>71020</v>
      </c>
      <c r="B246" s="244" t="s">
        <v>323</v>
      </c>
      <c r="C246" s="239"/>
      <c r="D246" s="239"/>
      <c r="E246" s="240"/>
      <c r="F246" s="240"/>
      <c r="H246" s="127">
        <f t="shared" si="11"/>
        <v>0</v>
      </c>
      <c r="J246" s="4">
        <f t="shared" si="9"/>
        <v>25.3245</v>
      </c>
      <c r="K246" s="127">
        <f t="shared" si="10"/>
        <v>0</v>
      </c>
    </row>
    <row r="247" spans="1:11">
      <c r="A247" s="237">
        <v>71021</v>
      </c>
      <c r="B247" s="244" t="s">
        <v>324</v>
      </c>
      <c r="C247" s="239"/>
      <c r="D247" s="239"/>
      <c r="E247" s="240"/>
      <c r="F247" s="240"/>
      <c r="H247" s="127">
        <f t="shared" si="11"/>
        <v>0</v>
      </c>
      <c r="J247" s="4">
        <f t="shared" si="9"/>
        <v>25.3245</v>
      </c>
      <c r="K247" s="127">
        <f t="shared" si="10"/>
        <v>0</v>
      </c>
    </row>
    <row r="248" spans="1:11">
      <c r="A248" s="237">
        <v>71022</v>
      </c>
      <c r="B248" s="244" t="s">
        <v>325</v>
      </c>
      <c r="C248" s="239"/>
      <c r="D248" s="239"/>
      <c r="E248" s="240"/>
      <c r="F248" s="240"/>
      <c r="H248" s="127">
        <f t="shared" si="11"/>
        <v>0</v>
      </c>
      <c r="J248" s="4">
        <f t="shared" si="9"/>
        <v>25.3245</v>
      </c>
      <c r="K248" s="127">
        <f t="shared" si="10"/>
        <v>0</v>
      </c>
    </row>
    <row r="249" spans="1:11">
      <c r="A249" s="237">
        <v>71023</v>
      </c>
      <c r="B249" s="244" t="s">
        <v>326</v>
      </c>
      <c r="C249" s="239"/>
      <c r="D249" s="239"/>
      <c r="E249" s="240"/>
      <c r="F249" s="240"/>
      <c r="H249" s="127">
        <f t="shared" si="11"/>
        <v>0</v>
      </c>
      <c r="J249" s="4">
        <f t="shared" si="9"/>
        <v>25.3245</v>
      </c>
      <c r="K249" s="127">
        <f t="shared" si="10"/>
        <v>0</v>
      </c>
    </row>
    <row r="250" spans="1:11">
      <c r="A250" s="237">
        <v>71024</v>
      </c>
      <c r="B250" s="244" t="s">
        <v>327</v>
      </c>
      <c r="C250" s="239"/>
      <c r="D250" s="239"/>
      <c r="E250" s="240"/>
      <c r="F250" s="240"/>
      <c r="H250" s="127">
        <f t="shared" si="11"/>
        <v>0</v>
      </c>
      <c r="J250" s="4">
        <f t="shared" si="9"/>
        <v>25.3245</v>
      </c>
      <c r="K250" s="127">
        <f t="shared" si="10"/>
        <v>0</v>
      </c>
    </row>
    <row r="251" spans="1:11">
      <c r="A251" s="13">
        <v>71025</v>
      </c>
      <c r="B251" s="238" t="s">
        <v>328</v>
      </c>
      <c r="C251" s="239"/>
      <c r="D251" s="239"/>
      <c r="E251" s="240"/>
      <c r="F251" s="240"/>
      <c r="H251" s="127">
        <f t="shared" si="11"/>
        <v>0</v>
      </c>
      <c r="J251" s="4">
        <f t="shared" si="9"/>
        <v>25.3245</v>
      </c>
      <c r="K251" s="127">
        <f t="shared" si="10"/>
        <v>0</v>
      </c>
    </row>
    <row r="252" spans="1:11">
      <c r="A252" s="13">
        <v>71026</v>
      </c>
      <c r="B252" s="238" t="s">
        <v>329</v>
      </c>
      <c r="C252" s="239"/>
      <c r="D252" s="239"/>
      <c r="E252" s="240"/>
      <c r="F252" s="240"/>
      <c r="H252" s="127">
        <f t="shared" si="11"/>
        <v>0</v>
      </c>
      <c r="J252" s="4">
        <f t="shared" si="9"/>
        <v>25.3245</v>
      </c>
      <c r="K252" s="127">
        <f t="shared" si="10"/>
        <v>0</v>
      </c>
    </row>
    <row r="253" spans="1:11">
      <c r="A253" s="13">
        <v>71027</v>
      </c>
      <c r="B253" s="238" t="s">
        <v>330</v>
      </c>
      <c r="C253" s="239"/>
      <c r="D253" s="239"/>
      <c r="E253" s="240"/>
      <c r="F253" s="240"/>
      <c r="H253" s="127">
        <f t="shared" si="11"/>
        <v>0</v>
      </c>
      <c r="J253" s="4">
        <f t="shared" si="9"/>
        <v>25.3245</v>
      </c>
      <c r="K253" s="127">
        <f t="shared" si="10"/>
        <v>0</v>
      </c>
    </row>
    <row r="254" spans="1:11">
      <c r="A254" s="13">
        <v>71028</v>
      </c>
      <c r="B254" s="238" t="s">
        <v>331</v>
      </c>
      <c r="C254" s="239"/>
      <c r="D254" s="239"/>
      <c r="E254" s="240"/>
      <c r="F254" s="240"/>
      <c r="H254" s="127">
        <f t="shared" si="11"/>
        <v>0</v>
      </c>
      <c r="J254" s="4">
        <f t="shared" si="9"/>
        <v>25.3245</v>
      </c>
      <c r="K254" s="127">
        <f t="shared" si="10"/>
        <v>0</v>
      </c>
    </row>
    <row r="255" spans="1:11">
      <c r="A255" s="35">
        <v>71998</v>
      </c>
      <c r="B255" s="238" t="s">
        <v>332</v>
      </c>
      <c r="C255" s="239"/>
      <c r="D255" s="239">
        <v>2832411.87</v>
      </c>
      <c r="E255" s="240"/>
      <c r="F255" s="240"/>
      <c r="H255" s="127">
        <f t="shared" si="11"/>
        <v>-2832411.87</v>
      </c>
      <c r="J255" s="4">
        <f t="shared" si="9"/>
        <v>25.3245</v>
      </c>
      <c r="K255" s="127">
        <f t="shared" si="10"/>
        <v>-71729414.400000006</v>
      </c>
    </row>
    <row r="256" spans="1:11">
      <c r="A256" s="35">
        <v>72100</v>
      </c>
      <c r="B256" s="238" t="s">
        <v>333</v>
      </c>
      <c r="C256" s="239"/>
      <c r="D256" s="239"/>
      <c r="E256" s="240"/>
      <c r="F256" s="240"/>
      <c r="H256" s="127">
        <f t="shared" si="11"/>
        <v>0</v>
      </c>
      <c r="J256" s="4">
        <f t="shared" si="9"/>
        <v>25.3245</v>
      </c>
      <c r="K256" s="127">
        <f t="shared" si="10"/>
        <v>0</v>
      </c>
    </row>
    <row r="257" spans="1:11">
      <c r="A257" s="35">
        <v>72101</v>
      </c>
      <c r="B257" s="238" t="s">
        <v>334</v>
      </c>
      <c r="C257" s="239"/>
      <c r="D257" s="239"/>
      <c r="E257" s="240"/>
      <c r="F257" s="240"/>
      <c r="H257" s="127">
        <f t="shared" si="11"/>
        <v>0</v>
      </c>
      <c r="J257" s="4">
        <f t="shared" si="9"/>
        <v>25.3245</v>
      </c>
      <c r="K257" s="127">
        <f t="shared" si="10"/>
        <v>0</v>
      </c>
    </row>
    <row r="258" spans="1:11">
      <c r="A258" s="35">
        <v>72102</v>
      </c>
      <c r="B258" s="238" t="s">
        <v>335</v>
      </c>
      <c r="C258" s="239"/>
      <c r="D258" s="239"/>
      <c r="E258" s="240"/>
      <c r="F258" s="240"/>
      <c r="H258" s="127">
        <f t="shared" si="11"/>
        <v>0</v>
      </c>
      <c r="J258" s="4">
        <f t="shared" si="9"/>
        <v>25.3245</v>
      </c>
      <c r="K258" s="127">
        <f t="shared" si="10"/>
        <v>0</v>
      </c>
    </row>
    <row r="259" spans="1:11">
      <c r="A259" s="35">
        <v>72200</v>
      </c>
      <c r="B259" s="238" t="s">
        <v>337</v>
      </c>
      <c r="C259" s="239"/>
      <c r="D259" s="239"/>
      <c r="E259" s="240"/>
      <c r="F259" s="240"/>
      <c r="H259" s="127">
        <f t="shared" si="11"/>
        <v>0</v>
      </c>
      <c r="J259" s="4">
        <f t="shared" si="9"/>
        <v>25.3245</v>
      </c>
      <c r="K259" s="127">
        <f t="shared" si="10"/>
        <v>0</v>
      </c>
    </row>
    <row r="260" spans="1:11">
      <c r="A260" s="13">
        <v>73006</v>
      </c>
      <c r="B260" s="238" t="s">
        <v>338</v>
      </c>
      <c r="C260" s="239"/>
      <c r="D260" s="239"/>
      <c r="E260" s="240"/>
      <c r="F260" s="240"/>
      <c r="H260" s="127">
        <f t="shared" si="11"/>
        <v>0</v>
      </c>
      <c r="J260" s="4">
        <f t="shared" si="9"/>
        <v>25.3245</v>
      </c>
      <c r="K260" s="127">
        <f t="shared" si="10"/>
        <v>0</v>
      </c>
    </row>
    <row r="261" spans="1:11">
      <c r="A261" s="35">
        <v>74100</v>
      </c>
      <c r="B261" s="238" t="s">
        <v>339</v>
      </c>
      <c r="C261" s="239"/>
      <c r="D261" s="239"/>
      <c r="E261" s="240"/>
      <c r="F261" s="240"/>
      <c r="H261" s="127">
        <f t="shared" si="11"/>
        <v>0</v>
      </c>
      <c r="J261" s="4">
        <f t="shared" si="9"/>
        <v>25.3245</v>
      </c>
      <c r="K261" s="127">
        <f t="shared" si="10"/>
        <v>0</v>
      </c>
    </row>
    <row r="262" spans="1:11">
      <c r="A262" s="35">
        <v>74101</v>
      </c>
      <c r="B262" s="238" t="s">
        <v>340</v>
      </c>
      <c r="C262" s="239"/>
      <c r="D262" s="239"/>
      <c r="E262" s="240"/>
      <c r="F262" s="240"/>
      <c r="H262" s="127">
        <f t="shared" si="11"/>
        <v>0</v>
      </c>
      <c r="J262" s="4">
        <f t="shared" si="9"/>
        <v>25.3245</v>
      </c>
      <c r="K262" s="127">
        <f t="shared" si="10"/>
        <v>0</v>
      </c>
    </row>
    <row r="263" spans="1:11">
      <c r="A263" s="35">
        <v>74102</v>
      </c>
      <c r="B263" s="238" t="s">
        <v>341</v>
      </c>
      <c r="C263" s="239"/>
      <c r="D263" s="239"/>
      <c r="E263" s="240"/>
      <c r="F263" s="240"/>
      <c r="H263" s="127">
        <f t="shared" si="11"/>
        <v>0</v>
      </c>
      <c r="J263" s="4">
        <f t="shared" si="9"/>
        <v>25.3245</v>
      </c>
      <c r="K263" s="127">
        <f t="shared" si="10"/>
        <v>0</v>
      </c>
    </row>
    <row r="264" spans="1:11">
      <c r="A264" s="35">
        <v>74200</v>
      </c>
      <c r="B264" s="238" t="s">
        <v>342</v>
      </c>
      <c r="C264" s="239"/>
      <c r="D264" s="239"/>
      <c r="E264" s="240"/>
      <c r="F264" s="240"/>
      <c r="H264" s="127">
        <f t="shared" si="11"/>
        <v>0</v>
      </c>
      <c r="J264" s="4">
        <f t="shared" si="9"/>
        <v>25.3245</v>
      </c>
      <c r="K264" s="127">
        <f t="shared" si="10"/>
        <v>0</v>
      </c>
    </row>
    <row r="265" spans="1:11">
      <c r="A265" s="35">
        <v>74201</v>
      </c>
      <c r="B265" s="238" t="s">
        <v>343</v>
      </c>
      <c r="C265" s="239"/>
      <c r="D265" s="239"/>
      <c r="E265" s="240"/>
      <c r="F265" s="240"/>
      <c r="H265" s="127">
        <f t="shared" si="11"/>
        <v>0</v>
      </c>
      <c r="J265" s="4">
        <f t="shared" ref="J265:J328" si="12">J264</f>
        <v>25.3245</v>
      </c>
      <c r="K265" s="127">
        <f t="shared" si="10"/>
        <v>0</v>
      </c>
    </row>
    <row r="266" spans="1:11">
      <c r="A266" s="35">
        <v>74202</v>
      </c>
      <c r="B266" s="238" t="s">
        <v>344</v>
      </c>
      <c r="C266" s="239"/>
      <c r="D266" s="239"/>
      <c r="E266" s="240"/>
      <c r="F266" s="240"/>
      <c r="H266" s="127">
        <f t="shared" si="11"/>
        <v>0</v>
      </c>
      <c r="J266" s="4">
        <f t="shared" si="12"/>
        <v>25.3245</v>
      </c>
      <c r="K266" s="127">
        <f t="shared" ref="K266:K329" si="13">ROUND(H266*J266,2)</f>
        <v>0</v>
      </c>
    </row>
    <row r="267" spans="1:11">
      <c r="A267" s="35">
        <v>74203</v>
      </c>
      <c r="B267" s="238" t="s">
        <v>345</v>
      </c>
      <c r="C267" s="239"/>
      <c r="D267" s="239"/>
      <c r="E267" s="240"/>
      <c r="F267" s="240"/>
      <c r="H267" s="127">
        <f t="shared" si="11"/>
        <v>0</v>
      </c>
      <c r="J267" s="4">
        <f t="shared" si="12"/>
        <v>25.3245</v>
      </c>
      <c r="K267" s="127">
        <f t="shared" si="13"/>
        <v>0</v>
      </c>
    </row>
    <row r="268" spans="1:11">
      <c r="A268" s="35">
        <v>74204</v>
      </c>
      <c r="B268" s="238" t="s">
        <v>346</v>
      </c>
      <c r="C268" s="239"/>
      <c r="D268" s="239"/>
      <c r="E268" s="240"/>
      <c r="F268" s="240"/>
      <c r="H268" s="127">
        <f t="shared" si="11"/>
        <v>0</v>
      </c>
      <c r="J268" s="4">
        <f t="shared" si="12"/>
        <v>25.3245</v>
      </c>
      <c r="K268" s="127">
        <f t="shared" si="13"/>
        <v>0</v>
      </c>
    </row>
    <row r="269" spans="1:11">
      <c r="A269" s="35">
        <v>74300</v>
      </c>
      <c r="B269" s="238" t="s">
        <v>347</v>
      </c>
      <c r="C269" s="239"/>
      <c r="D269" s="239"/>
      <c r="E269" s="240"/>
      <c r="F269" s="240"/>
      <c r="H269" s="127">
        <f t="shared" ref="H269:H336" si="14">ROUND(C269-D269+E269-F269,2)</f>
        <v>0</v>
      </c>
      <c r="J269" s="4">
        <f t="shared" si="12"/>
        <v>25.3245</v>
      </c>
      <c r="K269" s="127">
        <f t="shared" si="13"/>
        <v>0</v>
      </c>
    </row>
    <row r="270" spans="1:11">
      <c r="A270" s="35">
        <v>81000</v>
      </c>
      <c r="B270" s="238" t="s">
        <v>486</v>
      </c>
      <c r="C270" s="239"/>
      <c r="D270" s="239"/>
      <c r="E270" s="240"/>
      <c r="F270" s="240"/>
      <c r="H270" s="127">
        <f t="shared" si="14"/>
        <v>0</v>
      </c>
      <c r="J270" s="4">
        <f t="shared" si="12"/>
        <v>25.3245</v>
      </c>
      <c r="K270" s="127">
        <f t="shared" si="13"/>
        <v>0</v>
      </c>
    </row>
    <row r="271" spans="1:11">
      <c r="A271" s="35">
        <v>81001</v>
      </c>
      <c r="B271" s="244" t="s">
        <v>304</v>
      </c>
      <c r="C271" s="239"/>
      <c r="D271" s="239"/>
      <c r="E271" s="240"/>
      <c r="F271" s="240"/>
      <c r="H271" s="127">
        <f t="shared" si="14"/>
        <v>0</v>
      </c>
      <c r="J271" s="4">
        <f t="shared" si="12"/>
        <v>25.3245</v>
      </c>
      <c r="K271" s="127">
        <f t="shared" si="13"/>
        <v>0</v>
      </c>
    </row>
    <row r="272" spans="1:11">
      <c r="A272" s="35">
        <v>81002</v>
      </c>
      <c r="B272" s="244" t="s">
        <v>305</v>
      </c>
      <c r="C272" s="239"/>
      <c r="D272" s="239"/>
      <c r="E272" s="240"/>
      <c r="F272" s="240"/>
      <c r="H272" s="127">
        <f t="shared" si="14"/>
        <v>0</v>
      </c>
      <c r="J272" s="4">
        <f t="shared" si="12"/>
        <v>25.3245</v>
      </c>
      <c r="K272" s="127">
        <f t="shared" si="13"/>
        <v>0</v>
      </c>
    </row>
    <row r="273" spans="1:11">
      <c r="A273" s="35">
        <v>81003</v>
      </c>
      <c r="B273" s="244" t="s">
        <v>306</v>
      </c>
      <c r="C273" s="239"/>
      <c r="D273" s="239"/>
      <c r="E273" s="240"/>
      <c r="F273" s="240"/>
      <c r="H273" s="127">
        <f t="shared" si="14"/>
        <v>0</v>
      </c>
      <c r="J273" s="4">
        <f t="shared" si="12"/>
        <v>25.3245</v>
      </c>
      <c r="K273" s="127">
        <f t="shared" si="13"/>
        <v>0</v>
      </c>
    </row>
    <row r="274" spans="1:11">
      <c r="A274" s="35">
        <v>81004</v>
      </c>
      <c r="B274" s="244" t="s">
        <v>307</v>
      </c>
      <c r="C274" s="239"/>
      <c r="D274" s="239"/>
      <c r="E274" s="240"/>
      <c r="F274" s="240"/>
      <c r="H274" s="127">
        <f t="shared" si="14"/>
        <v>0</v>
      </c>
      <c r="J274" s="4">
        <f t="shared" si="12"/>
        <v>25.3245</v>
      </c>
      <c r="K274" s="127">
        <f t="shared" si="13"/>
        <v>0</v>
      </c>
    </row>
    <row r="275" spans="1:11">
      <c r="A275" s="35">
        <v>81005</v>
      </c>
      <c r="B275" s="244" t="s">
        <v>308</v>
      </c>
      <c r="C275" s="239"/>
      <c r="D275" s="239"/>
      <c r="E275" s="240"/>
      <c r="F275" s="240"/>
      <c r="H275" s="127">
        <f t="shared" si="14"/>
        <v>0</v>
      </c>
      <c r="J275" s="4">
        <f t="shared" si="12"/>
        <v>25.3245</v>
      </c>
      <c r="K275" s="127">
        <f t="shared" si="13"/>
        <v>0</v>
      </c>
    </row>
    <row r="276" spans="1:11">
      <c r="A276" s="35">
        <v>81006</v>
      </c>
      <c r="B276" s="244" t="s">
        <v>309</v>
      </c>
      <c r="C276" s="239"/>
      <c r="D276" s="239"/>
      <c r="E276" s="240"/>
      <c r="F276" s="240"/>
      <c r="H276" s="127">
        <f t="shared" si="14"/>
        <v>0</v>
      </c>
      <c r="J276" s="4">
        <f t="shared" si="12"/>
        <v>25.3245</v>
      </c>
      <c r="K276" s="127">
        <f t="shared" si="13"/>
        <v>0</v>
      </c>
    </row>
    <row r="277" spans="1:11">
      <c r="A277" s="35">
        <v>81007</v>
      </c>
      <c r="B277" s="238" t="s">
        <v>310</v>
      </c>
      <c r="C277" s="239"/>
      <c r="D277" s="239"/>
      <c r="E277" s="240"/>
      <c r="F277" s="240"/>
      <c r="H277" s="127">
        <f t="shared" si="14"/>
        <v>0</v>
      </c>
      <c r="J277" s="4">
        <f t="shared" si="12"/>
        <v>25.3245</v>
      </c>
      <c r="K277" s="127">
        <f t="shared" si="13"/>
        <v>0</v>
      </c>
    </row>
    <row r="278" spans="1:11">
      <c r="A278" s="35">
        <v>81008</v>
      </c>
      <c r="B278" s="238" t="s">
        <v>311</v>
      </c>
      <c r="C278" s="239"/>
      <c r="D278" s="239"/>
      <c r="E278" s="240"/>
      <c r="F278" s="240"/>
      <c r="H278" s="127">
        <f t="shared" si="14"/>
        <v>0</v>
      </c>
      <c r="J278" s="4">
        <f t="shared" si="12"/>
        <v>25.3245</v>
      </c>
      <c r="K278" s="127">
        <f t="shared" si="13"/>
        <v>0</v>
      </c>
    </row>
    <row r="279" spans="1:11">
      <c r="A279" s="35">
        <v>81009</v>
      </c>
      <c r="B279" s="238" t="s">
        <v>312</v>
      </c>
      <c r="C279" s="239"/>
      <c r="D279" s="239"/>
      <c r="E279" s="240"/>
      <c r="F279" s="240"/>
      <c r="H279" s="127">
        <f t="shared" si="14"/>
        <v>0</v>
      </c>
      <c r="J279" s="4">
        <f t="shared" si="12"/>
        <v>25.3245</v>
      </c>
      <c r="K279" s="127">
        <f t="shared" si="13"/>
        <v>0</v>
      </c>
    </row>
    <row r="280" spans="1:11">
      <c r="A280" s="35">
        <v>81010</v>
      </c>
      <c r="B280" s="244" t="s">
        <v>313</v>
      </c>
      <c r="C280" s="239"/>
      <c r="D280" s="239"/>
      <c r="E280" s="240"/>
      <c r="F280" s="240"/>
      <c r="H280" s="127">
        <f t="shared" si="14"/>
        <v>0</v>
      </c>
      <c r="J280" s="4">
        <f t="shared" si="12"/>
        <v>25.3245</v>
      </c>
      <c r="K280" s="127">
        <f t="shared" si="13"/>
        <v>0</v>
      </c>
    </row>
    <row r="281" spans="1:11">
      <c r="A281" s="35">
        <v>81011</v>
      </c>
      <c r="B281" s="244" t="s">
        <v>314</v>
      </c>
      <c r="C281" s="239"/>
      <c r="D281" s="239"/>
      <c r="E281" s="240"/>
      <c r="F281" s="240"/>
      <c r="H281" s="127">
        <f t="shared" si="14"/>
        <v>0</v>
      </c>
      <c r="J281" s="4">
        <f t="shared" si="12"/>
        <v>25.3245</v>
      </c>
      <c r="K281" s="127">
        <f t="shared" si="13"/>
        <v>0</v>
      </c>
    </row>
    <row r="282" spans="1:11">
      <c r="A282" s="35">
        <v>81012</v>
      </c>
      <c r="B282" s="244" t="s">
        <v>315</v>
      </c>
      <c r="C282" s="239"/>
      <c r="D282" s="239"/>
      <c r="E282" s="240"/>
      <c r="F282" s="240"/>
      <c r="H282" s="127">
        <f t="shared" si="14"/>
        <v>0</v>
      </c>
      <c r="J282" s="4">
        <f t="shared" si="12"/>
        <v>25.3245</v>
      </c>
      <c r="K282" s="127">
        <f t="shared" si="13"/>
        <v>0</v>
      </c>
    </row>
    <row r="283" spans="1:11">
      <c r="A283" s="35">
        <v>81013</v>
      </c>
      <c r="B283" s="244" t="s">
        <v>316</v>
      </c>
      <c r="C283" s="239"/>
      <c r="D283" s="239"/>
      <c r="E283" s="240"/>
      <c r="F283" s="240"/>
      <c r="H283" s="127">
        <f t="shared" si="14"/>
        <v>0</v>
      </c>
      <c r="J283" s="4">
        <f t="shared" si="12"/>
        <v>25.3245</v>
      </c>
      <c r="K283" s="127">
        <f t="shared" si="13"/>
        <v>0</v>
      </c>
    </row>
    <row r="284" spans="1:11">
      <c r="A284" s="35">
        <v>81014</v>
      </c>
      <c r="B284" s="244" t="s">
        <v>317</v>
      </c>
      <c r="C284" s="239"/>
      <c r="D284" s="239"/>
      <c r="E284" s="240"/>
      <c r="F284" s="240"/>
      <c r="H284" s="127">
        <f t="shared" si="14"/>
        <v>0</v>
      </c>
      <c r="J284" s="4">
        <f t="shared" si="12"/>
        <v>25.3245</v>
      </c>
      <c r="K284" s="127">
        <f t="shared" si="13"/>
        <v>0</v>
      </c>
    </row>
    <row r="285" spans="1:11">
      <c r="A285" s="35">
        <v>81015</v>
      </c>
      <c r="B285" s="244" t="s">
        <v>318</v>
      </c>
      <c r="C285" s="239">
        <v>10921857.08</v>
      </c>
      <c r="D285" s="239"/>
      <c r="E285" s="240"/>
      <c r="F285" s="240"/>
      <c r="H285" s="127">
        <f t="shared" si="14"/>
        <v>10921857.08</v>
      </c>
      <c r="J285" s="4">
        <f t="shared" si="12"/>
        <v>25.3245</v>
      </c>
      <c r="K285" s="127">
        <f t="shared" si="13"/>
        <v>276590569.62</v>
      </c>
    </row>
    <row r="286" spans="1:11">
      <c r="A286" s="237">
        <v>81016</v>
      </c>
      <c r="B286" s="244" t="s">
        <v>319</v>
      </c>
      <c r="C286" s="239"/>
      <c r="D286" s="239"/>
      <c r="E286" s="240"/>
      <c r="F286" s="240"/>
      <c r="H286" s="127">
        <f t="shared" si="14"/>
        <v>0</v>
      </c>
      <c r="J286" s="4">
        <f t="shared" si="12"/>
        <v>25.3245</v>
      </c>
      <c r="K286" s="127">
        <f t="shared" si="13"/>
        <v>0</v>
      </c>
    </row>
    <row r="287" spans="1:11">
      <c r="A287" s="237">
        <v>81017</v>
      </c>
      <c r="B287" s="244" t="s">
        <v>320</v>
      </c>
      <c r="C287" s="239"/>
      <c r="D287" s="239"/>
      <c r="E287" s="240"/>
      <c r="F287" s="240"/>
      <c r="H287" s="127">
        <f t="shared" si="14"/>
        <v>0</v>
      </c>
      <c r="J287" s="4">
        <f t="shared" si="12"/>
        <v>25.3245</v>
      </c>
      <c r="K287" s="127">
        <f t="shared" si="13"/>
        <v>0</v>
      </c>
    </row>
    <row r="288" spans="1:11">
      <c r="A288" s="237">
        <v>81018</v>
      </c>
      <c r="B288" s="244" t="s">
        <v>321</v>
      </c>
      <c r="C288" s="239"/>
      <c r="D288" s="239"/>
      <c r="E288" s="240"/>
      <c r="F288" s="240"/>
      <c r="H288" s="127">
        <f t="shared" si="14"/>
        <v>0</v>
      </c>
      <c r="J288" s="4">
        <f t="shared" si="12"/>
        <v>25.3245</v>
      </c>
      <c r="K288" s="127">
        <f t="shared" si="13"/>
        <v>0</v>
      </c>
    </row>
    <row r="289" spans="1:11">
      <c r="A289" s="237">
        <v>81019</v>
      </c>
      <c r="B289" s="244" t="s">
        <v>322</v>
      </c>
      <c r="C289" s="239"/>
      <c r="D289" s="239"/>
      <c r="E289" s="240"/>
      <c r="F289" s="240"/>
      <c r="H289" s="127">
        <f t="shared" si="14"/>
        <v>0</v>
      </c>
      <c r="J289" s="4">
        <f t="shared" si="12"/>
        <v>25.3245</v>
      </c>
      <c r="K289" s="127">
        <f t="shared" si="13"/>
        <v>0</v>
      </c>
    </row>
    <row r="290" spans="1:11">
      <c r="A290" s="237">
        <v>81020</v>
      </c>
      <c r="B290" s="244" t="s">
        <v>323</v>
      </c>
      <c r="C290" s="239"/>
      <c r="D290" s="239"/>
      <c r="E290" s="240"/>
      <c r="F290" s="240"/>
      <c r="H290" s="127">
        <f t="shared" si="14"/>
        <v>0</v>
      </c>
      <c r="J290" s="4">
        <f t="shared" si="12"/>
        <v>25.3245</v>
      </c>
      <c r="K290" s="127">
        <f t="shared" si="13"/>
        <v>0</v>
      </c>
    </row>
    <row r="291" spans="1:11">
      <c r="A291" s="237">
        <v>81021</v>
      </c>
      <c r="B291" s="244" t="s">
        <v>324</v>
      </c>
      <c r="C291" s="239"/>
      <c r="D291" s="239"/>
      <c r="E291" s="240"/>
      <c r="F291" s="240"/>
      <c r="H291" s="127">
        <f t="shared" si="14"/>
        <v>0</v>
      </c>
      <c r="J291" s="4">
        <f t="shared" si="12"/>
        <v>25.3245</v>
      </c>
      <c r="K291" s="127">
        <f t="shared" si="13"/>
        <v>0</v>
      </c>
    </row>
    <row r="292" spans="1:11">
      <c r="A292" s="237">
        <v>81022</v>
      </c>
      <c r="B292" s="244" t="s">
        <v>325</v>
      </c>
      <c r="C292" s="239"/>
      <c r="D292" s="239"/>
      <c r="E292" s="240"/>
      <c r="F292" s="240"/>
      <c r="H292" s="127">
        <f t="shared" si="14"/>
        <v>0</v>
      </c>
      <c r="J292" s="4">
        <f t="shared" si="12"/>
        <v>25.3245</v>
      </c>
      <c r="K292" s="127">
        <f t="shared" si="13"/>
        <v>0</v>
      </c>
    </row>
    <row r="293" spans="1:11">
      <c r="A293" s="237">
        <v>81023</v>
      </c>
      <c r="B293" s="244" t="s">
        <v>326</v>
      </c>
      <c r="C293" s="239"/>
      <c r="D293" s="239"/>
      <c r="E293" s="240"/>
      <c r="F293" s="240"/>
      <c r="H293" s="127">
        <f t="shared" si="14"/>
        <v>0</v>
      </c>
      <c r="J293" s="4">
        <f t="shared" si="12"/>
        <v>25.3245</v>
      </c>
      <c r="K293" s="127">
        <f t="shared" si="13"/>
        <v>0</v>
      </c>
    </row>
    <row r="294" spans="1:11">
      <c r="A294" s="237">
        <v>81024</v>
      </c>
      <c r="B294" s="244" t="s">
        <v>327</v>
      </c>
      <c r="C294" s="239"/>
      <c r="D294" s="239"/>
      <c r="E294" s="240"/>
      <c r="F294" s="240"/>
      <c r="H294" s="127">
        <f t="shared" si="14"/>
        <v>0</v>
      </c>
      <c r="J294" s="4">
        <f t="shared" si="12"/>
        <v>25.3245</v>
      </c>
      <c r="K294" s="127">
        <f t="shared" si="13"/>
        <v>0</v>
      </c>
    </row>
    <row r="295" spans="1:11">
      <c r="A295" s="13">
        <v>81025</v>
      </c>
      <c r="B295" s="238" t="s">
        <v>328</v>
      </c>
      <c r="C295" s="239"/>
      <c r="D295" s="239"/>
      <c r="E295" s="240"/>
      <c r="F295" s="240"/>
      <c r="H295" s="127">
        <f t="shared" si="14"/>
        <v>0</v>
      </c>
      <c r="J295" s="4">
        <f t="shared" si="12"/>
        <v>25.3245</v>
      </c>
      <c r="K295" s="127">
        <f t="shared" si="13"/>
        <v>0</v>
      </c>
    </row>
    <row r="296" spans="1:11">
      <c r="A296" s="13">
        <v>81026</v>
      </c>
      <c r="B296" s="238" t="s">
        <v>329</v>
      </c>
      <c r="C296" s="239"/>
      <c r="D296" s="239"/>
      <c r="E296" s="240"/>
      <c r="F296" s="240"/>
      <c r="H296" s="127">
        <f t="shared" si="14"/>
        <v>0</v>
      </c>
      <c r="J296" s="4">
        <f t="shared" si="12"/>
        <v>25.3245</v>
      </c>
      <c r="K296" s="127">
        <f t="shared" si="13"/>
        <v>0</v>
      </c>
    </row>
    <row r="297" spans="1:11">
      <c r="A297" s="13">
        <v>81027</v>
      </c>
      <c r="B297" s="238" t="s">
        <v>330</v>
      </c>
      <c r="C297" s="239"/>
      <c r="D297" s="239"/>
      <c r="E297" s="240"/>
      <c r="F297" s="240"/>
      <c r="H297" s="127">
        <f t="shared" si="14"/>
        <v>0</v>
      </c>
      <c r="J297" s="4">
        <f t="shared" si="12"/>
        <v>25.3245</v>
      </c>
      <c r="K297" s="127">
        <f t="shared" si="13"/>
        <v>0</v>
      </c>
    </row>
    <row r="298" spans="1:11">
      <c r="A298" s="13">
        <v>81028</v>
      </c>
      <c r="B298" s="238" t="s">
        <v>331</v>
      </c>
      <c r="C298" s="239"/>
      <c r="D298" s="239"/>
      <c r="E298" s="240"/>
      <c r="F298" s="240"/>
      <c r="H298" s="127">
        <f t="shared" si="14"/>
        <v>0</v>
      </c>
      <c r="J298" s="4">
        <f t="shared" si="12"/>
        <v>25.3245</v>
      </c>
      <c r="K298" s="127">
        <f t="shared" si="13"/>
        <v>0</v>
      </c>
    </row>
    <row r="299" spans="1:11">
      <c r="A299" s="35">
        <v>81998</v>
      </c>
      <c r="B299" s="244" t="s">
        <v>348</v>
      </c>
      <c r="C299" s="239"/>
      <c r="D299" s="239"/>
      <c r="E299" s="240"/>
      <c r="F299" s="240"/>
      <c r="H299" s="127">
        <f t="shared" si="14"/>
        <v>0</v>
      </c>
      <c r="J299" s="4">
        <f t="shared" si="12"/>
        <v>25.3245</v>
      </c>
      <c r="K299" s="127">
        <f t="shared" si="13"/>
        <v>0</v>
      </c>
    </row>
    <row r="300" spans="1:11">
      <c r="A300" s="35">
        <v>82099</v>
      </c>
      <c r="B300" s="238" t="s">
        <v>349</v>
      </c>
      <c r="C300" s="239"/>
      <c r="D300" s="239"/>
      <c r="E300" s="240"/>
      <c r="F300" s="240"/>
      <c r="H300" s="127">
        <f t="shared" si="14"/>
        <v>0</v>
      </c>
      <c r="J300" s="4">
        <f t="shared" si="12"/>
        <v>25.3245</v>
      </c>
      <c r="K300" s="127">
        <f t="shared" si="13"/>
        <v>0</v>
      </c>
    </row>
    <row r="301" spans="1:11">
      <c r="A301" s="35">
        <v>82100</v>
      </c>
      <c r="B301" s="238" t="s">
        <v>350</v>
      </c>
      <c r="C301" s="239"/>
      <c r="D301" s="239"/>
      <c r="E301" s="240"/>
      <c r="F301" s="240"/>
      <c r="H301" s="127">
        <f t="shared" si="14"/>
        <v>0</v>
      </c>
      <c r="J301" s="4">
        <f t="shared" si="12"/>
        <v>25.3245</v>
      </c>
      <c r="K301" s="127">
        <f t="shared" si="13"/>
        <v>0</v>
      </c>
    </row>
    <row r="302" spans="1:11">
      <c r="A302" s="35">
        <v>82101</v>
      </c>
      <c r="B302" s="238" t="s">
        <v>351</v>
      </c>
      <c r="C302" s="239"/>
      <c r="D302" s="239"/>
      <c r="E302" s="240"/>
      <c r="F302" s="240"/>
      <c r="H302" s="127">
        <f t="shared" si="14"/>
        <v>0</v>
      </c>
      <c r="J302" s="4">
        <f t="shared" si="12"/>
        <v>25.3245</v>
      </c>
      <c r="K302" s="127">
        <f t="shared" si="13"/>
        <v>0</v>
      </c>
    </row>
    <row r="303" spans="1:11">
      <c r="A303" s="35">
        <v>82102</v>
      </c>
      <c r="B303" s="238" t="s">
        <v>352</v>
      </c>
      <c r="C303" s="239"/>
      <c r="D303" s="239"/>
      <c r="E303" s="240"/>
      <c r="F303" s="240"/>
      <c r="H303" s="127">
        <f t="shared" si="14"/>
        <v>0</v>
      </c>
      <c r="J303" s="4">
        <f t="shared" si="12"/>
        <v>25.3245</v>
      </c>
      <c r="K303" s="127">
        <f t="shared" si="13"/>
        <v>0</v>
      </c>
    </row>
    <row r="304" spans="1:11">
      <c r="A304" s="35">
        <v>82103</v>
      </c>
      <c r="B304" s="238" t="s">
        <v>353</v>
      </c>
      <c r="C304" s="239"/>
      <c r="D304" s="239"/>
      <c r="E304" s="240"/>
      <c r="F304" s="240"/>
      <c r="H304" s="127">
        <f t="shared" si="14"/>
        <v>0</v>
      </c>
      <c r="J304" s="4">
        <f t="shared" si="12"/>
        <v>25.3245</v>
      </c>
      <c r="K304" s="127">
        <f t="shared" si="13"/>
        <v>0</v>
      </c>
    </row>
    <row r="305" spans="1:11">
      <c r="A305" s="35">
        <v>82104</v>
      </c>
      <c r="B305" s="238" t="s">
        <v>354</v>
      </c>
      <c r="C305" s="239"/>
      <c r="D305" s="239"/>
      <c r="E305" s="240"/>
      <c r="F305" s="240"/>
      <c r="H305" s="127">
        <f t="shared" si="14"/>
        <v>0</v>
      </c>
      <c r="J305" s="4">
        <f t="shared" si="12"/>
        <v>25.3245</v>
      </c>
      <c r="K305" s="127">
        <f t="shared" si="13"/>
        <v>0</v>
      </c>
    </row>
    <row r="306" spans="1:11">
      <c r="A306" s="35">
        <v>82105</v>
      </c>
      <c r="B306" s="238" t="s">
        <v>355</v>
      </c>
      <c r="C306" s="239"/>
      <c r="D306" s="239"/>
      <c r="E306" s="240"/>
      <c r="F306" s="240"/>
      <c r="H306" s="127">
        <f t="shared" si="14"/>
        <v>0</v>
      </c>
      <c r="J306" s="4">
        <f t="shared" si="12"/>
        <v>25.3245</v>
      </c>
      <c r="K306" s="127">
        <f t="shared" si="13"/>
        <v>0</v>
      </c>
    </row>
    <row r="307" spans="1:11">
      <c r="A307" s="35">
        <v>82106</v>
      </c>
      <c r="B307" s="244" t="s">
        <v>356</v>
      </c>
      <c r="C307" s="239"/>
      <c r="D307" s="239"/>
      <c r="E307" s="240"/>
      <c r="F307" s="240"/>
      <c r="H307" s="127">
        <f t="shared" si="14"/>
        <v>0</v>
      </c>
      <c r="J307" s="4">
        <f t="shared" si="12"/>
        <v>25.3245</v>
      </c>
      <c r="K307" s="127">
        <f t="shared" si="13"/>
        <v>0</v>
      </c>
    </row>
    <row r="308" spans="1:11">
      <c r="A308" s="35">
        <v>82107</v>
      </c>
      <c r="B308" s="244" t="s">
        <v>357</v>
      </c>
      <c r="C308" s="239"/>
      <c r="D308" s="239"/>
      <c r="E308" s="240"/>
      <c r="F308" s="240"/>
      <c r="H308" s="127">
        <f t="shared" si="14"/>
        <v>0</v>
      </c>
      <c r="J308" s="4">
        <f t="shared" si="12"/>
        <v>25.3245</v>
      </c>
      <c r="K308" s="127">
        <f t="shared" si="13"/>
        <v>0</v>
      </c>
    </row>
    <row r="309" spans="1:11">
      <c r="A309" s="35">
        <v>82108</v>
      </c>
      <c r="B309" s="238" t="s">
        <v>358</v>
      </c>
      <c r="C309" s="239"/>
      <c r="D309" s="239"/>
      <c r="E309" s="240"/>
      <c r="F309" s="240"/>
      <c r="H309" s="127">
        <f t="shared" si="14"/>
        <v>0</v>
      </c>
      <c r="J309" s="4">
        <f t="shared" si="12"/>
        <v>25.3245</v>
      </c>
      <c r="K309" s="127">
        <f t="shared" si="13"/>
        <v>0</v>
      </c>
    </row>
    <row r="310" spans="1:11">
      <c r="A310" s="35">
        <v>82201</v>
      </c>
      <c r="B310" s="244" t="s">
        <v>360</v>
      </c>
      <c r="C310" s="239"/>
      <c r="D310" s="239"/>
      <c r="E310" s="240"/>
      <c r="F310" s="240"/>
      <c r="H310" s="127">
        <f t="shared" si="14"/>
        <v>0</v>
      </c>
      <c r="J310" s="4">
        <f t="shared" si="12"/>
        <v>25.3245</v>
      </c>
      <c r="K310" s="127">
        <f t="shared" si="13"/>
        <v>0</v>
      </c>
    </row>
    <row r="311" spans="1:11">
      <c r="A311" s="35">
        <v>82202</v>
      </c>
      <c r="B311" s="244" t="s">
        <v>361</v>
      </c>
      <c r="C311" s="239"/>
      <c r="D311" s="239"/>
      <c r="E311" s="240"/>
      <c r="F311" s="240"/>
      <c r="H311" s="127">
        <f t="shared" si="14"/>
        <v>0</v>
      </c>
      <c r="J311" s="4">
        <f t="shared" si="12"/>
        <v>25.3245</v>
      </c>
      <c r="K311" s="127">
        <f t="shared" si="13"/>
        <v>0</v>
      </c>
    </row>
    <row r="312" spans="1:11">
      <c r="A312" s="35">
        <v>82203</v>
      </c>
      <c r="B312" s="244" t="s">
        <v>362</v>
      </c>
      <c r="C312" s="239"/>
      <c r="D312" s="239"/>
      <c r="E312" s="240"/>
      <c r="F312" s="240"/>
      <c r="H312" s="127">
        <f t="shared" si="14"/>
        <v>0</v>
      </c>
      <c r="J312" s="4">
        <f t="shared" si="12"/>
        <v>25.3245</v>
      </c>
      <c r="K312" s="127">
        <f t="shared" si="13"/>
        <v>0</v>
      </c>
    </row>
    <row r="313" spans="1:11">
      <c r="A313" s="35">
        <v>82204</v>
      </c>
      <c r="B313" s="244" t="s">
        <v>363</v>
      </c>
      <c r="C313" s="239"/>
      <c r="D313" s="239"/>
      <c r="E313" s="240"/>
      <c r="F313" s="240"/>
      <c r="H313" s="127">
        <f t="shared" si="14"/>
        <v>0</v>
      </c>
      <c r="J313" s="4">
        <f t="shared" si="12"/>
        <v>25.3245</v>
      </c>
      <c r="K313" s="127">
        <f t="shared" si="13"/>
        <v>0</v>
      </c>
    </row>
    <row r="314" spans="1:11">
      <c r="A314" s="35">
        <v>82205</v>
      </c>
      <c r="B314" s="244" t="s">
        <v>364</v>
      </c>
      <c r="C314" s="239"/>
      <c r="D314" s="239"/>
      <c r="E314" s="240"/>
      <c r="F314" s="240"/>
      <c r="H314" s="127">
        <f t="shared" si="14"/>
        <v>0</v>
      </c>
      <c r="J314" s="4">
        <f t="shared" si="12"/>
        <v>25.3245</v>
      </c>
      <c r="K314" s="127">
        <f t="shared" si="13"/>
        <v>0</v>
      </c>
    </row>
    <row r="315" spans="1:11">
      <c r="A315" s="35">
        <v>82600</v>
      </c>
      <c r="B315" s="238" t="s">
        <v>365</v>
      </c>
      <c r="C315" s="239"/>
      <c r="D315" s="239"/>
      <c r="E315" s="240"/>
      <c r="F315" s="240"/>
      <c r="H315" s="127">
        <f t="shared" si="14"/>
        <v>0</v>
      </c>
      <c r="J315" s="4">
        <f t="shared" si="12"/>
        <v>25.3245</v>
      </c>
      <c r="K315" s="127">
        <f t="shared" si="13"/>
        <v>0</v>
      </c>
    </row>
    <row r="316" spans="1:11">
      <c r="A316" s="35">
        <v>82601</v>
      </c>
      <c r="B316" s="238" t="s">
        <v>366</v>
      </c>
      <c r="C316" s="239"/>
      <c r="D316" s="239"/>
      <c r="E316" s="240"/>
      <c r="F316" s="240"/>
      <c r="H316" s="127">
        <f t="shared" si="14"/>
        <v>0</v>
      </c>
      <c r="J316" s="4">
        <f t="shared" si="12"/>
        <v>25.3245</v>
      </c>
      <c r="K316" s="127">
        <f t="shared" si="13"/>
        <v>0</v>
      </c>
    </row>
    <row r="317" spans="1:11">
      <c r="A317" s="35">
        <v>82602</v>
      </c>
      <c r="B317" s="238" t="s">
        <v>367</v>
      </c>
      <c r="C317" s="239"/>
      <c r="D317" s="239"/>
      <c r="E317" s="240"/>
      <c r="F317" s="240"/>
      <c r="H317" s="127">
        <f t="shared" si="14"/>
        <v>0</v>
      </c>
      <c r="J317" s="4">
        <f t="shared" si="12"/>
        <v>25.3245</v>
      </c>
      <c r="K317" s="127">
        <f t="shared" si="13"/>
        <v>0</v>
      </c>
    </row>
    <row r="318" spans="1:11">
      <c r="A318" s="35">
        <v>82603</v>
      </c>
      <c r="B318" s="238" t="s">
        <v>368</v>
      </c>
      <c r="C318" s="239"/>
      <c r="D318" s="239"/>
      <c r="E318" s="240"/>
      <c r="F318" s="240"/>
      <c r="H318" s="127">
        <f t="shared" si="14"/>
        <v>0</v>
      </c>
      <c r="J318" s="4">
        <f t="shared" si="12"/>
        <v>25.3245</v>
      </c>
      <c r="K318" s="127">
        <f t="shared" si="13"/>
        <v>0</v>
      </c>
    </row>
    <row r="319" spans="1:11">
      <c r="A319" s="35">
        <v>82604</v>
      </c>
      <c r="B319" s="238" t="s">
        <v>369</v>
      </c>
      <c r="C319" s="239"/>
      <c r="D319" s="239"/>
      <c r="E319" s="240"/>
      <c r="F319" s="240"/>
      <c r="H319" s="127">
        <f t="shared" si="14"/>
        <v>0</v>
      </c>
      <c r="J319" s="4">
        <f t="shared" si="12"/>
        <v>25.3245</v>
      </c>
      <c r="K319" s="127">
        <f t="shared" si="13"/>
        <v>0</v>
      </c>
    </row>
    <row r="320" spans="1:11">
      <c r="A320" s="35">
        <v>82605</v>
      </c>
      <c r="B320" s="238" t="s">
        <v>370</v>
      </c>
      <c r="C320" s="239"/>
      <c r="D320" s="239"/>
      <c r="E320" s="240"/>
      <c r="F320" s="240"/>
      <c r="H320" s="127">
        <f t="shared" si="14"/>
        <v>0</v>
      </c>
      <c r="J320" s="4">
        <f t="shared" si="12"/>
        <v>25.3245</v>
      </c>
      <c r="K320" s="127">
        <f t="shared" si="13"/>
        <v>0</v>
      </c>
    </row>
    <row r="321" spans="1:11">
      <c r="A321" s="35">
        <v>82606</v>
      </c>
      <c r="B321" s="244" t="s">
        <v>371</v>
      </c>
      <c r="C321" s="239"/>
      <c r="D321" s="239"/>
      <c r="E321" s="240"/>
      <c r="F321" s="240"/>
      <c r="H321" s="127">
        <f t="shared" si="14"/>
        <v>0</v>
      </c>
      <c r="J321" s="4">
        <f t="shared" si="12"/>
        <v>25.3245</v>
      </c>
      <c r="K321" s="127">
        <f t="shared" si="13"/>
        <v>0</v>
      </c>
    </row>
    <row r="322" spans="1:11">
      <c r="A322" s="35">
        <v>82607</v>
      </c>
      <c r="B322" s="244" t="s">
        <v>372</v>
      </c>
      <c r="C322" s="239"/>
      <c r="D322" s="239"/>
      <c r="E322" s="240"/>
      <c r="F322" s="240"/>
      <c r="H322" s="127">
        <f t="shared" si="14"/>
        <v>0</v>
      </c>
      <c r="J322" s="4">
        <f t="shared" si="12"/>
        <v>25.3245</v>
      </c>
      <c r="K322" s="127">
        <f t="shared" si="13"/>
        <v>0</v>
      </c>
    </row>
    <row r="323" spans="1:11">
      <c r="A323" s="35">
        <v>82700</v>
      </c>
      <c r="B323" s="238" t="s">
        <v>373</v>
      </c>
      <c r="C323" s="239"/>
      <c r="D323" s="239"/>
      <c r="E323" s="240"/>
      <c r="F323" s="240"/>
      <c r="H323" s="127">
        <f t="shared" si="14"/>
        <v>0</v>
      </c>
      <c r="J323" s="4">
        <f t="shared" si="12"/>
        <v>25.3245</v>
      </c>
      <c r="K323" s="127">
        <f t="shared" si="13"/>
        <v>0</v>
      </c>
    </row>
    <row r="324" spans="1:11">
      <c r="A324" s="35">
        <v>82701</v>
      </c>
      <c r="B324" s="238" t="s">
        <v>374</v>
      </c>
      <c r="C324" s="239"/>
      <c r="D324" s="239"/>
      <c r="E324" s="240"/>
      <c r="F324" s="240"/>
      <c r="H324" s="127">
        <f t="shared" si="14"/>
        <v>0</v>
      </c>
      <c r="J324" s="4">
        <f t="shared" si="12"/>
        <v>25.3245</v>
      </c>
      <c r="K324" s="127">
        <f t="shared" si="13"/>
        <v>0</v>
      </c>
    </row>
    <row r="325" spans="1:11">
      <c r="A325" s="35">
        <v>82702</v>
      </c>
      <c r="B325" s="238" t="s">
        <v>375</v>
      </c>
      <c r="C325" s="239"/>
      <c r="D325" s="239"/>
      <c r="E325" s="240"/>
      <c r="F325" s="240"/>
      <c r="H325" s="127">
        <f t="shared" si="14"/>
        <v>0</v>
      </c>
      <c r="J325" s="4">
        <f t="shared" si="12"/>
        <v>25.3245</v>
      </c>
      <c r="K325" s="127">
        <f t="shared" si="13"/>
        <v>0</v>
      </c>
    </row>
    <row r="326" spans="1:11">
      <c r="A326" s="35">
        <v>82703</v>
      </c>
      <c r="B326" s="238" t="s">
        <v>376</v>
      </c>
      <c r="C326" s="239"/>
      <c r="D326" s="239"/>
      <c r="E326" s="240"/>
      <c r="F326" s="240"/>
      <c r="H326" s="127">
        <f t="shared" si="14"/>
        <v>0</v>
      </c>
      <c r="J326" s="4">
        <f t="shared" si="12"/>
        <v>25.3245</v>
      </c>
      <c r="K326" s="127">
        <f t="shared" si="13"/>
        <v>0</v>
      </c>
    </row>
    <row r="327" spans="1:11">
      <c r="A327" s="35">
        <v>82704</v>
      </c>
      <c r="B327" s="238" t="s">
        <v>377</v>
      </c>
      <c r="C327" s="239"/>
      <c r="D327" s="239"/>
      <c r="E327" s="240"/>
      <c r="F327" s="240"/>
      <c r="H327" s="127">
        <f t="shared" si="14"/>
        <v>0</v>
      </c>
      <c r="J327" s="4">
        <f t="shared" si="12"/>
        <v>25.3245</v>
      </c>
      <c r="K327" s="127">
        <f t="shared" si="13"/>
        <v>0</v>
      </c>
    </row>
    <row r="328" spans="1:11">
      <c r="A328" s="35">
        <v>82705</v>
      </c>
      <c r="B328" s="238" t="s">
        <v>378</v>
      </c>
      <c r="C328" s="239"/>
      <c r="D328" s="239"/>
      <c r="E328" s="240"/>
      <c r="F328" s="240"/>
      <c r="H328" s="127">
        <f t="shared" si="14"/>
        <v>0</v>
      </c>
      <c r="J328" s="4">
        <f t="shared" si="12"/>
        <v>25.3245</v>
      </c>
      <c r="K328" s="127">
        <f t="shared" si="13"/>
        <v>0</v>
      </c>
    </row>
    <row r="329" spans="1:11">
      <c r="A329" s="35">
        <v>82706</v>
      </c>
      <c r="B329" s="238" t="s">
        <v>379</v>
      </c>
      <c r="C329" s="239"/>
      <c r="D329" s="239"/>
      <c r="E329" s="240"/>
      <c r="F329" s="240"/>
      <c r="H329" s="127">
        <f t="shared" si="14"/>
        <v>0</v>
      </c>
      <c r="J329" s="4">
        <f t="shared" ref="J329:J392" si="15">J328</f>
        <v>25.3245</v>
      </c>
      <c r="K329" s="127">
        <f t="shared" si="13"/>
        <v>0</v>
      </c>
    </row>
    <row r="330" spans="1:11">
      <c r="A330" s="13">
        <v>83006</v>
      </c>
      <c r="B330" s="238" t="s">
        <v>380</v>
      </c>
      <c r="C330" s="239"/>
      <c r="D330" s="239"/>
      <c r="E330" s="240"/>
      <c r="F330" s="240"/>
      <c r="H330" s="127">
        <f t="shared" si="14"/>
        <v>0</v>
      </c>
      <c r="J330" s="4">
        <f t="shared" si="15"/>
        <v>25.3245</v>
      </c>
      <c r="K330" s="127">
        <f t="shared" ref="K330:K393" si="16">ROUND(H330*J330,2)</f>
        <v>0</v>
      </c>
    </row>
    <row r="331" spans="1:11">
      <c r="A331" s="35">
        <v>84100</v>
      </c>
      <c r="B331" s="238" t="s">
        <v>381</v>
      </c>
      <c r="C331" s="239"/>
      <c r="D331" s="239"/>
      <c r="E331" s="240"/>
      <c r="F331" s="240"/>
      <c r="H331" s="127">
        <f t="shared" si="14"/>
        <v>0</v>
      </c>
      <c r="J331" s="4">
        <f t="shared" si="15"/>
        <v>25.3245</v>
      </c>
      <c r="K331" s="127">
        <f t="shared" si="16"/>
        <v>0</v>
      </c>
    </row>
    <row r="332" spans="1:11">
      <c r="A332" s="35">
        <v>84101</v>
      </c>
      <c r="B332" s="238" t="s">
        <v>382</v>
      </c>
      <c r="C332" s="239"/>
      <c r="D332" s="239"/>
      <c r="E332" s="240"/>
      <c r="F332" s="240"/>
      <c r="H332" s="127">
        <f t="shared" si="14"/>
        <v>0</v>
      </c>
      <c r="J332" s="4">
        <f t="shared" si="15"/>
        <v>25.3245</v>
      </c>
      <c r="K332" s="127">
        <f t="shared" si="16"/>
        <v>0</v>
      </c>
    </row>
    <row r="333" spans="1:11">
      <c r="A333" s="35">
        <v>84102</v>
      </c>
      <c r="B333" s="238" t="s">
        <v>383</v>
      </c>
      <c r="C333" s="239"/>
      <c r="D333" s="239"/>
      <c r="E333" s="240"/>
      <c r="F333" s="240"/>
      <c r="H333" s="127">
        <f t="shared" si="14"/>
        <v>0</v>
      </c>
      <c r="J333" s="4">
        <f t="shared" si="15"/>
        <v>25.3245</v>
      </c>
      <c r="K333" s="127">
        <f t="shared" si="16"/>
        <v>0</v>
      </c>
    </row>
    <row r="334" spans="1:11">
      <c r="A334" s="35">
        <v>84103</v>
      </c>
      <c r="B334" s="238" t="s">
        <v>384</v>
      </c>
      <c r="C334" s="239"/>
      <c r="D334" s="239"/>
      <c r="E334" s="240"/>
      <c r="F334" s="240"/>
      <c r="H334" s="127">
        <f t="shared" si="14"/>
        <v>0</v>
      </c>
      <c r="J334" s="4">
        <f t="shared" si="15"/>
        <v>25.3245</v>
      </c>
      <c r="K334" s="127">
        <f t="shared" si="16"/>
        <v>0</v>
      </c>
    </row>
    <row r="335" spans="1:11">
      <c r="A335" s="35">
        <v>84104</v>
      </c>
      <c r="B335" s="238" t="s">
        <v>385</v>
      </c>
      <c r="C335" s="239"/>
      <c r="D335" s="239"/>
      <c r="E335" s="240"/>
      <c r="F335" s="240"/>
      <c r="H335" s="127">
        <f t="shared" si="14"/>
        <v>0</v>
      </c>
      <c r="J335" s="4">
        <f t="shared" si="15"/>
        <v>25.3245</v>
      </c>
      <c r="K335" s="127">
        <f t="shared" si="16"/>
        <v>0</v>
      </c>
    </row>
    <row r="336" spans="1:11">
      <c r="A336" s="35">
        <v>84201</v>
      </c>
      <c r="B336" s="238" t="s">
        <v>343</v>
      </c>
      <c r="C336" s="239"/>
      <c r="D336" s="239"/>
      <c r="E336" s="240"/>
      <c r="F336" s="240"/>
      <c r="H336" s="127">
        <f t="shared" si="14"/>
        <v>0</v>
      </c>
      <c r="J336" s="4">
        <f t="shared" si="15"/>
        <v>25.3245</v>
      </c>
      <c r="K336" s="127">
        <f t="shared" si="16"/>
        <v>0</v>
      </c>
    </row>
    <row r="337" spans="1:11">
      <c r="A337" s="35">
        <v>84202</v>
      </c>
      <c r="B337" s="238" t="s">
        <v>344</v>
      </c>
      <c r="C337" s="239"/>
      <c r="D337" s="239"/>
      <c r="E337" s="240"/>
      <c r="F337" s="240"/>
      <c r="H337" s="127">
        <f t="shared" ref="H337:H400" si="17">ROUND(C337-D337+E337-F337,2)</f>
        <v>0</v>
      </c>
      <c r="J337" s="4">
        <f t="shared" si="15"/>
        <v>25.3245</v>
      </c>
      <c r="K337" s="127">
        <f t="shared" si="16"/>
        <v>0</v>
      </c>
    </row>
    <row r="338" spans="1:11">
      <c r="A338" s="35">
        <v>84203</v>
      </c>
      <c r="B338" s="238" t="s">
        <v>345</v>
      </c>
      <c r="C338" s="239"/>
      <c r="D338" s="239"/>
      <c r="E338" s="240"/>
      <c r="F338" s="240"/>
      <c r="H338" s="127">
        <f t="shared" si="17"/>
        <v>0</v>
      </c>
      <c r="J338" s="4">
        <f t="shared" si="15"/>
        <v>25.3245</v>
      </c>
      <c r="K338" s="127">
        <f t="shared" si="16"/>
        <v>0</v>
      </c>
    </row>
    <row r="339" spans="1:11">
      <c r="A339" s="35">
        <v>84204</v>
      </c>
      <c r="B339" s="238" t="s">
        <v>346</v>
      </c>
      <c r="C339" s="239"/>
      <c r="D339" s="239"/>
      <c r="E339" s="240"/>
      <c r="F339" s="240"/>
      <c r="H339" s="127">
        <f t="shared" si="17"/>
        <v>0</v>
      </c>
      <c r="J339" s="4">
        <f t="shared" si="15"/>
        <v>25.3245</v>
      </c>
      <c r="K339" s="127">
        <f t="shared" si="16"/>
        <v>0</v>
      </c>
    </row>
    <row r="340" spans="1:11">
      <c r="A340" s="35">
        <v>84205</v>
      </c>
      <c r="B340" s="238" t="s">
        <v>386</v>
      </c>
      <c r="C340" s="239"/>
      <c r="D340" s="239"/>
      <c r="E340" s="240"/>
      <c r="F340" s="240"/>
      <c r="H340" s="127">
        <f t="shared" si="17"/>
        <v>0</v>
      </c>
      <c r="J340" s="4">
        <f t="shared" si="15"/>
        <v>25.3245</v>
      </c>
      <c r="K340" s="127">
        <f t="shared" si="16"/>
        <v>0</v>
      </c>
    </row>
    <row r="341" spans="1:11">
      <c r="A341" s="35">
        <v>84206</v>
      </c>
      <c r="B341" s="238" t="s">
        <v>387</v>
      </c>
      <c r="C341" s="239"/>
      <c r="D341" s="239"/>
      <c r="E341" s="240"/>
      <c r="F341" s="240"/>
      <c r="H341" s="127">
        <f t="shared" si="17"/>
        <v>0</v>
      </c>
      <c r="J341" s="4">
        <f t="shared" si="15"/>
        <v>25.3245</v>
      </c>
      <c r="K341" s="127">
        <f t="shared" si="16"/>
        <v>0</v>
      </c>
    </row>
    <row r="342" spans="1:11">
      <c r="A342" s="35">
        <v>84207</v>
      </c>
      <c r="B342" s="238" t="s">
        <v>388</v>
      </c>
      <c r="C342" s="239"/>
      <c r="D342" s="239"/>
      <c r="E342" s="240"/>
      <c r="F342" s="240"/>
      <c r="H342" s="127">
        <f t="shared" si="17"/>
        <v>0</v>
      </c>
      <c r="J342" s="4">
        <f t="shared" si="15"/>
        <v>25.3245</v>
      </c>
      <c r="K342" s="127">
        <f t="shared" si="16"/>
        <v>0</v>
      </c>
    </row>
    <row r="343" spans="1:11">
      <c r="A343" s="35">
        <v>84300</v>
      </c>
      <c r="B343" s="238" t="s">
        <v>389</v>
      </c>
      <c r="C343" s="239"/>
      <c r="D343" s="239"/>
      <c r="E343" s="240"/>
      <c r="F343" s="240"/>
      <c r="H343" s="127">
        <f t="shared" si="17"/>
        <v>0</v>
      </c>
      <c r="J343" s="4">
        <f t="shared" si="15"/>
        <v>25.3245</v>
      </c>
      <c r="K343" s="127">
        <f t="shared" si="16"/>
        <v>0</v>
      </c>
    </row>
    <row r="344" spans="1:11">
      <c r="A344" s="35">
        <v>85001</v>
      </c>
      <c r="B344" s="244" t="s">
        <v>390</v>
      </c>
      <c r="C344" s="239"/>
      <c r="D344" s="239"/>
      <c r="E344" s="240"/>
      <c r="F344" s="240"/>
      <c r="H344" s="127">
        <f t="shared" si="17"/>
        <v>0</v>
      </c>
      <c r="J344" s="4">
        <f t="shared" si="15"/>
        <v>25.3245</v>
      </c>
      <c r="K344" s="127">
        <f t="shared" si="16"/>
        <v>0</v>
      </c>
    </row>
    <row r="345" spans="1:11">
      <c r="A345" s="35">
        <v>85002</v>
      </c>
      <c r="B345" s="244" t="s">
        <v>391</v>
      </c>
      <c r="C345" s="239"/>
      <c r="D345" s="239"/>
      <c r="E345" s="240"/>
      <c r="F345" s="240"/>
      <c r="H345" s="127">
        <f t="shared" si="17"/>
        <v>0</v>
      </c>
      <c r="J345" s="4">
        <f t="shared" si="15"/>
        <v>25.3245</v>
      </c>
      <c r="K345" s="127">
        <f t="shared" si="16"/>
        <v>0</v>
      </c>
    </row>
    <row r="346" spans="1:11">
      <c r="A346" s="35">
        <v>91001</v>
      </c>
      <c r="B346" s="238" t="s">
        <v>400</v>
      </c>
      <c r="C346" s="239">
        <v>147737.85999999999</v>
      </c>
      <c r="D346" s="239"/>
      <c r="E346" s="240"/>
      <c r="F346" s="240"/>
      <c r="H346" s="127">
        <f t="shared" si="17"/>
        <v>147737.85999999999</v>
      </c>
      <c r="J346" s="4">
        <f t="shared" si="15"/>
        <v>25.3245</v>
      </c>
      <c r="K346" s="127">
        <f t="shared" si="16"/>
        <v>3741387.44</v>
      </c>
    </row>
    <row r="347" spans="1:11">
      <c r="A347" s="35">
        <v>91002</v>
      </c>
      <c r="B347" s="238" t="s">
        <v>401</v>
      </c>
      <c r="C347" s="239">
        <v>15029.15</v>
      </c>
      <c r="D347" s="239"/>
      <c r="E347" s="240"/>
      <c r="F347" s="240"/>
      <c r="H347" s="127">
        <f t="shared" si="17"/>
        <v>15029.15</v>
      </c>
      <c r="J347" s="4">
        <f t="shared" si="15"/>
        <v>25.3245</v>
      </c>
      <c r="K347" s="127">
        <f t="shared" si="16"/>
        <v>380605.71</v>
      </c>
    </row>
    <row r="348" spans="1:11">
      <c r="A348" s="35">
        <v>91003</v>
      </c>
      <c r="B348" s="238" t="s">
        <v>402</v>
      </c>
      <c r="C348" s="239">
        <v>7200</v>
      </c>
      <c r="D348" s="239"/>
      <c r="E348" s="240"/>
      <c r="F348" s="240"/>
      <c r="H348" s="127">
        <f t="shared" si="17"/>
        <v>7200</v>
      </c>
      <c r="J348" s="4">
        <f t="shared" si="15"/>
        <v>25.3245</v>
      </c>
      <c r="K348" s="127">
        <f t="shared" si="16"/>
        <v>182336.4</v>
      </c>
    </row>
    <row r="349" spans="1:11">
      <c r="A349" s="35">
        <v>91004</v>
      </c>
      <c r="B349" s="244" t="s">
        <v>403</v>
      </c>
      <c r="C349" s="239"/>
      <c r="D349" s="239"/>
      <c r="E349" s="240"/>
      <c r="F349" s="240"/>
      <c r="H349" s="127">
        <f t="shared" si="17"/>
        <v>0</v>
      </c>
      <c r="J349" s="4">
        <f t="shared" si="15"/>
        <v>25.3245</v>
      </c>
      <c r="K349" s="127">
        <f t="shared" si="16"/>
        <v>0</v>
      </c>
    </row>
    <row r="350" spans="1:11">
      <c r="A350" s="35">
        <v>91005</v>
      </c>
      <c r="B350" s="244" t="s">
        <v>404</v>
      </c>
      <c r="C350" s="239">
        <v>11200</v>
      </c>
      <c r="D350" s="239"/>
      <c r="E350" s="240"/>
      <c r="F350" s="240"/>
      <c r="H350" s="127">
        <f t="shared" si="17"/>
        <v>11200</v>
      </c>
      <c r="J350" s="4">
        <f t="shared" si="15"/>
        <v>25.3245</v>
      </c>
      <c r="K350" s="127">
        <f t="shared" si="16"/>
        <v>283634.40000000002</v>
      </c>
    </row>
    <row r="351" spans="1:11">
      <c r="A351" s="35">
        <v>91006</v>
      </c>
      <c r="B351" s="244" t="s">
        <v>405</v>
      </c>
      <c r="C351" s="239">
        <v>4882.9799999999996</v>
      </c>
      <c r="D351" s="239"/>
      <c r="E351" s="240"/>
      <c r="F351" s="240"/>
      <c r="H351" s="127">
        <f t="shared" si="17"/>
        <v>4882.9799999999996</v>
      </c>
      <c r="J351" s="4">
        <f t="shared" si="15"/>
        <v>25.3245</v>
      </c>
      <c r="K351" s="127">
        <f t="shared" si="16"/>
        <v>123659.03</v>
      </c>
    </row>
    <row r="352" spans="1:11">
      <c r="A352" s="35">
        <v>91007</v>
      </c>
      <c r="B352" s="244" t="s">
        <v>406</v>
      </c>
      <c r="C352" s="239">
        <v>1453.35</v>
      </c>
      <c r="D352" s="239"/>
      <c r="E352" s="240"/>
      <c r="F352" s="240"/>
      <c r="H352" s="127">
        <f t="shared" si="17"/>
        <v>1453.35</v>
      </c>
      <c r="J352" s="4">
        <f t="shared" si="15"/>
        <v>25.3245</v>
      </c>
      <c r="K352" s="127">
        <f t="shared" si="16"/>
        <v>36805.360000000001</v>
      </c>
    </row>
    <row r="353" spans="1:11">
      <c r="A353" s="35">
        <v>91008</v>
      </c>
      <c r="B353" s="244" t="s">
        <v>407</v>
      </c>
      <c r="C353" s="239">
        <v>1520.09</v>
      </c>
      <c r="D353" s="239"/>
      <c r="E353" s="240"/>
      <c r="F353" s="240"/>
      <c r="H353" s="127">
        <f t="shared" si="17"/>
        <v>1520.09</v>
      </c>
      <c r="J353" s="4">
        <f t="shared" si="15"/>
        <v>25.3245</v>
      </c>
      <c r="K353" s="127">
        <f t="shared" si="16"/>
        <v>38495.519999999997</v>
      </c>
    </row>
    <row r="354" spans="1:11">
      <c r="A354" s="35">
        <v>91009</v>
      </c>
      <c r="B354" s="244" t="s">
        <v>408</v>
      </c>
      <c r="C354" s="239"/>
      <c r="D354" s="239"/>
      <c r="E354" s="240"/>
      <c r="F354" s="240"/>
      <c r="H354" s="127">
        <f t="shared" si="17"/>
        <v>0</v>
      </c>
      <c r="J354" s="4">
        <f t="shared" si="15"/>
        <v>25.3245</v>
      </c>
      <c r="K354" s="127">
        <f t="shared" si="16"/>
        <v>0</v>
      </c>
    </row>
    <row r="355" spans="1:11">
      <c r="A355" s="35">
        <v>91010</v>
      </c>
      <c r="B355" s="244" t="s">
        <v>487</v>
      </c>
      <c r="C355" s="239">
        <v>1204.6500000000001</v>
      </c>
      <c r="D355" s="239"/>
      <c r="E355" s="240"/>
      <c r="F355" s="240"/>
      <c r="H355" s="127">
        <f t="shared" si="17"/>
        <v>1204.6500000000001</v>
      </c>
      <c r="J355" s="4">
        <f t="shared" si="15"/>
        <v>25.3245</v>
      </c>
      <c r="K355" s="127">
        <f t="shared" si="16"/>
        <v>30507.16</v>
      </c>
    </row>
    <row r="356" spans="1:11">
      <c r="A356" s="35">
        <v>91011</v>
      </c>
      <c r="B356" s="244" t="s">
        <v>410</v>
      </c>
      <c r="C356" s="239"/>
      <c r="D356" s="239"/>
      <c r="E356" s="240"/>
      <c r="F356" s="240"/>
      <c r="H356" s="127">
        <f t="shared" si="17"/>
        <v>0</v>
      </c>
      <c r="J356" s="4">
        <f t="shared" si="15"/>
        <v>25.3245</v>
      </c>
      <c r="K356" s="127">
        <f t="shared" si="16"/>
        <v>0</v>
      </c>
    </row>
    <row r="357" spans="1:11">
      <c r="A357" s="35">
        <v>91012</v>
      </c>
      <c r="B357" s="238" t="s">
        <v>252</v>
      </c>
      <c r="C357" s="239"/>
      <c r="D357" s="239"/>
      <c r="E357" s="240"/>
      <c r="F357" s="240"/>
      <c r="H357" s="127">
        <f t="shared" si="17"/>
        <v>0</v>
      </c>
      <c r="J357" s="4">
        <f t="shared" si="15"/>
        <v>25.3245</v>
      </c>
      <c r="K357" s="127">
        <f t="shared" si="16"/>
        <v>0</v>
      </c>
    </row>
    <row r="358" spans="1:11">
      <c r="A358" s="237">
        <v>91013</v>
      </c>
      <c r="B358" s="244" t="s">
        <v>411</v>
      </c>
      <c r="C358" s="239"/>
      <c r="D358" s="239"/>
      <c r="E358" s="240"/>
      <c r="F358" s="240"/>
      <c r="H358" s="127">
        <f t="shared" si="17"/>
        <v>0</v>
      </c>
      <c r="J358" s="4">
        <f t="shared" si="15"/>
        <v>25.3245</v>
      </c>
      <c r="K358" s="127">
        <f t="shared" si="16"/>
        <v>0</v>
      </c>
    </row>
    <row r="359" spans="1:11">
      <c r="A359" s="35">
        <v>91200</v>
      </c>
      <c r="B359" s="244" t="s">
        <v>412</v>
      </c>
      <c r="C359" s="239">
        <v>20677</v>
      </c>
      <c r="D359" s="239"/>
      <c r="E359" s="240"/>
      <c r="F359" s="240"/>
      <c r="H359" s="127">
        <f t="shared" si="17"/>
        <v>20677</v>
      </c>
      <c r="J359" s="4">
        <f t="shared" si="15"/>
        <v>25.3245</v>
      </c>
      <c r="K359" s="127">
        <f t="shared" si="16"/>
        <v>523634.69</v>
      </c>
    </row>
    <row r="360" spans="1:11">
      <c r="A360" s="35">
        <v>91201</v>
      </c>
      <c r="B360" s="244" t="s">
        <v>413</v>
      </c>
      <c r="C360" s="239">
        <v>388</v>
      </c>
      <c r="D360" s="239"/>
      <c r="E360" s="240"/>
      <c r="F360" s="240"/>
      <c r="H360" s="127">
        <f t="shared" si="17"/>
        <v>388</v>
      </c>
      <c r="J360" s="4">
        <f t="shared" si="15"/>
        <v>25.3245</v>
      </c>
      <c r="K360" s="127">
        <f t="shared" si="16"/>
        <v>9825.91</v>
      </c>
    </row>
    <row r="361" spans="1:11">
      <c r="A361" s="35">
        <v>91202</v>
      </c>
      <c r="B361" s="244" t="s">
        <v>414</v>
      </c>
      <c r="C361" s="239"/>
      <c r="D361" s="239"/>
      <c r="E361" s="240"/>
      <c r="F361" s="240"/>
      <c r="H361" s="127">
        <f t="shared" si="17"/>
        <v>0</v>
      </c>
      <c r="J361" s="4">
        <f t="shared" si="15"/>
        <v>25.3245</v>
      </c>
      <c r="K361" s="127">
        <f t="shared" si="16"/>
        <v>0</v>
      </c>
    </row>
    <row r="362" spans="1:11">
      <c r="A362" s="35">
        <v>92001</v>
      </c>
      <c r="B362" s="244" t="s">
        <v>415</v>
      </c>
      <c r="C362" s="239"/>
      <c r="D362" s="239"/>
      <c r="E362" s="240"/>
      <c r="F362" s="240"/>
      <c r="H362" s="127">
        <f t="shared" si="17"/>
        <v>0</v>
      </c>
      <c r="J362" s="4">
        <f t="shared" si="15"/>
        <v>25.3245</v>
      </c>
      <c r="K362" s="127">
        <f t="shared" si="16"/>
        <v>0</v>
      </c>
    </row>
    <row r="363" spans="1:11">
      <c r="A363" s="35">
        <v>92002</v>
      </c>
      <c r="B363" s="244" t="s">
        <v>416</v>
      </c>
      <c r="C363" s="239"/>
      <c r="D363" s="239"/>
      <c r="E363" s="240"/>
      <c r="F363" s="240"/>
      <c r="H363" s="127">
        <f t="shared" si="17"/>
        <v>0</v>
      </c>
      <c r="J363" s="4">
        <f t="shared" si="15"/>
        <v>25.3245</v>
      </c>
      <c r="K363" s="127">
        <f t="shared" si="16"/>
        <v>0</v>
      </c>
    </row>
    <row r="364" spans="1:11">
      <c r="A364" s="35">
        <v>92003</v>
      </c>
      <c r="B364" s="244" t="s">
        <v>417</v>
      </c>
      <c r="C364" s="239"/>
      <c r="D364" s="239"/>
      <c r="E364" s="240"/>
      <c r="F364" s="240"/>
      <c r="H364" s="127">
        <f t="shared" si="17"/>
        <v>0</v>
      </c>
      <c r="J364" s="4">
        <f t="shared" si="15"/>
        <v>25.3245</v>
      </c>
      <c r="K364" s="127">
        <f t="shared" si="16"/>
        <v>0</v>
      </c>
    </row>
    <row r="365" spans="1:11">
      <c r="A365" s="35">
        <v>92004</v>
      </c>
      <c r="B365" s="244" t="s">
        <v>418</v>
      </c>
      <c r="C365" s="239"/>
      <c r="D365" s="239"/>
      <c r="E365" s="240"/>
      <c r="F365" s="240"/>
      <c r="H365" s="127">
        <f t="shared" si="17"/>
        <v>0</v>
      </c>
      <c r="J365" s="4">
        <f t="shared" si="15"/>
        <v>25.3245</v>
      </c>
      <c r="K365" s="127">
        <f t="shared" si="16"/>
        <v>0</v>
      </c>
    </row>
    <row r="366" spans="1:11">
      <c r="A366" s="35">
        <v>92005</v>
      </c>
      <c r="B366" s="244" t="s">
        <v>419</v>
      </c>
      <c r="C366" s="239"/>
      <c r="D366" s="239"/>
      <c r="E366" s="240"/>
      <c r="F366" s="240"/>
      <c r="H366" s="127">
        <f t="shared" si="17"/>
        <v>0</v>
      </c>
      <c r="J366" s="4">
        <f t="shared" si="15"/>
        <v>25.3245</v>
      </c>
      <c r="K366" s="127">
        <f t="shared" si="16"/>
        <v>0</v>
      </c>
    </row>
    <row r="367" spans="1:11">
      <c r="A367" s="35">
        <v>92006</v>
      </c>
      <c r="B367" s="244" t="s">
        <v>420</v>
      </c>
      <c r="C367" s="239"/>
      <c r="D367" s="239"/>
      <c r="E367" s="240"/>
      <c r="F367" s="240"/>
      <c r="H367" s="127">
        <f t="shared" si="17"/>
        <v>0</v>
      </c>
      <c r="J367" s="4">
        <f t="shared" si="15"/>
        <v>25.3245</v>
      </c>
      <c r="K367" s="127">
        <f t="shared" si="16"/>
        <v>0</v>
      </c>
    </row>
    <row r="368" spans="1:11">
      <c r="A368" s="35">
        <v>92007</v>
      </c>
      <c r="B368" s="244" t="s">
        <v>421</v>
      </c>
      <c r="C368" s="239"/>
      <c r="D368" s="239"/>
      <c r="E368" s="240"/>
      <c r="F368" s="240"/>
      <c r="H368" s="127">
        <f t="shared" si="17"/>
        <v>0</v>
      </c>
      <c r="J368" s="4">
        <f t="shared" si="15"/>
        <v>25.3245</v>
      </c>
      <c r="K368" s="127">
        <f t="shared" si="16"/>
        <v>0</v>
      </c>
    </row>
    <row r="369" spans="1:11">
      <c r="A369" s="35">
        <v>92008</v>
      </c>
      <c r="B369" s="244" t="s">
        <v>422</v>
      </c>
      <c r="C369" s="239"/>
      <c r="D369" s="239"/>
      <c r="E369" s="240"/>
      <c r="F369" s="240"/>
      <c r="H369" s="127">
        <f t="shared" si="17"/>
        <v>0</v>
      </c>
      <c r="J369" s="4">
        <f t="shared" si="15"/>
        <v>25.3245</v>
      </c>
      <c r="K369" s="127">
        <f t="shared" si="16"/>
        <v>0</v>
      </c>
    </row>
    <row r="370" spans="1:11">
      <c r="A370" s="20">
        <v>92009</v>
      </c>
      <c r="B370" s="238" t="s">
        <v>423</v>
      </c>
      <c r="C370" s="239"/>
      <c r="D370" s="239"/>
      <c r="E370" s="240"/>
      <c r="F370" s="240"/>
      <c r="H370" s="127">
        <f t="shared" si="17"/>
        <v>0</v>
      </c>
      <c r="J370" s="4">
        <f t="shared" si="15"/>
        <v>25.3245</v>
      </c>
      <c r="K370" s="127">
        <f t="shared" si="16"/>
        <v>0</v>
      </c>
    </row>
    <row r="371" spans="1:11">
      <c r="A371" s="35">
        <v>93001</v>
      </c>
      <c r="B371" s="244" t="s">
        <v>424</v>
      </c>
      <c r="C371" s="239">
        <v>2010.46</v>
      </c>
      <c r="D371" s="239"/>
      <c r="E371" s="240"/>
      <c r="F371" s="240"/>
      <c r="H371" s="127">
        <f t="shared" si="17"/>
        <v>2010.46</v>
      </c>
      <c r="J371" s="4">
        <f t="shared" si="15"/>
        <v>25.3245</v>
      </c>
      <c r="K371" s="127">
        <f t="shared" si="16"/>
        <v>50913.89</v>
      </c>
    </row>
    <row r="372" spans="1:11">
      <c r="A372" s="35">
        <v>93002</v>
      </c>
      <c r="B372" s="244" t="s">
        <v>425</v>
      </c>
      <c r="C372" s="239">
        <v>2113.1999999999998</v>
      </c>
      <c r="D372" s="239"/>
      <c r="E372" s="240"/>
      <c r="F372" s="240"/>
      <c r="H372" s="127">
        <f t="shared" si="17"/>
        <v>2113.1999999999998</v>
      </c>
      <c r="J372" s="4">
        <f t="shared" si="15"/>
        <v>25.3245</v>
      </c>
      <c r="K372" s="127">
        <f t="shared" si="16"/>
        <v>53515.73</v>
      </c>
    </row>
    <row r="373" spans="1:11">
      <c r="A373" s="35">
        <v>93003</v>
      </c>
      <c r="B373" s="244" t="s">
        <v>426</v>
      </c>
      <c r="C373" s="239"/>
      <c r="D373" s="239"/>
      <c r="E373" s="240"/>
      <c r="F373" s="240"/>
      <c r="H373" s="127">
        <f t="shared" si="17"/>
        <v>0</v>
      </c>
      <c r="J373" s="4">
        <f t="shared" si="15"/>
        <v>25.3245</v>
      </c>
      <c r="K373" s="127">
        <f t="shared" si="16"/>
        <v>0</v>
      </c>
    </row>
    <row r="374" spans="1:11">
      <c r="A374" s="35">
        <v>93004</v>
      </c>
      <c r="B374" s="244" t="s">
        <v>427</v>
      </c>
      <c r="C374" s="239"/>
      <c r="D374" s="239"/>
      <c r="E374" s="240"/>
      <c r="F374" s="240"/>
      <c r="H374" s="127">
        <f t="shared" si="17"/>
        <v>0</v>
      </c>
      <c r="J374" s="4">
        <f t="shared" si="15"/>
        <v>25.3245</v>
      </c>
      <c r="K374" s="127">
        <f t="shared" si="16"/>
        <v>0</v>
      </c>
    </row>
    <row r="375" spans="1:11">
      <c r="A375" s="35">
        <v>93005</v>
      </c>
      <c r="B375" s="244" t="s">
        <v>428</v>
      </c>
      <c r="C375" s="239">
        <v>440.2</v>
      </c>
      <c r="D375" s="239"/>
      <c r="E375" s="240"/>
      <c r="F375" s="240"/>
      <c r="H375" s="127">
        <f t="shared" si="17"/>
        <v>440.2</v>
      </c>
      <c r="J375" s="4">
        <f t="shared" si="15"/>
        <v>25.3245</v>
      </c>
      <c r="K375" s="127">
        <f t="shared" si="16"/>
        <v>11147.84</v>
      </c>
    </row>
    <row r="376" spans="1:11">
      <c r="A376" s="245">
        <v>94001</v>
      </c>
      <c r="B376" s="246" t="s">
        <v>429</v>
      </c>
      <c r="C376" s="243"/>
      <c r="D376" s="243"/>
      <c r="E376" s="243"/>
      <c r="F376" s="243"/>
      <c r="G376" s="131"/>
      <c r="H376" s="131">
        <f t="shared" si="17"/>
        <v>0</v>
      </c>
      <c r="J376" s="4">
        <f t="shared" si="15"/>
        <v>25.3245</v>
      </c>
      <c r="K376" s="131">
        <f t="shared" si="16"/>
        <v>0</v>
      </c>
    </row>
    <row r="377" spans="1:11">
      <c r="A377" s="35">
        <v>94002</v>
      </c>
      <c r="B377" s="244" t="s">
        <v>430</v>
      </c>
      <c r="C377" s="239"/>
      <c r="D377" s="239"/>
      <c r="E377" s="240"/>
      <c r="F377" s="240"/>
      <c r="H377" s="127">
        <f t="shared" si="17"/>
        <v>0</v>
      </c>
      <c r="J377" s="4">
        <f t="shared" si="15"/>
        <v>25.3245</v>
      </c>
      <c r="K377" s="127">
        <f t="shared" si="16"/>
        <v>0</v>
      </c>
    </row>
    <row r="378" spans="1:11">
      <c r="A378" s="35">
        <v>94003</v>
      </c>
      <c r="B378" s="244" t="s">
        <v>431</v>
      </c>
      <c r="C378" s="239">
        <v>1128</v>
      </c>
      <c r="D378" s="239"/>
      <c r="E378" s="240"/>
      <c r="F378" s="240"/>
      <c r="H378" s="127">
        <f t="shared" si="17"/>
        <v>1128</v>
      </c>
      <c r="J378" s="4">
        <f t="shared" si="15"/>
        <v>25.3245</v>
      </c>
      <c r="K378" s="127">
        <f t="shared" si="16"/>
        <v>28566.04</v>
      </c>
    </row>
    <row r="379" spans="1:11">
      <c r="A379" s="35">
        <v>94004</v>
      </c>
      <c r="B379" s="244" t="s">
        <v>432</v>
      </c>
      <c r="C379" s="239">
        <v>653.34</v>
      </c>
      <c r="D379" s="239"/>
      <c r="E379" s="240"/>
      <c r="F379" s="240"/>
      <c r="H379" s="127">
        <f t="shared" si="17"/>
        <v>653.34</v>
      </c>
      <c r="J379" s="4">
        <f t="shared" si="15"/>
        <v>25.3245</v>
      </c>
      <c r="K379" s="127">
        <f t="shared" si="16"/>
        <v>16545.509999999998</v>
      </c>
    </row>
    <row r="380" spans="1:11">
      <c r="A380" s="35">
        <v>94005</v>
      </c>
      <c r="B380" s="244" t="s">
        <v>433</v>
      </c>
      <c r="C380" s="239">
        <v>753.68</v>
      </c>
      <c r="D380" s="239"/>
      <c r="E380" s="240"/>
      <c r="F380" s="240"/>
      <c r="H380" s="127">
        <f t="shared" si="17"/>
        <v>753.68</v>
      </c>
      <c r="J380" s="4">
        <f t="shared" si="15"/>
        <v>25.3245</v>
      </c>
      <c r="K380" s="127">
        <f t="shared" si="16"/>
        <v>19086.57</v>
      </c>
    </row>
    <row r="381" spans="1:11">
      <c r="A381" s="35">
        <v>94006</v>
      </c>
      <c r="B381" s="244" t="s">
        <v>434</v>
      </c>
      <c r="C381" s="239"/>
      <c r="D381" s="239"/>
      <c r="E381" s="240"/>
      <c r="F381" s="240"/>
      <c r="H381" s="127">
        <f t="shared" si="17"/>
        <v>0</v>
      </c>
      <c r="J381" s="4">
        <f t="shared" si="15"/>
        <v>25.3245</v>
      </c>
      <c r="K381" s="127">
        <f t="shared" si="16"/>
        <v>0</v>
      </c>
    </row>
    <row r="382" spans="1:11">
      <c r="A382" s="35">
        <v>94007</v>
      </c>
      <c r="B382" s="244" t="s">
        <v>435</v>
      </c>
      <c r="C382" s="239">
        <v>521.20000000000005</v>
      </c>
      <c r="D382" s="239"/>
      <c r="E382" s="240"/>
      <c r="F382" s="240"/>
      <c r="H382" s="127">
        <f t="shared" si="17"/>
        <v>521.20000000000005</v>
      </c>
      <c r="J382" s="4">
        <f t="shared" si="15"/>
        <v>25.3245</v>
      </c>
      <c r="K382" s="127">
        <f t="shared" si="16"/>
        <v>13199.13</v>
      </c>
    </row>
    <row r="383" spans="1:11">
      <c r="A383" s="35">
        <v>94008</v>
      </c>
      <c r="B383" s="244" t="s">
        <v>436</v>
      </c>
      <c r="C383" s="239"/>
      <c r="D383" s="239"/>
      <c r="E383" s="240"/>
      <c r="F383" s="240"/>
      <c r="H383" s="127">
        <f t="shared" si="17"/>
        <v>0</v>
      </c>
      <c r="J383" s="4">
        <f t="shared" si="15"/>
        <v>25.3245</v>
      </c>
      <c r="K383" s="127">
        <f t="shared" si="16"/>
        <v>0</v>
      </c>
    </row>
    <row r="384" spans="1:11">
      <c r="A384" s="35">
        <v>94009</v>
      </c>
      <c r="B384" s="244" t="s">
        <v>437</v>
      </c>
      <c r="C384" s="239"/>
      <c r="D384" s="239"/>
      <c r="E384" s="240"/>
      <c r="F384" s="240"/>
      <c r="H384" s="127">
        <f t="shared" si="17"/>
        <v>0</v>
      </c>
      <c r="J384" s="4">
        <f t="shared" si="15"/>
        <v>25.3245</v>
      </c>
      <c r="K384" s="127">
        <f t="shared" si="16"/>
        <v>0</v>
      </c>
    </row>
    <row r="385" spans="1:11">
      <c r="A385" s="35">
        <v>94010</v>
      </c>
      <c r="B385" s="244" t="s">
        <v>438</v>
      </c>
      <c r="C385" s="239">
        <v>1774.62</v>
      </c>
      <c r="D385" s="239"/>
      <c r="E385" s="240"/>
      <c r="F385" s="240"/>
      <c r="H385" s="127">
        <f t="shared" si="17"/>
        <v>1774.62</v>
      </c>
      <c r="J385" s="4">
        <f t="shared" si="15"/>
        <v>25.3245</v>
      </c>
      <c r="K385" s="127">
        <f t="shared" si="16"/>
        <v>44941.36</v>
      </c>
    </row>
    <row r="386" spans="1:11">
      <c r="A386" s="35">
        <v>94011</v>
      </c>
      <c r="B386" s="244" t="s">
        <v>439</v>
      </c>
      <c r="C386" s="239"/>
      <c r="D386" s="239"/>
      <c r="E386" s="240"/>
      <c r="F386" s="240"/>
      <c r="H386" s="127">
        <f t="shared" si="17"/>
        <v>0</v>
      </c>
      <c r="J386" s="4">
        <f t="shared" si="15"/>
        <v>25.3245</v>
      </c>
      <c r="K386" s="127">
        <f t="shared" si="16"/>
        <v>0</v>
      </c>
    </row>
    <row r="387" spans="1:11">
      <c r="A387" s="35">
        <v>94012</v>
      </c>
      <c r="B387" s="244" t="s">
        <v>440</v>
      </c>
      <c r="C387" s="239"/>
      <c r="D387" s="239"/>
      <c r="E387" s="240"/>
      <c r="F387" s="240"/>
      <c r="H387" s="127">
        <f t="shared" si="17"/>
        <v>0</v>
      </c>
      <c r="J387" s="4">
        <f t="shared" si="15"/>
        <v>25.3245</v>
      </c>
      <c r="K387" s="127">
        <f t="shared" si="16"/>
        <v>0</v>
      </c>
    </row>
    <row r="388" spans="1:11">
      <c r="A388" s="35">
        <v>94013</v>
      </c>
      <c r="B388" s="244" t="s">
        <v>441</v>
      </c>
      <c r="C388" s="239"/>
      <c r="D388" s="239"/>
      <c r="E388" s="240"/>
      <c r="F388" s="240"/>
      <c r="H388" s="127">
        <f t="shared" si="17"/>
        <v>0</v>
      </c>
      <c r="J388" s="4">
        <f t="shared" si="15"/>
        <v>25.3245</v>
      </c>
      <c r="K388" s="127">
        <f t="shared" si="16"/>
        <v>0</v>
      </c>
    </row>
    <row r="389" spans="1:11">
      <c r="A389" s="245">
        <v>94014</v>
      </c>
      <c r="B389" s="246" t="s">
        <v>465</v>
      </c>
      <c r="C389" s="243"/>
      <c r="D389" s="243"/>
      <c r="E389" s="243"/>
      <c r="F389" s="243"/>
      <c r="G389" s="131"/>
      <c r="H389" s="131">
        <f t="shared" si="17"/>
        <v>0</v>
      </c>
      <c r="J389" s="4">
        <f t="shared" si="15"/>
        <v>25.3245</v>
      </c>
      <c r="K389" s="131">
        <f t="shared" si="16"/>
        <v>0</v>
      </c>
    </row>
    <row r="390" spans="1:11">
      <c r="A390" s="35">
        <v>94015</v>
      </c>
      <c r="B390" s="244" t="s">
        <v>466</v>
      </c>
      <c r="C390" s="239"/>
      <c r="D390" s="239"/>
      <c r="E390" s="240"/>
      <c r="F390" s="240"/>
      <c r="H390" s="127">
        <f t="shared" si="17"/>
        <v>0</v>
      </c>
      <c r="J390" s="4">
        <f t="shared" si="15"/>
        <v>25.3245</v>
      </c>
      <c r="K390" s="127">
        <f t="shared" si="16"/>
        <v>0</v>
      </c>
    </row>
    <row r="391" spans="1:11">
      <c r="A391" s="245">
        <v>94016</v>
      </c>
      <c r="B391" s="246" t="s">
        <v>442</v>
      </c>
      <c r="C391" s="243">
        <v>837.72</v>
      </c>
      <c r="D391" s="243"/>
      <c r="E391" s="243"/>
      <c r="F391" s="243"/>
      <c r="G391" s="131"/>
      <c r="H391" s="131">
        <f t="shared" si="17"/>
        <v>837.72</v>
      </c>
      <c r="J391" s="4">
        <f t="shared" si="15"/>
        <v>25.3245</v>
      </c>
      <c r="K391" s="131">
        <f t="shared" si="16"/>
        <v>21214.84</v>
      </c>
    </row>
    <row r="392" spans="1:11">
      <c r="A392" s="35">
        <v>94017</v>
      </c>
      <c r="B392" s="244" t="s">
        <v>443</v>
      </c>
      <c r="C392" s="239"/>
      <c r="D392" s="239"/>
      <c r="E392" s="240"/>
      <c r="F392" s="240"/>
      <c r="H392" s="127">
        <f t="shared" si="17"/>
        <v>0</v>
      </c>
      <c r="J392" s="4">
        <f t="shared" si="15"/>
        <v>25.3245</v>
      </c>
      <c r="K392" s="127">
        <f t="shared" si="16"/>
        <v>0</v>
      </c>
    </row>
    <row r="393" spans="1:11">
      <c r="A393" s="35">
        <v>94018</v>
      </c>
      <c r="B393" s="244" t="s">
        <v>444</v>
      </c>
      <c r="C393" s="239"/>
      <c r="D393" s="239"/>
      <c r="E393" s="240"/>
      <c r="F393" s="240"/>
      <c r="H393" s="127">
        <f t="shared" si="17"/>
        <v>0</v>
      </c>
      <c r="J393" s="4">
        <f t="shared" ref="J393:J430" si="18">J392</f>
        <v>25.3245</v>
      </c>
      <c r="K393" s="127">
        <f t="shared" si="16"/>
        <v>0</v>
      </c>
    </row>
    <row r="394" spans="1:11">
      <c r="A394" s="35">
        <v>94019</v>
      </c>
      <c r="B394" s="244" t="s">
        <v>417</v>
      </c>
      <c r="C394" s="239">
        <v>200.72</v>
      </c>
      <c r="D394" s="239"/>
      <c r="E394" s="240"/>
      <c r="F394" s="240"/>
      <c r="H394" s="127">
        <f t="shared" si="17"/>
        <v>200.72</v>
      </c>
      <c r="J394" s="4">
        <f t="shared" si="18"/>
        <v>25.3245</v>
      </c>
      <c r="K394" s="127">
        <f t="shared" ref="K394:K430" si="19">ROUND(H394*J394,2)</f>
        <v>5083.13</v>
      </c>
    </row>
    <row r="395" spans="1:11">
      <c r="A395" s="35">
        <v>94020</v>
      </c>
      <c r="B395" s="238" t="s">
        <v>384</v>
      </c>
      <c r="C395" s="239"/>
      <c r="D395" s="239"/>
      <c r="E395" s="240"/>
      <c r="F395" s="240"/>
      <c r="H395" s="127">
        <f t="shared" si="17"/>
        <v>0</v>
      </c>
      <c r="J395" s="4">
        <f t="shared" si="18"/>
        <v>25.3245</v>
      </c>
      <c r="K395" s="127">
        <f t="shared" si="19"/>
        <v>0</v>
      </c>
    </row>
    <row r="396" spans="1:11">
      <c r="A396" s="35">
        <v>94021</v>
      </c>
      <c r="B396" s="244" t="s">
        <v>445</v>
      </c>
      <c r="C396" s="239"/>
      <c r="D396" s="239"/>
      <c r="E396" s="240"/>
      <c r="F396" s="240"/>
      <c r="H396" s="127">
        <f t="shared" si="17"/>
        <v>0</v>
      </c>
      <c r="J396" s="4">
        <f t="shared" si="18"/>
        <v>25.3245</v>
      </c>
      <c r="K396" s="127">
        <f t="shared" si="19"/>
        <v>0</v>
      </c>
    </row>
    <row r="397" spans="1:11">
      <c r="A397" s="35">
        <v>94022</v>
      </c>
      <c r="B397" s="244" t="s">
        <v>446</v>
      </c>
      <c r="C397" s="239">
        <v>32760.63</v>
      </c>
      <c r="D397" s="239"/>
      <c r="E397" s="240"/>
      <c r="F397" s="240"/>
      <c r="H397" s="127">
        <f t="shared" si="17"/>
        <v>32760.63</v>
      </c>
      <c r="J397" s="4">
        <f t="shared" si="18"/>
        <v>25.3245</v>
      </c>
      <c r="K397" s="127">
        <f t="shared" si="19"/>
        <v>829646.57</v>
      </c>
    </row>
    <row r="398" spans="1:11">
      <c r="A398" s="35">
        <v>94023</v>
      </c>
      <c r="B398" s="244" t="s">
        <v>447</v>
      </c>
      <c r="C398" s="239"/>
      <c r="D398" s="239"/>
      <c r="E398" s="240"/>
      <c r="F398" s="240"/>
      <c r="H398" s="127">
        <f t="shared" si="17"/>
        <v>0</v>
      </c>
      <c r="J398" s="4">
        <f t="shared" si="18"/>
        <v>25.3245</v>
      </c>
      <c r="K398" s="127">
        <f t="shared" si="19"/>
        <v>0</v>
      </c>
    </row>
    <row r="399" spans="1:11">
      <c r="A399" s="35">
        <v>94024</v>
      </c>
      <c r="B399" s="244" t="s">
        <v>448</v>
      </c>
      <c r="C399" s="239"/>
      <c r="D399" s="239"/>
      <c r="E399" s="240"/>
      <c r="F399" s="240"/>
      <c r="H399" s="127">
        <f t="shared" si="17"/>
        <v>0</v>
      </c>
      <c r="J399" s="4">
        <f t="shared" si="18"/>
        <v>25.3245</v>
      </c>
      <c r="K399" s="127">
        <f t="shared" si="19"/>
        <v>0</v>
      </c>
    </row>
    <row r="400" spans="1:11">
      <c r="A400" s="35">
        <v>94025</v>
      </c>
      <c r="B400" s="244" t="s">
        <v>449</v>
      </c>
      <c r="C400" s="239"/>
      <c r="D400" s="239"/>
      <c r="E400" s="240"/>
      <c r="F400" s="240"/>
      <c r="H400" s="127">
        <f t="shared" si="17"/>
        <v>0</v>
      </c>
      <c r="J400" s="4">
        <f t="shared" si="18"/>
        <v>25.3245</v>
      </c>
      <c r="K400" s="127">
        <f t="shared" si="19"/>
        <v>0</v>
      </c>
    </row>
    <row r="401" spans="1:11">
      <c r="A401" s="245">
        <v>94026</v>
      </c>
      <c r="B401" s="242" t="s">
        <v>488</v>
      </c>
      <c r="C401" s="243">
        <v>335233.21999999997</v>
      </c>
      <c r="D401" s="243"/>
      <c r="E401" s="243"/>
      <c r="F401" s="243">
        <v>71425.289999999994</v>
      </c>
      <c r="G401" s="131"/>
      <c r="H401" s="131">
        <f t="shared" ref="H401:H430" si="20">ROUND(C401-D401+E401-F401,2)</f>
        <v>263807.93</v>
      </c>
      <c r="J401" s="4">
        <f t="shared" si="18"/>
        <v>25.3245</v>
      </c>
      <c r="K401" s="131">
        <f t="shared" si="19"/>
        <v>6680803.9199999999</v>
      </c>
    </row>
    <row r="402" spans="1:11">
      <c r="A402" s="35">
        <v>94027</v>
      </c>
      <c r="B402" s="244" t="s">
        <v>450</v>
      </c>
      <c r="C402" s="239">
        <v>53.36</v>
      </c>
      <c r="D402" s="239"/>
      <c r="E402" s="240"/>
      <c r="F402" s="240"/>
      <c r="H402" s="127">
        <f t="shared" si="20"/>
        <v>53.36</v>
      </c>
      <c r="J402" s="4">
        <f t="shared" si="18"/>
        <v>25.3245</v>
      </c>
      <c r="K402" s="127">
        <f t="shared" si="19"/>
        <v>1351.32</v>
      </c>
    </row>
    <row r="403" spans="1:11">
      <c r="A403" s="35">
        <v>94028</v>
      </c>
      <c r="B403" s="4" t="s">
        <v>451</v>
      </c>
      <c r="C403" s="239"/>
      <c r="D403" s="239"/>
      <c r="E403" s="240"/>
      <c r="F403" s="240"/>
      <c r="H403" s="127">
        <f t="shared" si="20"/>
        <v>0</v>
      </c>
      <c r="J403" s="4">
        <f t="shared" si="18"/>
        <v>25.3245</v>
      </c>
      <c r="K403" s="127">
        <f t="shared" si="19"/>
        <v>0</v>
      </c>
    </row>
    <row r="404" spans="1:11">
      <c r="A404" s="35">
        <v>94029</v>
      </c>
      <c r="B404" s="4" t="s">
        <v>452</v>
      </c>
      <c r="C404" s="239">
        <v>125.18</v>
      </c>
      <c r="D404" s="239"/>
      <c r="E404" s="240"/>
      <c r="F404" s="240"/>
      <c r="H404" s="127">
        <f t="shared" si="20"/>
        <v>125.18</v>
      </c>
      <c r="J404" s="4">
        <f t="shared" si="18"/>
        <v>25.3245</v>
      </c>
      <c r="K404" s="127">
        <f t="shared" si="19"/>
        <v>3170.12</v>
      </c>
    </row>
    <row r="405" spans="1:11">
      <c r="A405" s="35">
        <v>95001</v>
      </c>
      <c r="B405" s="238" t="s">
        <v>397</v>
      </c>
      <c r="C405" s="239"/>
      <c r="D405" s="239"/>
      <c r="E405" s="240"/>
      <c r="F405" s="240"/>
      <c r="H405" s="127">
        <f t="shared" si="20"/>
        <v>0</v>
      </c>
      <c r="J405" s="4">
        <f t="shared" si="18"/>
        <v>25.3245</v>
      </c>
      <c r="K405" s="127">
        <f t="shared" si="19"/>
        <v>0</v>
      </c>
    </row>
    <row r="406" spans="1:11">
      <c r="A406" s="35">
        <v>95002</v>
      </c>
      <c r="B406" s="238" t="s">
        <v>398</v>
      </c>
      <c r="C406" s="239">
        <v>1992.72</v>
      </c>
      <c r="D406" s="239"/>
      <c r="E406" s="240"/>
      <c r="F406" s="240"/>
      <c r="H406" s="127">
        <f t="shared" si="20"/>
        <v>1992.72</v>
      </c>
      <c r="J406" s="4">
        <f t="shared" si="18"/>
        <v>25.3245</v>
      </c>
      <c r="K406" s="127">
        <f t="shared" si="19"/>
        <v>50464.639999999999</v>
      </c>
    </row>
    <row r="407" spans="1:11">
      <c r="A407" s="35">
        <v>95003</v>
      </c>
      <c r="B407" s="238" t="s">
        <v>399</v>
      </c>
      <c r="C407" s="239">
        <v>1212.8499999999999</v>
      </c>
      <c r="D407" s="239"/>
      <c r="E407" s="240"/>
      <c r="F407" s="240"/>
      <c r="H407" s="127">
        <f t="shared" si="20"/>
        <v>1212.8499999999999</v>
      </c>
      <c r="J407" s="4">
        <f t="shared" si="18"/>
        <v>25.3245</v>
      </c>
      <c r="K407" s="127">
        <f t="shared" si="19"/>
        <v>30714.82</v>
      </c>
    </row>
    <row r="408" spans="1:11">
      <c r="A408" s="35">
        <v>96001</v>
      </c>
      <c r="B408" s="238" t="s">
        <v>453</v>
      </c>
      <c r="C408" s="239">
        <v>43000.02</v>
      </c>
      <c r="D408" s="239"/>
      <c r="E408" s="240"/>
      <c r="F408" s="240"/>
      <c r="H408" s="127">
        <f t="shared" si="20"/>
        <v>43000.02</v>
      </c>
      <c r="J408" s="4">
        <f t="shared" si="18"/>
        <v>25.3245</v>
      </c>
      <c r="K408" s="127">
        <f t="shared" si="19"/>
        <v>1088954.01</v>
      </c>
    </row>
    <row r="409" spans="1:11">
      <c r="A409" s="35">
        <v>96002</v>
      </c>
      <c r="B409" s="238" t="s">
        <v>454</v>
      </c>
      <c r="C409" s="239">
        <v>300</v>
      </c>
      <c r="D409" s="239"/>
      <c r="E409" s="240"/>
      <c r="F409" s="240"/>
      <c r="H409" s="127">
        <f t="shared" si="20"/>
        <v>300</v>
      </c>
      <c r="J409" s="4">
        <f t="shared" si="18"/>
        <v>25.3245</v>
      </c>
      <c r="K409" s="127">
        <f t="shared" si="19"/>
        <v>7597.35</v>
      </c>
    </row>
    <row r="410" spans="1:11">
      <c r="A410" s="35">
        <v>96003</v>
      </c>
      <c r="B410" s="238" t="s">
        <v>455</v>
      </c>
      <c r="C410" s="239">
        <v>750</v>
      </c>
      <c r="D410" s="239"/>
      <c r="E410" s="240"/>
      <c r="F410" s="240"/>
      <c r="H410" s="127">
        <f t="shared" si="20"/>
        <v>750</v>
      </c>
      <c r="J410" s="4">
        <f t="shared" si="18"/>
        <v>25.3245</v>
      </c>
      <c r="K410" s="127">
        <f t="shared" si="19"/>
        <v>18993.38</v>
      </c>
    </row>
    <row r="411" spans="1:11">
      <c r="A411" s="35">
        <v>96004</v>
      </c>
      <c r="B411" s="238" t="s">
        <v>456</v>
      </c>
      <c r="C411" s="239"/>
      <c r="D411" s="239"/>
      <c r="E411" s="240"/>
      <c r="F411" s="240"/>
      <c r="H411" s="127">
        <f t="shared" si="20"/>
        <v>0</v>
      </c>
      <c r="J411" s="4">
        <f t="shared" si="18"/>
        <v>25.3245</v>
      </c>
      <c r="K411" s="127">
        <f t="shared" si="19"/>
        <v>0</v>
      </c>
    </row>
    <row r="412" spans="1:11">
      <c r="A412" s="35">
        <v>96005</v>
      </c>
      <c r="B412" s="238" t="s">
        <v>457</v>
      </c>
      <c r="C412" s="239">
        <v>3348</v>
      </c>
      <c r="D412" s="239"/>
      <c r="E412" s="240"/>
      <c r="F412" s="240"/>
      <c r="H412" s="127">
        <f t="shared" si="20"/>
        <v>3348</v>
      </c>
      <c r="J412" s="4">
        <f t="shared" si="18"/>
        <v>25.3245</v>
      </c>
      <c r="K412" s="127">
        <f t="shared" si="19"/>
        <v>84786.43</v>
      </c>
    </row>
    <row r="413" spans="1:11">
      <c r="A413" s="35">
        <v>96006</v>
      </c>
      <c r="B413" s="238" t="s">
        <v>491</v>
      </c>
      <c r="C413" s="239"/>
      <c r="D413" s="239"/>
      <c r="E413" s="240"/>
      <c r="F413" s="240"/>
      <c r="H413" s="127">
        <f t="shared" si="20"/>
        <v>0</v>
      </c>
      <c r="J413" s="4">
        <f t="shared" si="18"/>
        <v>25.3245</v>
      </c>
      <c r="K413" s="127">
        <f t="shared" si="19"/>
        <v>0</v>
      </c>
    </row>
    <row r="414" spans="1:11">
      <c r="A414" s="35">
        <v>96007</v>
      </c>
      <c r="B414" s="238" t="s">
        <v>458</v>
      </c>
      <c r="C414" s="239"/>
      <c r="D414" s="239"/>
      <c r="E414" s="240"/>
      <c r="F414" s="240"/>
      <c r="H414" s="127">
        <f t="shared" si="20"/>
        <v>0</v>
      </c>
      <c r="J414" s="4">
        <f t="shared" si="18"/>
        <v>25.3245</v>
      </c>
      <c r="K414" s="127">
        <f t="shared" si="19"/>
        <v>0</v>
      </c>
    </row>
    <row r="415" spans="1:11">
      <c r="A415" s="35">
        <v>96008</v>
      </c>
      <c r="B415" s="238" t="s">
        <v>459</v>
      </c>
      <c r="C415" s="239">
        <v>500</v>
      </c>
      <c r="D415" s="239"/>
      <c r="E415" s="240"/>
      <c r="F415" s="240"/>
      <c r="H415" s="127">
        <f t="shared" si="20"/>
        <v>500</v>
      </c>
      <c r="J415" s="4">
        <f t="shared" si="18"/>
        <v>25.3245</v>
      </c>
      <c r="K415" s="127">
        <f t="shared" si="19"/>
        <v>12662.25</v>
      </c>
    </row>
    <row r="416" spans="1:11">
      <c r="A416" s="35">
        <v>97001</v>
      </c>
      <c r="B416" s="238" t="s">
        <v>463</v>
      </c>
      <c r="C416" s="239">
        <v>97856.57</v>
      </c>
      <c r="D416" s="239"/>
      <c r="E416" s="240"/>
      <c r="F416" s="240"/>
      <c r="H416" s="127">
        <f t="shared" si="20"/>
        <v>97856.57</v>
      </c>
      <c r="J416" s="4">
        <f t="shared" si="18"/>
        <v>25.3245</v>
      </c>
      <c r="K416" s="127">
        <f t="shared" si="19"/>
        <v>2478168.71</v>
      </c>
    </row>
    <row r="417" spans="1:11">
      <c r="A417" s="35">
        <v>97002</v>
      </c>
      <c r="B417" s="238" t="s">
        <v>464</v>
      </c>
      <c r="C417" s="239">
        <v>38333.08</v>
      </c>
      <c r="D417" s="239"/>
      <c r="E417" s="240"/>
      <c r="F417" s="240"/>
      <c r="H417" s="127">
        <f t="shared" si="20"/>
        <v>38333.08</v>
      </c>
      <c r="J417" s="4">
        <f t="shared" si="18"/>
        <v>25.3245</v>
      </c>
      <c r="K417" s="127">
        <f t="shared" si="19"/>
        <v>970766.08</v>
      </c>
    </row>
    <row r="418" spans="1:11">
      <c r="A418" s="35">
        <v>97003</v>
      </c>
      <c r="B418" s="238" t="s">
        <v>460</v>
      </c>
      <c r="C418" s="239">
        <v>25346.52</v>
      </c>
      <c r="D418" s="239"/>
      <c r="E418" s="240"/>
      <c r="F418" s="240"/>
      <c r="H418" s="127">
        <f t="shared" si="20"/>
        <v>25346.52</v>
      </c>
      <c r="J418" s="4">
        <f t="shared" si="18"/>
        <v>25.3245</v>
      </c>
      <c r="K418" s="127">
        <f t="shared" si="19"/>
        <v>641887.94999999995</v>
      </c>
    </row>
    <row r="419" spans="1:11">
      <c r="A419" s="35">
        <v>97004</v>
      </c>
      <c r="B419" s="238" t="s">
        <v>461</v>
      </c>
      <c r="C419" s="239">
        <v>299.42</v>
      </c>
      <c r="D419" s="239"/>
      <c r="E419" s="240"/>
      <c r="F419" s="240"/>
      <c r="H419" s="127">
        <f t="shared" si="20"/>
        <v>299.42</v>
      </c>
      <c r="J419" s="4">
        <f t="shared" si="18"/>
        <v>25.3245</v>
      </c>
      <c r="K419" s="127">
        <f t="shared" si="19"/>
        <v>7582.66</v>
      </c>
    </row>
    <row r="420" spans="1:11">
      <c r="A420" s="245">
        <v>97005</v>
      </c>
      <c r="B420" s="242" t="s">
        <v>467</v>
      </c>
      <c r="C420" s="243"/>
      <c r="D420" s="243"/>
      <c r="E420" s="243"/>
      <c r="F420" s="243"/>
      <c r="G420" s="131"/>
      <c r="H420" s="131">
        <f t="shared" si="20"/>
        <v>0</v>
      </c>
      <c r="J420" s="4">
        <f t="shared" si="18"/>
        <v>25.3245</v>
      </c>
      <c r="K420" s="131">
        <f t="shared" si="19"/>
        <v>0</v>
      </c>
    </row>
    <row r="421" spans="1:11">
      <c r="A421" s="237">
        <v>97006</v>
      </c>
      <c r="B421" s="244" t="s">
        <v>468</v>
      </c>
      <c r="C421" s="239"/>
      <c r="D421" s="239"/>
      <c r="E421" s="240"/>
      <c r="F421" s="240"/>
      <c r="H421" s="127">
        <f t="shared" si="20"/>
        <v>0</v>
      </c>
      <c r="J421" s="4">
        <f t="shared" si="18"/>
        <v>25.3245</v>
      </c>
      <c r="K421" s="127">
        <f t="shared" si="19"/>
        <v>0</v>
      </c>
    </row>
    <row r="422" spans="1:11">
      <c r="A422" s="237">
        <v>98000</v>
      </c>
      <c r="B422" s="244" t="s">
        <v>492</v>
      </c>
      <c r="C422" s="239"/>
      <c r="D422" s="239"/>
      <c r="E422" s="240"/>
      <c r="F422" s="240"/>
      <c r="H422" s="127">
        <f t="shared" si="20"/>
        <v>0</v>
      </c>
      <c r="J422" s="4">
        <f t="shared" si="18"/>
        <v>25.3245</v>
      </c>
      <c r="K422" s="127">
        <f t="shared" si="19"/>
        <v>0</v>
      </c>
    </row>
    <row r="423" spans="1:11">
      <c r="A423" s="237">
        <v>98001</v>
      </c>
      <c r="B423" s="244" t="s">
        <v>493</v>
      </c>
      <c r="C423" s="239">
        <v>377915.23</v>
      </c>
      <c r="D423" s="239"/>
      <c r="E423" s="240"/>
      <c r="F423" s="240"/>
      <c r="H423" s="127">
        <f t="shared" si="20"/>
        <v>377915.23</v>
      </c>
      <c r="J423" s="4">
        <f t="shared" si="18"/>
        <v>25.3245</v>
      </c>
      <c r="K423" s="127">
        <f t="shared" si="19"/>
        <v>9570514.2400000002</v>
      </c>
    </row>
    <row r="424" spans="1:11">
      <c r="A424" s="237">
        <v>98002</v>
      </c>
      <c r="B424" s="244" t="s">
        <v>494</v>
      </c>
      <c r="C424" s="239">
        <v>1131000</v>
      </c>
      <c r="D424" s="239"/>
      <c r="E424" s="240"/>
      <c r="F424" s="240"/>
      <c r="H424" s="127">
        <f t="shared" si="20"/>
        <v>1131000</v>
      </c>
      <c r="J424" s="4">
        <f t="shared" si="18"/>
        <v>25.3245</v>
      </c>
      <c r="K424" s="127">
        <f t="shared" si="19"/>
        <v>28642009.5</v>
      </c>
    </row>
    <row r="425" spans="1:11">
      <c r="A425" s="237">
        <v>60001</v>
      </c>
      <c r="B425" s="244" t="s">
        <v>392</v>
      </c>
      <c r="C425" s="239"/>
      <c r="D425" s="239">
        <v>582400</v>
      </c>
      <c r="E425" s="240"/>
      <c r="F425" s="240"/>
      <c r="H425" s="127">
        <f t="shared" si="20"/>
        <v>-582400</v>
      </c>
      <c r="J425" s="4">
        <f t="shared" si="18"/>
        <v>25.3245</v>
      </c>
      <c r="K425" s="127">
        <f t="shared" si="19"/>
        <v>-14748988.800000001</v>
      </c>
    </row>
    <row r="426" spans="1:11">
      <c r="A426" s="237">
        <v>60002</v>
      </c>
      <c r="B426" s="244" t="s">
        <v>393</v>
      </c>
      <c r="C426" s="239"/>
      <c r="D426" s="239">
        <v>932.06</v>
      </c>
      <c r="E426" s="240"/>
      <c r="F426" s="240"/>
      <c r="H426" s="127">
        <f t="shared" si="20"/>
        <v>-932.06</v>
      </c>
      <c r="J426" s="4">
        <f t="shared" si="18"/>
        <v>25.3245</v>
      </c>
      <c r="K426" s="127">
        <f t="shared" si="19"/>
        <v>-23603.95</v>
      </c>
    </row>
    <row r="427" spans="1:11">
      <c r="A427" s="35">
        <v>60003</v>
      </c>
      <c r="B427" s="238" t="s">
        <v>394</v>
      </c>
      <c r="C427" s="239"/>
      <c r="D427" s="239">
        <v>18851.09</v>
      </c>
      <c r="E427" s="240"/>
      <c r="F427" s="240"/>
      <c r="H427" s="127">
        <f t="shared" si="20"/>
        <v>-18851.09</v>
      </c>
      <c r="J427" s="4">
        <f t="shared" si="18"/>
        <v>25.3245</v>
      </c>
      <c r="K427" s="127">
        <f t="shared" si="19"/>
        <v>-477394.43</v>
      </c>
    </row>
    <row r="428" spans="1:11">
      <c r="A428" s="35">
        <v>60004</v>
      </c>
      <c r="B428" s="238" t="s">
        <v>395</v>
      </c>
      <c r="C428" s="239"/>
      <c r="D428" s="239">
        <v>73059.990000000005</v>
      </c>
      <c r="E428" s="240"/>
      <c r="F428" s="240"/>
      <c r="H428" s="127">
        <f t="shared" si="20"/>
        <v>-73059.990000000005</v>
      </c>
      <c r="J428" s="4">
        <f t="shared" si="18"/>
        <v>25.3245</v>
      </c>
      <c r="K428" s="127">
        <f t="shared" si="19"/>
        <v>-1850207.72</v>
      </c>
    </row>
    <row r="429" spans="1:11">
      <c r="A429" s="35">
        <v>60005</v>
      </c>
      <c r="B429" s="238" t="s">
        <v>396</v>
      </c>
      <c r="C429" s="239"/>
      <c r="D429" s="239"/>
      <c r="E429" s="240"/>
      <c r="F429" s="240"/>
      <c r="H429" s="127">
        <f t="shared" si="20"/>
        <v>0</v>
      </c>
      <c r="J429" s="4">
        <f t="shared" si="18"/>
        <v>25.3245</v>
      </c>
      <c r="K429" s="127">
        <f t="shared" si="19"/>
        <v>0</v>
      </c>
    </row>
    <row r="430" spans="1:11">
      <c r="A430" s="35">
        <v>60006</v>
      </c>
      <c r="B430" s="238" t="s">
        <v>462</v>
      </c>
      <c r="C430" s="249"/>
      <c r="D430" s="249"/>
      <c r="E430" s="250"/>
      <c r="F430" s="250"/>
      <c r="H430" s="127">
        <f t="shared" si="20"/>
        <v>0</v>
      </c>
      <c r="J430" s="4">
        <f t="shared" si="18"/>
        <v>25.3245</v>
      </c>
      <c r="K430" s="127">
        <f t="shared" si="19"/>
        <v>0</v>
      </c>
    </row>
    <row r="431" spans="1:11" ht="15" thickBot="1">
      <c r="A431" s="237"/>
      <c r="B431" s="238" t="s">
        <v>489</v>
      </c>
      <c r="C431" s="251">
        <f>SUM(C8:C430)</f>
        <v>24196553.289999992</v>
      </c>
      <c r="D431" s="251">
        <f t="shared" ref="D431:F431" si="21">SUM(D8:D430)</f>
        <v>24196553.289999999</v>
      </c>
      <c r="E431" s="251">
        <f t="shared" si="21"/>
        <v>71425.289999999994</v>
      </c>
      <c r="F431" s="251">
        <f t="shared" si="21"/>
        <v>71425.289999999994</v>
      </c>
      <c r="H431" s="40">
        <f t="shared" ref="H431" si="22">SUM(H8:H430)</f>
        <v>-2.1973391994833946E-9</v>
      </c>
      <c r="K431" s="40">
        <f t="shared" ref="K431" si="23">SUM(K8:K430)</f>
        <v>-1.0000030044466257E-2</v>
      </c>
    </row>
    <row r="432" spans="1:11" ht="15" thickTop="1">
      <c r="A432" s="238"/>
      <c r="D432" s="252">
        <f>C431-D431</f>
        <v>0</v>
      </c>
      <c r="F432" s="252">
        <f>E431-F431</f>
        <v>0</v>
      </c>
    </row>
    <row r="450" ht="17.899999999999999" customHeight="1"/>
  </sheetData>
  <conditionalFormatting sqref="C115">
    <cfRule type="duplicateValues" dxfId="5" priority="6"/>
  </conditionalFormatting>
  <conditionalFormatting sqref="C299">
    <cfRule type="duplicateValues" dxfId="4" priority="2"/>
  </conditionalFormatting>
  <conditionalFormatting sqref="D169">
    <cfRule type="duplicateValues" dxfId="3" priority="5"/>
  </conditionalFormatting>
  <conditionalFormatting sqref="D179">
    <cfRule type="duplicateValues" dxfId="2" priority="4"/>
  </conditionalFormatting>
  <conditionalFormatting sqref="D255">
    <cfRule type="duplicateValues" dxfId="1" priority="3"/>
  </conditionalFormatting>
  <conditionalFormatting sqref="D41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A15" sqref="A15:XFD15"/>
    </sheetView>
  </sheetViews>
  <sheetFormatPr defaultColWidth="8.84375" defaultRowHeight="12.9"/>
  <cols>
    <col min="1" max="1" width="28.4609375" style="194" customWidth="1"/>
    <col min="2" max="2" width="16.84375" style="194" customWidth="1"/>
    <col min="3" max="14" width="12.53515625" style="194" customWidth="1"/>
    <col min="15" max="15" width="8.4609375" style="194" customWidth="1"/>
    <col min="16" max="27" width="12.53515625" style="194" customWidth="1"/>
    <col min="28" max="16384" width="8.84375" style="194"/>
  </cols>
  <sheetData>
    <row r="1" spans="1:27">
      <c r="A1" s="191" t="s">
        <v>514</v>
      </c>
      <c r="B1" s="192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spans="1:27">
      <c r="A2" s="191" t="s">
        <v>515</v>
      </c>
      <c r="B2" s="192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 spans="1:27">
      <c r="A3" s="195"/>
      <c r="B3" s="192"/>
      <c r="C3" s="193"/>
      <c r="D3" s="193"/>
      <c r="E3" s="193"/>
      <c r="F3" s="196"/>
      <c r="G3" s="193"/>
      <c r="H3" s="193"/>
      <c r="I3" s="193"/>
      <c r="J3" s="193"/>
      <c r="K3" s="193"/>
      <c r="L3" s="193"/>
      <c r="M3" s="193"/>
      <c r="N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 spans="1:27">
      <c r="A4" s="192"/>
      <c r="B4" s="192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20" t="s">
        <v>517</v>
      </c>
      <c r="B5" s="220" t="s">
        <v>518</v>
      </c>
      <c r="C5" s="221" t="s">
        <v>519</v>
      </c>
      <c r="D5" s="221" t="s">
        <v>520</v>
      </c>
      <c r="E5" s="221" t="s">
        <v>521</v>
      </c>
      <c r="F5" s="221" t="s">
        <v>522</v>
      </c>
      <c r="G5" s="221" t="s">
        <v>523</v>
      </c>
      <c r="H5" s="221" t="s">
        <v>524</v>
      </c>
      <c r="I5" s="221" t="s">
        <v>525</v>
      </c>
      <c r="J5" s="221" t="s">
        <v>526</v>
      </c>
      <c r="K5" s="221" t="s">
        <v>527</v>
      </c>
      <c r="L5" s="221" t="s">
        <v>528</v>
      </c>
      <c r="M5" s="221" t="s">
        <v>529</v>
      </c>
      <c r="N5" s="221" t="s">
        <v>530</v>
      </c>
      <c r="P5" s="222" t="str">
        <f>C5</f>
        <v>Jan</v>
      </c>
      <c r="Q5" s="222" t="str">
        <f t="shared" ref="Q5:AA5" si="1">D5</f>
        <v>Feb</v>
      </c>
      <c r="R5" s="222" t="str">
        <f t="shared" si="1"/>
        <v>Mar</v>
      </c>
      <c r="S5" s="222" t="str">
        <f t="shared" si="1"/>
        <v>Apr</v>
      </c>
      <c r="T5" s="222" t="str">
        <f t="shared" si="1"/>
        <v>May</v>
      </c>
      <c r="U5" s="222" t="str">
        <f t="shared" si="1"/>
        <v>Jun</v>
      </c>
      <c r="V5" s="222" t="str">
        <f t="shared" si="1"/>
        <v>Jul</v>
      </c>
      <c r="W5" s="222" t="str">
        <f t="shared" si="1"/>
        <v>Aug</v>
      </c>
      <c r="X5" s="222" t="str">
        <f t="shared" si="1"/>
        <v>Sep</v>
      </c>
      <c r="Y5" s="222" t="str">
        <f t="shared" si="1"/>
        <v>Oct</v>
      </c>
      <c r="Z5" s="222" t="str">
        <f t="shared" si="1"/>
        <v>Nov</v>
      </c>
      <c r="AA5" s="222" t="str">
        <f t="shared" si="1"/>
        <v>Dec</v>
      </c>
    </row>
    <row r="6" spans="1:27">
      <c r="A6" s="197" t="s">
        <v>531</v>
      </c>
      <c r="B6" s="198" t="s">
        <v>532</v>
      </c>
      <c r="C6" s="199">
        <v>34.024700000000003</v>
      </c>
      <c r="D6" s="199">
        <v>33.532600000000002</v>
      </c>
      <c r="E6" s="199">
        <v>33.570900000000002</v>
      </c>
      <c r="F6" s="199">
        <v>33.5045</v>
      </c>
      <c r="G6" s="199">
        <v>32.698500000000003</v>
      </c>
      <c r="H6" s="199">
        <v>32.379100000000001</v>
      </c>
      <c r="I6" s="199"/>
      <c r="J6" s="199"/>
      <c r="K6" s="199"/>
      <c r="L6" s="199"/>
      <c r="M6" s="199"/>
      <c r="N6" s="199"/>
      <c r="P6" s="200">
        <f>ROUND(AVERAGE($C6:C6),4)</f>
        <v>34.024700000000003</v>
      </c>
      <c r="Q6" s="200">
        <f>ROUND(AVERAGE($C6:D6),4)</f>
        <v>33.778700000000001</v>
      </c>
      <c r="R6" s="200">
        <f>ROUND(AVERAGE($C6:E6),4)</f>
        <v>33.709400000000002</v>
      </c>
      <c r="S6" s="200">
        <f>ROUND(AVERAGE($C6:F6),4)</f>
        <v>33.658200000000001</v>
      </c>
      <c r="T6" s="200">
        <f>ROUND(AVERAGE($C6:G6),4)</f>
        <v>33.466200000000001</v>
      </c>
      <c r="U6" s="200">
        <f>ROUND(AVERAGE($C6:H6),4)</f>
        <v>33.2851</v>
      </c>
      <c r="V6" s="200">
        <f>ROUND(AVERAGE($C6:I6),4)</f>
        <v>33.2851</v>
      </c>
      <c r="W6" s="200">
        <f>ROUND(AVERAGE($C6:J6),4)</f>
        <v>33.2851</v>
      </c>
      <c r="X6" s="200">
        <f>ROUND(AVERAGE($C6:K6),4)</f>
        <v>33.2851</v>
      </c>
      <c r="Y6" s="200">
        <f>ROUND(AVERAGE($C6:L6),4)</f>
        <v>33.2851</v>
      </c>
      <c r="Z6" s="200">
        <f>ROUND(AVERAGE($C6:M6),4)</f>
        <v>33.2851</v>
      </c>
      <c r="AA6" s="200">
        <f>ROUND(AVERAGE($C6:N6),4)</f>
        <v>33.2851</v>
      </c>
    </row>
    <row r="7" spans="1:27">
      <c r="A7" s="201" t="s">
        <v>531</v>
      </c>
      <c r="B7" s="202" t="s">
        <v>533</v>
      </c>
      <c r="C7" s="203">
        <v>34.107999999999997</v>
      </c>
      <c r="D7" s="203">
        <v>33.616999999999997</v>
      </c>
      <c r="E7" s="203">
        <v>33.654200000000003</v>
      </c>
      <c r="F7" s="203">
        <v>33.589500000000001</v>
      </c>
      <c r="G7" s="203">
        <v>32.784799999999997</v>
      </c>
      <c r="H7" s="203">
        <v>32.461300000000001</v>
      </c>
      <c r="I7" s="203"/>
      <c r="J7" s="203"/>
      <c r="K7" s="203"/>
      <c r="L7" s="203"/>
      <c r="M7" s="203"/>
      <c r="N7" s="203"/>
      <c r="P7" s="204">
        <f>ROUND(AVERAGE($C7:C7),4)</f>
        <v>34.107999999999997</v>
      </c>
      <c r="Q7" s="204">
        <f>ROUND(AVERAGE($C7:D7),4)</f>
        <v>33.862499999999997</v>
      </c>
      <c r="R7" s="204">
        <f>ROUND(AVERAGE($C7:E7),4)</f>
        <v>33.793100000000003</v>
      </c>
      <c r="S7" s="204">
        <f>ROUND(AVERAGE($C7:F7),4)</f>
        <v>33.742199999999997</v>
      </c>
      <c r="T7" s="204">
        <f>ROUND(AVERAGE($C7:G7),4)</f>
        <v>33.550699999999999</v>
      </c>
      <c r="U7" s="204">
        <f>ROUND(AVERAGE($C7:H7),4)</f>
        <v>33.369100000000003</v>
      </c>
      <c r="V7" s="204">
        <f>ROUND(AVERAGE($C7:I7),4)</f>
        <v>33.369100000000003</v>
      </c>
      <c r="W7" s="204">
        <f>ROUND(AVERAGE($C7:J7),4)</f>
        <v>33.369100000000003</v>
      </c>
      <c r="X7" s="204">
        <f>ROUND(AVERAGE($C7:K7),4)</f>
        <v>33.369100000000003</v>
      </c>
      <c r="Y7" s="204">
        <f>ROUND(AVERAGE($C7:L7),4)</f>
        <v>33.369100000000003</v>
      </c>
      <c r="Z7" s="204">
        <f>ROUND(AVERAGE($C7:M7),4)</f>
        <v>33.369100000000003</v>
      </c>
      <c r="AA7" s="204">
        <f>ROUND(AVERAGE($C7:N7),4)</f>
        <v>33.369100000000003</v>
      </c>
    </row>
    <row r="8" spans="1:27">
      <c r="A8" s="201" t="s">
        <v>531</v>
      </c>
      <c r="B8" s="202" t="s">
        <v>534</v>
      </c>
      <c r="C8" s="203">
        <v>34.430500000000002</v>
      </c>
      <c r="D8" s="203">
        <v>33.938499999999998</v>
      </c>
      <c r="E8" s="203">
        <v>33.976799999999997</v>
      </c>
      <c r="F8" s="203">
        <v>33.9148</v>
      </c>
      <c r="G8" s="203">
        <v>33.107599999999998</v>
      </c>
      <c r="H8" s="203">
        <v>32.784399999999998</v>
      </c>
      <c r="I8" s="203"/>
      <c r="J8" s="203"/>
      <c r="K8" s="203"/>
      <c r="L8" s="203"/>
      <c r="M8" s="203"/>
      <c r="N8" s="203"/>
      <c r="P8" s="204">
        <f>ROUND(AVERAGE($C8:C8),4)</f>
        <v>34.430500000000002</v>
      </c>
      <c r="Q8" s="204">
        <f>ROUND(AVERAGE($C8:D8),4)</f>
        <v>34.1845</v>
      </c>
      <c r="R8" s="204">
        <f>ROUND(AVERAGE($C8:E8),4)</f>
        <v>34.115299999999998</v>
      </c>
      <c r="S8" s="204">
        <f>ROUND(AVERAGE($C8:F8),4)</f>
        <v>34.065199999999997</v>
      </c>
      <c r="T8" s="204">
        <f>ROUND(AVERAGE($C8:G8),4)</f>
        <v>33.873600000000003</v>
      </c>
      <c r="U8" s="204">
        <f>ROUND(AVERAGE($C8:H8),4)</f>
        <v>33.692100000000003</v>
      </c>
      <c r="V8" s="204">
        <f>ROUND(AVERAGE($C8:I8),4)</f>
        <v>33.692100000000003</v>
      </c>
      <c r="W8" s="204">
        <f>ROUND(AVERAGE($C8:J8),4)</f>
        <v>33.692100000000003</v>
      </c>
      <c r="X8" s="204">
        <f>ROUND(AVERAGE($C8:K8),4)</f>
        <v>33.692100000000003</v>
      </c>
      <c r="Y8" s="204">
        <f>ROUND(AVERAGE($C8:L8),4)</f>
        <v>33.692100000000003</v>
      </c>
      <c r="Z8" s="204">
        <f>ROUND(AVERAGE($C8:M8),4)</f>
        <v>33.692100000000003</v>
      </c>
      <c r="AA8" s="204">
        <f>ROUND(AVERAGE($C8:N8),4)</f>
        <v>33.692100000000003</v>
      </c>
    </row>
    <row r="9" spans="1:27">
      <c r="A9" s="227" t="s">
        <v>531</v>
      </c>
      <c r="B9" s="227" t="s">
        <v>535</v>
      </c>
      <c r="C9" s="205">
        <v>34.269199999999998</v>
      </c>
      <c r="D9" s="205">
        <v>33.777799999999999</v>
      </c>
      <c r="E9" s="205">
        <v>33.8155</v>
      </c>
      <c r="F9" s="205">
        <v>33.752200000000002</v>
      </c>
      <c r="G9" s="205">
        <v>32.946199999999997</v>
      </c>
      <c r="H9" s="205">
        <v>32.622900000000001</v>
      </c>
      <c r="I9" s="205"/>
      <c r="J9" s="205"/>
      <c r="K9" s="205"/>
      <c r="L9" s="205"/>
      <c r="M9" s="205"/>
      <c r="N9" s="205"/>
      <c r="P9" s="206">
        <f>ROUND(AVERAGE($C9:C9),4)</f>
        <v>34.269199999999998</v>
      </c>
      <c r="Q9" s="206">
        <f>ROUND(AVERAGE($C9:D9),4)</f>
        <v>34.023499999999999</v>
      </c>
      <c r="R9" s="206">
        <f>ROUND(AVERAGE($C9:E9),4)</f>
        <v>33.9542</v>
      </c>
      <c r="S9" s="206">
        <f>ROUND(AVERAGE($C9:F9),4)</f>
        <v>33.903700000000001</v>
      </c>
      <c r="T9" s="206">
        <f>ROUND(AVERAGE($C9:G9),4)</f>
        <v>33.712200000000003</v>
      </c>
      <c r="U9" s="206">
        <f>ROUND(AVERAGE($C9:H9),4)</f>
        <v>33.5306</v>
      </c>
      <c r="V9" s="206">
        <f>ROUND(AVERAGE($C9:I9),4)</f>
        <v>33.5306</v>
      </c>
      <c r="W9" s="206">
        <f>ROUND(AVERAGE($C9:J9),4)</f>
        <v>33.5306</v>
      </c>
      <c r="X9" s="206">
        <f>ROUND(AVERAGE($C9:K9),4)</f>
        <v>33.5306</v>
      </c>
      <c r="Y9" s="206">
        <f>ROUND(AVERAGE($C9:L9),4)</f>
        <v>33.5306</v>
      </c>
      <c r="Z9" s="206">
        <f>ROUND(AVERAGE($C9:M9),4)</f>
        <v>33.5306</v>
      </c>
      <c r="AA9" s="206">
        <f>ROUND(AVERAGE($C9:N9),4)</f>
        <v>33.5306</v>
      </c>
    </row>
    <row r="10" spans="1:27">
      <c r="A10" s="207"/>
      <c r="B10" s="207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</row>
    <row r="11" spans="1:27">
      <c r="A11" s="220" t="str">
        <f>A$5</f>
        <v>Contury</v>
      </c>
      <c r="B11" s="220" t="str">
        <f>B$5</f>
        <v>Remark</v>
      </c>
      <c r="C11" s="221" t="s">
        <v>519</v>
      </c>
      <c r="D11" s="221" t="s">
        <v>520</v>
      </c>
      <c r="E11" s="221" t="s">
        <v>521</v>
      </c>
      <c r="F11" s="221" t="str">
        <f t="shared" ref="F11:I11" si="2">F5</f>
        <v>Apr</v>
      </c>
      <c r="G11" s="221" t="str">
        <f t="shared" si="2"/>
        <v>May</v>
      </c>
      <c r="H11" s="221" t="s">
        <v>524</v>
      </c>
      <c r="I11" s="221" t="str">
        <f t="shared" si="2"/>
        <v>Jul</v>
      </c>
      <c r="J11" s="221" t="s">
        <v>526</v>
      </c>
      <c r="K11" s="221" t="str">
        <f t="shared" ref="K11" si="3">K5</f>
        <v>Sep</v>
      </c>
      <c r="L11" s="221" t="s">
        <v>528</v>
      </c>
      <c r="M11" s="221" t="s">
        <v>529</v>
      </c>
      <c r="N11" s="221" t="s">
        <v>530</v>
      </c>
      <c r="P11" s="222" t="str">
        <f t="shared" ref="P11:AA11" si="4">P5</f>
        <v>Jan</v>
      </c>
      <c r="Q11" s="222" t="str">
        <f t="shared" si="4"/>
        <v>Feb</v>
      </c>
      <c r="R11" s="222" t="str">
        <f t="shared" si="4"/>
        <v>Mar</v>
      </c>
      <c r="S11" s="222" t="str">
        <f t="shared" si="4"/>
        <v>Apr</v>
      </c>
      <c r="T11" s="222" t="str">
        <f t="shared" si="4"/>
        <v>May</v>
      </c>
      <c r="U11" s="222" t="str">
        <f t="shared" si="4"/>
        <v>Jun</v>
      </c>
      <c r="V11" s="222" t="str">
        <f t="shared" si="4"/>
        <v>Jul</v>
      </c>
      <c r="W11" s="222" t="str">
        <f t="shared" si="4"/>
        <v>Aug</v>
      </c>
      <c r="X11" s="222" t="str">
        <f t="shared" si="4"/>
        <v>Sep</v>
      </c>
      <c r="Y11" s="222" t="str">
        <f t="shared" si="4"/>
        <v>Oct</v>
      </c>
      <c r="Z11" s="222" t="str">
        <f t="shared" si="4"/>
        <v>Nov</v>
      </c>
      <c r="AA11" s="222" t="str">
        <f t="shared" si="4"/>
        <v>Dec</v>
      </c>
    </row>
    <row r="12" spans="1:27">
      <c r="A12" s="197" t="s">
        <v>536</v>
      </c>
      <c r="B12" s="198" t="s">
        <v>532</v>
      </c>
      <c r="C12" s="199">
        <v>24.8262</v>
      </c>
      <c r="D12" s="199">
        <v>24.7377</v>
      </c>
      <c r="E12" s="199">
        <v>24.97</v>
      </c>
      <c r="F12" s="199">
        <v>25.141200000000001</v>
      </c>
      <c r="G12" s="199">
        <v>25.108499999999999</v>
      </c>
      <c r="H12" s="199">
        <v>25.0747</v>
      </c>
      <c r="I12" s="199"/>
      <c r="J12" s="199"/>
      <c r="K12" s="199"/>
      <c r="L12" s="199"/>
      <c r="M12" s="199"/>
      <c r="N12" s="199"/>
      <c r="P12" s="200">
        <f>ROUND(AVERAGE($C12:C12),4)</f>
        <v>24.8262</v>
      </c>
      <c r="Q12" s="200">
        <f>ROUND(AVERAGE($C12:D12),4)</f>
        <v>24.782</v>
      </c>
      <c r="R12" s="200">
        <f>ROUND(AVERAGE($C12:E12),4)</f>
        <v>24.8446</v>
      </c>
      <c r="S12" s="200">
        <f>ROUND(AVERAGE($C12:F12),4)</f>
        <v>24.918800000000001</v>
      </c>
      <c r="T12" s="200">
        <f>ROUND(AVERAGE($C12:G12),4)</f>
        <v>24.956700000000001</v>
      </c>
      <c r="U12" s="200">
        <f>ROUND(AVERAGE($C12:H12),4)</f>
        <v>24.976400000000002</v>
      </c>
      <c r="V12" s="200">
        <f>ROUND(AVERAGE($C12:I12),4)</f>
        <v>24.976400000000002</v>
      </c>
      <c r="W12" s="200">
        <f>ROUND(AVERAGE($C12:J12),4)</f>
        <v>24.976400000000002</v>
      </c>
      <c r="X12" s="200">
        <f>ROUND(AVERAGE($C12:K12),4)</f>
        <v>24.976400000000002</v>
      </c>
      <c r="Y12" s="200">
        <f>ROUND(AVERAGE($C12:L12),4)</f>
        <v>24.976400000000002</v>
      </c>
      <c r="Z12" s="200">
        <f>ROUND(AVERAGE($C12:M12),4)</f>
        <v>24.976400000000002</v>
      </c>
      <c r="AA12" s="200">
        <f>ROUND(AVERAGE($C12:N12),4)</f>
        <v>24.976400000000002</v>
      </c>
    </row>
    <row r="13" spans="1:27">
      <c r="A13" s="201" t="s">
        <v>536</v>
      </c>
      <c r="B13" s="202" t="s">
        <v>533</v>
      </c>
      <c r="C13" s="203">
        <v>24.8933</v>
      </c>
      <c r="D13" s="203">
        <v>24.8049</v>
      </c>
      <c r="E13" s="203">
        <v>25.036300000000001</v>
      </c>
      <c r="F13" s="203">
        <v>25.208500000000001</v>
      </c>
      <c r="G13" s="203">
        <v>25.174499999999998</v>
      </c>
      <c r="H13" s="203">
        <v>25.138999999999999</v>
      </c>
      <c r="I13" s="203"/>
      <c r="J13" s="203"/>
      <c r="K13" s="203"/>
      <c r="L13" s="203"/>
      <c r="M13" s="203"/>
      <c r="N13" s="203"/>
      <c r="P13" s="204">
        <f>ROUND(AVERAGE($C13:C13),4)</f>
        <v>24.8933</v>
      </c>
      <c r="Q13" s="204">
        <f>ROUND(AVERAGE($C13:D13),4)</f>
        <v>24.8491</v>
      </c>
      <c r="R13" s="204">
        <f>ROUND(AVERAGE($C13:E13),4)</f>
        <v>24.9115</v>
      </c>
      <c r="S13" s="204">
        <f>ROUND(AVERAGE($C13:F13),4)</f>
        <v>24.985800000000001</v>
      </c>
      <c r="T13" s="204">
        <f>ROUND(AVERAGE($C13:G13),4)</f>
        <v>25.023499999999999</v>
      </c>
      <c r="U13" s="204">
        <f>ROUND(AVERAGE($C13:H13),4)</f>
        <v>25.0428</v>
      </c>
      <c r="V13" s="204">
        <f>ROUND(AVERAGE($C13:I13),4)</f>
        <v>25.0428</v>
      </c>
      <c r="W13" s="204">
        <f>ROUND(AVERAGE($C13:J13),4)</f>
        <v>25.0428</v>
      </c>
      <c r="X13" s="204">
        <f>ROUND(AVERAGE($C13:K13),4)</f>
        <v>25.0428</v>
      </c>
      <c r="Y13" s="204">
        <f>ROUND(AVERAGE($C13:L13),4)</f>
        <v>25.0428</v>
      </c>
      <c r="Z13" s="204">
        <f>ROUND(AVERAGE($C13:M13),4)</f>
        <v>25.0428</v>
      </c>
      <c r="AA13" s="204">
        <f>ROUND(AVERAGE($C13:N13),4)</f>
        <v>25.0428</v>
      </c>
    </row>
    <row r="14" spans="1:27">
      <c r="A14" s="201" t="s">
        <v>536</v>
      </c>
      <c r="B14" s="202" t="s">
        <v>534</v>
      </c>
      <c r="C14" s="203">
        <v>25.450700000000001</v>
      </c>
      <c r="D14" s="203">
        <v>25.359300000000001</v>
      </c>
      <c r="E14" s="203">
        <v>25.591699999999999</v>
      </c>
      <c r="F14" s="203">
        <v>25.784600000000001</v>
      </c>
      <c r="G14" s="203">
        <v>25.7456</v>
      </c>
      <c r="H14" s="203">
        <v>25.704699999999999</v>
      </c>
      <c r="I14" s="203"/>
      <c r="J14" s="203"/>
      <c r="K14" s="203"/>
      <c r="L14" s="203"/>
      <c r="M14" s="203"/>
      <c r="N14" s="203"/>
      <c r="P14" s="204">
        <f>ROUND(AVERAGE($C14:C14),4)</f>
        <v>25.450700000000001</v>
      </c>
      <c r="Q14" s="204">
        <f>ROUND(AVERAGE($C14:D14),4)</f>
        <v>25.405000000000001</v>
      </c>
      <c r="R14" s="204">
        <f>ROUND(AVERAGE($C14:E14),4)</f>
        <v>25.467199999999998</v>
      </c>
      <c r="S14" s="204">
        <f>ROUND(AVERAGE($C14:F14),4)</f>
        <v>25.546600000000002</v>
      </c>
      <c r="T14" s="204">
        <f>ROUND(AVERAGE($C14:G14),4)</f>
        <v>25.586400000000001</v>
      </c>
      <c r="U14" s="204">
        <f>ROUND(AVERAGE($C14:H14),4)</f>
        <v>25.606100000000001</v>
      </c>
      <c r="V14" s="204">
        <f>ROUND(AVERAGE($C14:I14),4)</f>
        <v>25.606100000000001</v>
      </c>
      <c r="W14" s="204">
        <f>ROUND(AVERAGE($C14:J14),4)</f>
        <v>25.606100000000001</v>
      </c>
      <c r="X14" s="204">
        <f>ROUND(AVERAGE($C14:K14),4)</f>
        <v>25.606100000000001</v>
      </c>
      <c r="Y14" s="204">
        <f>ROUND(AVERAGE($C14:L14),4)</f>
        <v>25.606100000000001</v>
      </c>
      <c r="Z14" s="204">
        <f>ROUND(AVERAGE($C14:M14),4)</f>
        <v>25.606100000000001</v>
      </c>
      <c r="AA14" s="204">
        <f>ROUND(AVERAGE($C14:N14),4)</f>
        <v>25.606100000000001</v>
      </c>
    </row>
    <row r="15" spans="1:27">
      <c r="A15" s="227" t="s">
        <v>536</v>
      </c>
      <c r="B15" s="227" t="s">
        <v>535</v>
      </c>
      <c r="C15" s="205">
        <v>25.172000000000001</v>
      </c>
      <c r="D15" s="205">
        <v>25.082100000000001</v>
      </c>
      <c r="E15" s="205">
        <v>25.3141</v>
      </c>
      <c r="F15" s="205">
        <v>25.496600000000001</v>
      </c>
      <c r="G15" s="205">
        <v>25.460100000000001</v>
      </c>
      <c r="H15" s="205">
        <v>25.421900000000001</v>
      </c>
      <c r="I15" s="205"/>
      <c r="J15" s="205"/>
      <c r="K15" s="205"/>
      <c r="L15" s="205"/>
      <c r="M15" s="205"/>
      <c r="N15" s="205"/>
      <c r="P15" s="206">
        <f>ROUND(AVERAGE($C15:C15),4)</f>
        <v>25.172000000000001</v>
      </c>
      <c r="Q15" s="206">
        <f>ROUND(AVERAGE($C15:D15),4)</f>
        <v>25.127099999999999</v>
      </c>
      <c r="R15" s="206">
        <f>ROUND(AVERAGE($C15:E15),4)</f>
        <v>25.189399999999999</v>
      </c>
      <c r="S15" s="206">
        <f>ROUND(AVERAGE($C15:F15),4)</f>
        <v>25.266200000000001</v>
      </c>
      <c r="T15" s="206">
        <f>ROUND(AVERAGE($C15:G15),4)</f>
        <v>25.305</v>
      </c>
      <c r="U15" s="206">
        <f>ROUND(AVERAGE($C15:H15),4)</f>
        <v>25.3245</v>
      </c>
      <c r="V15" s="206">
        <f>ROUND(AVERAGE($C15:I15),4)</f>
        <v>25.3245</v>
      </c>
      <c r="W15" s="206">
        <f>ROUND(AVERAGE($C15:J15),4)</f>
        <v>25.3245</v>
      </c>
      <c r="X15" s="206">
        <f>ROUND(AVERAGE($C15:K15),4)</f>
        <v>25.3245</v>
      </c>
      <c r="Y15" s="206">
        <f>ROUND(AVERAGE($C15:L15),4)</f>
        <v>25.3245</v>
      </c>
      <c r="Z15" s="206">
        <f>ROUND(AVERAGE($C15:M15),4)</f>
        <v>25.3245</v>
      </c>
      <c r="AA15" s="206">
        <f>ROUND(AVERAGE($C15:N15),4)</f>
        <v>25.3245</v>
      </c>
    </row>
    <row r="16" spans="1:27">
      <c r="A16" s="228"/>
      <c r="B16" s="207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</row>
    <row r="17" spans="1:27">
      <c r="A17" s="229" t="str">
        <f>A$5</f>
        <v>Contury</v>
      </c>
      <c r="B17" s="229" t="str">
        <f>B$5</f>
        <v>Remark</v>
      </c>
      <c r="C17" s="230" t="s">
        <v>519</v>
      </c>
      <c r="D17" s="230" t="s">
        <v>520</v>
      </c>
      <c r="E17" s="230" t="s">
        <v>521</v>
      </c>
      <c r="F17" s="230" t="str">
        <f t="shared" ref="F17:I17" si="5">F11</f>
        <v>Apr</v>
      </c>
      <c r="G17" s="230" t="str">
        <f t="shared" si="5"/>
        <v>May</v>
      </c>
      <c r="H17" s="230" t="s">
        <v>524</v>
      </c>
      <c r="I17" s="230" t="str">
        <f t="shared" si="5"/>
        <v>Jul</v>
      </c>
      <c r="J17" s="230" t="s">
        <v>526</v>
      </c>
      <c r="K17" s="230" t="str">
        <f t="shared" ref="K17" si="6">K11</f>
        <v>Sep</v>
      </c>
      <c r="L17" s="230" t="s">
        <v>528</v>
      </c>
      <c r="M17" s="230" t="s">
        <v>529</v>
      </c>
      <c r="N17" s="230" t="s">
        <v>530</v>
      </c>
      <c r="P17" s="231" t="str">
        <f t="shared" ref="P17:AA17" si="7">P11</f>
        <v>Jan</v>
      </c>
      <c r="Q17" s="231" t="str">
        <f t="shared" si="7"/>
        <v>Feb</v>
      </c>
      <c r="R17" s="231" t="str">
        <f t="shared" si="7"/>
        <v>Mar</v>
      </c>
      <c r="S17" s="231" t="str">
        <f t="shared" si="7"/>
        <v>Apr</v>
      </c>
      <c r="T17" s="231" t="str">
        <f t="shared" si="7"/>
        <v>May</v>
      </c>
      <c r="U17" s="231" t="str">
        <f t="shared" si="7"/>
        <v>Jun</v>
      </c>
      <c r="V17" s="231" t="str">
        <f t="shared" si="7"/>
        <v>Jul</v>
      </c>
      <c r="W17" s="231" t="str">
        <f t="shared" si="7"/>
        <v>Aug</v>
      </c>
      <c r="X17" s="231" t="str">
        <f t="shared" si="7"/>
        <v>Sep</v>
      </c>
      <c r="Y17" s="231" t="str">
        <f t="shared" si="7"/>
        <v>Oct</v>
      </c>
      <c r="Z17" s="231" t="str">
        <f t="shared" si="7"/>
        <v>Nov</v>
      </c>
      <c r="AA17" s="231" t="str">
        <f t="shared" si="7"/>
        <v>Dec</v>
      </c>
    </row>
    <row r="18" spans="1:27">
      <c r="A18" s="197" t="s">
        <v>537</v>
      </c>
      <c r="B18" s="198" t="s">
        <v>532</v>
      </c>
      <c r="C18" s="199">
        <v>4.3507999999999996</v>
      </c>
      <c r="D18" s="199">
        <v>4.2889999999999997</v>
      </c>
      <c r="E18" s="199">
        <v>4.2990000000000004</v>
      </c>
      <c r="F18" s="199">
        <v>4.2938999999999998</v>
      </c>
      <c r="G18" s="199">
        <v>4.1683000000000003</v>
      </c>
      <c r="H18" s="199">
        <v>4.1055000000000001</v>
      </c>
      <c r="I18" s="199"/>
      <c r="J18" s="199"/>
      <c r="K18" s="199"/>
      <c r="L18" s="199"/>
      <c r="M18" s="199"/>
      <c r="N18" s="199"/>
      <c r="P18" s="200">
        <f>ROUND(AVERAGE($C18:C18),4)</f>
        <v>4.3507999999999996</v>
      </c>
      <c r="Q18" s="200">
        <f>ROUND(AVERAGE($C18:D18),4)</f>
        <v>4.3198999999999996</v>
      </c>
      <c r="R18" s="200">
        <f>ROUND(AVERAGE($C18:E18),4)</f>
        <v>4.3129</v>
      </c>
      <c r="S18" s="200">
        <f>ROUND(AVERAGE($C18:F18),4)</f>
        <v>4.3082000000000003</v>
      </c>
      <c r="T18" s="200">
        <f>ROUND(AVERAGE($C18:G18),4)</f>
        <v>4.2801999999999998</v>
      </c>
      <c r="U18" s="200">
        <f>ROUND(AVERAGE($C18:H18),4)</f>
        <v>4.2511000000000001</v>
      </c>
      <c r="V18" s="200">
        <f>ROUND(AVERAGE($C18:I18),4)</f>
        <v>4.2511000000000001</v>
      </c>
      <c r="W18" s="200">
        <f>ROUND(AVERAGE($C18:J18),4)</f>
        <v>4.2511000000000001</v>
      </c>
      <c r="X18" s="200">
        <f>ROUND(AVERAGE($C18:K18),4)</f>
        <v>4.2511000000000001</v>
      </c>
      <c r="Y18" s="200">
        <f>ROUND(AVERAGE($C18:L18),4)</f>
        <v>4.2511000000000001</v>
      </c>
      <c r="Z18" s="200">
        <f>ROUND(AVERAGE($C18:M18),4)</f>
        <v>4.2511000000000001</v>
      </c>
      <c r="AA18" s="200">
        <f>ROUND(AVERAGE($C18:N18),4)</f>
        <v>4.2511000000000001</v>
      </c>
    </row>
    <row r="19" spans="1:27">
      <c r="A19" s="201" t="s">
        <v>537</v>
      </c>
      <c r="B19" s="202" t="s">
        <v>533</v>
      </c>
      <c r="C19" s="203">
        <v>4.3662999999999998</v>
      </c>
      <c r="D19" s="203">
        <v>4.3040000000000003</v>
      </c>
      <c r="E19" s="203">
        <v>4.3140999999999998</v>
      </c>
      <c r="F19" s="203">
        <v>4.3094000000000001</v>
      </c>
      <c r="G19" s="203">
        <v>4.1839000000000004</v>
      </c>
      <c r="H19" s="203">
        <v>4.1212999999999997</v>
      </c>
      <c r="I19" s="203"/>
      <c r="J19" s="203"/>
      <c r="K19" s="203"/>
      <c r="L19" s="203"/>
      <c r="M19" s="203"/>
      <c r="N19" s="203"/>
      <c r="P19" s="204">
        <f>ROUND(AVERAGE($C19:C19),4)</f>
        <v>4.3662999999999998</v>
      </c>
      <c r="Q19" s="204">
        <f>ROUND(AVERAGE($C19:D19),4)</f>
        <v>4.3352000000000004</v>
      </c>
      <c r="R19" s="204">
        <f>ROUND(AVERAGE($C19:E19),4)</f>
        <v>4.3281000000000001</v>
      </c>
      <c r="S19" s="204">
        <f>ROUND(AVERAGE($C19:F19),4)</f>
        <v>4.3235000000000001</v>
      </c>
      <c r="T19" s="204">
        <f>ROUND(AVERAGE($C19:G19),4)</f>
        <v>4.2954999999999997</v>
      </c>
      <c r="U19" s="204">
        <f>ROUND(AVERAGE($C19:H19),4)</f>
        <v>4.2664999999999997</v>
      </c>
      <c r="V19" s="204">
        <f>ROUND(AVERAGE($C19:I19),4)</f>
        <v>4.2664999999999997</v>
      </c>
      <c r="W19" s="204">
        <f>ROUND(AVERAGE($C19:J19),4)</f>
        <v>4.2664999999999997</v>
      </c>
      <c r="X19" s="204">
        <f>ROUND(AVERAGE($C19:K19),4)</f>
        <v>4.2664999999999997</v>
      </c>
      <c r="Y19" s="204">
        <f>ROUND(AVERAGE($C19:L19),4)</f>
        <v>4.2664999999999997</v>
      </c>
      <c r="Z19" s="204">
        <f>ROUND(AVERAGE($C19:M19),4)</f>
        <v>4.2664999999999997</v>
      </c>
      <c r="AA19" s="204">
        <f>ROUND(AVERAGE($C19:N19),4)</f>
        <v>4.2664999999999997</v>
      </c>
    </row>
    <row r="20" spans="1:27">
      <c r="A20" s="201" t="s">
        <v>537</v>
      </c>
      <c r="B20" s="202" t="s">
        <v>534</v>
      </c>
      <c r="C20" s="203">
        <v>4.4413</v>
      </c>
      <c r="D20" s="203">
        <v>4.3784000000000001</v>
      </c>
      <c r="E20" s="203">
        <v>4.3882000000000003</v>
      </c>
      <c r="F20" s="203">
        <v>4.3872</v>
      </c>
      <c r="G20" s="203">
        <v>4.2595999999999998</v>
      </c>
      <c r="H20" s="203">
        <v>4.1931000000000003</v>
      </c>
      <c r="I20" s="203"/>
      <c r="J20" s="203"/>
      <c r="K20" s="203"/>
      <c r="L20" s="203"/>
      <c r="M20" s="203"/>
      <c r="N20" s="203"/>
      <c r="P20" s="204">
        <f>ROUND(AVERAGE($C20:C20),4)</f>
        <v>4.4413</v>
      </c>
      <c r="Q20" s="204">
        <f>ROUND(AVERAGE($C20:D20),4)</f>
        <v>4.4099000000000004</v>
      </c>
      <c r="R20" s="204">
        <f>ROUND(AVERAGE($C20:E20),4)</f>
        <v>4.4025999999999996</v>
      </c>
      <c r="S20" s="204">
        <f>ROUND(AVERAGE($C20:F20),4)</f>
        <v>4.3987999999999996</v>
      </c>
      <c r="T20" s="204">
        <f>ROUND(AVERAGE($C20:G20),4)</f>
        <v>4.3708999999999998</v>
      </c>
      <c r="U20" s="204">
        <f>ROUND(AVERAGE($C20:H20),4)</f>
        <v>4.3413000000000004</v>
      </c>
      <c r="V20" s="204">
        <f>ROUND(AVERAGE($C20:I20),4)</f>
        <v>4.3413000000000004</v>
      </c>
      <c r="W20" s="204">
        <f>ROUND(AVERAGE($C20:J20),4)</f>
        <v>4.3413000000000004</v>
      </c>
      <c r="X20" s="204">
        <f>ROUND(AVERAGE($C20:K20),4)</f>
        <v>4.3413000000000004</v>
      </c>
      <c r="Y20" s="204">
        <f>ROUND(AVERAGE($C20:L20),4)</f>
        <v>4.3413000000000004</v>
      </c>
      <c r="Z20" s="204">
        <f>ROUND(AVERAGE($C20:M20),4)</f>
        <v>4.3413000000000004</v>
      </c>
      <c r="AA20" s="204">
        <f>ROUND(AVERAGE($C20:N20),4)</f>
        <v>4.3413000000000004</v>
      </c>
    </row>
    <row r="21" spans="1:27">
      <c r="A21" s="227" t="s">
        <v>537</v>
      </c>
      <c r="B21" s="227" t="s">
        <v>535</v>
      </c>
      <c r="C21" s="205">
        <v>4.4038000000000004</v>
      </c>
      <c r="D21" s="205">
        <v>4.3411999999999997</v>
      </c>
      <c r="E21" s="205">
        <v>4.3512000000000004</v>
      </c>
      <c r="F21" s="205">
        <v>4.3483000000000001</v>
      </c>
      <c r="G21" s="205">
        <v>4.2217000000000002</v>
      </c>
      <c r="H21" s="205">
        <v>4.1571999999999996</v>
      </c>
      <c r="I21" s="205"/>
      <c r="J21" s="205"/>
      <c r="K21" s="205"/>
      <c r="L21" s="205"/>
      <c r="M21" s="205"/>
      <c r="N21" s="205"/>
      <c r="P21" s="206">
        <f>ROUND(AVERAGE($C21:C21),4)</f>
        <v>4.4038000000000004</v>
      </c>
      <c r="Q21" s="206">
        <f>ROUND(AVERAGE($C21:D21),4)</f>
        <v>4.3724999999999996</v>
      </c>
      <c r="R21" s="206">
        <f>ROUND(AVERAGE($C21:E21),4)</f>
        <v>4.3654000000000002</v>
      </c>
      <c r="S21" s="206">
        <f>ROUND(AVERAGE($C21:F21),4)</f>
        <v>4.3611000000000004</v>
      </c>
      <c r="T21" s="206">
        <f>ROUND(AVERAGE($C21:G21),4)</f>
        <v>4.3331999999999997</v>
      </c>
      <c r="U21" s="206">
        <f>ROUND(AVERAGE($C21:H21),4)</f>
        <v>4.3038999999999996</v>
      </c>
      <c r="V21" s="206">
        <f>ROUND(AVERAGE($C21:I21),4)</f>
        <v>4.3038999999999996</v>
      </c>
      <c r="W21" s="206">
        <f>ROUND(AVERAGE($C21:J21),4)</f>
        <v>4.3038999999999996</v>
      </c>
      <c r="X21" s="206">
        <f>ROUND(AVERAGE($C21:K21),4)</f>
        <v>4.3038999999999996</v>
      </c>
      <c r="Y21" s="206">
        <f>ROUND(AVERAGE($C21:L21),4)</f>
        <v>4.3038999999999996</v>
      </c>
      <c r="Z21" s="206">
        <f>ROUND(AVERAGE($C21:M21),4)</f>
        <v>4.3038999999999996</v>
      </c>
      <c r="AA21" s="206">
        <f>ROUND(AVERAGE($C21:N21),4)</f>
        <v>4.3038999999999996</v>
      </c>
    </row>
    <row r="22" spans="1:27">
      <c r="A22" s="207"/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</row>
    <row r="23" spans="1:27">
      <c r="A23" s="220" t="str">
        <f>A$5</f>
        <v>Contury</v>
      </c>
      <c r="B23" s="220" t="str">
        <f>B$5</f>
        <v>Remark</v>
      </c>
      <c r="C23" s="221" t="s">
        <v>519</v>
      </c>
      <c r="D23" s="221" t="s">
        <v>520</v>
      </c>
      <c r="E23" s="221" t="s">
        <v>521</v>
      </c>
      <c r="F23" s="221" t="str">
        <f t="shared" ref="F23:I23" si="8">F17</f>
        <v>Apr</v>
      </c>
      <c r="G23" s="221" t="str">
        <f t="shared" si="8"/>
        <v>May</v>
      </c>
      <c r="H23" s="221" t="s">
        <v>524</v>
      </c>
      <c r="I23" s="221" t="str">
        <f t="shared" si="8"/>
        <v>Jul</v>
      </c>
      <c r="J23" s="221" t="s">
        <v>526</v>
      </c>
      <c r="K23" s="221" t="str">
        <f t="shared" ref="K23" si="9">K17</f>
        <v>Sep</v>
      </c>
      <c r="L23" s="221" t="s">
        <v>528</v>
      </c>
      <c r="M23" s="221" t="s">
        <v>529</v>
      </c>
      <c r="N23" s="221" t="s">
        <v>530</v>
      </c>
      <c r="P23" s="222" t="str">
        <f t="shared" ref="P23:AA23" si="10">P17</f>
        <v>Jan</v>
      </c>
      <c r="Q23" s="222" t="str">
        <f t="shared" si="10"/>
        <v>Feb</v>
      </c>
      <c r="R23" s="222" t="str">
        <f t="shared" si="10"/>
        <v>Mar</v>
      </c>
      <c r="S23" s="222" t="str">
        <f t="shared" si="10"/>
        <v>Apr</v>
      </c>
      <c r="T23" s="222" t="str">
        <f t="shared" si="10"/>
        <v>May</v>
      </c>
      <c r="U23" s="222" t="str">
        <f t="shared" si="10"/>
        <v>Jun</v>
      </c>
      <c r="V23" s="222" t="str">
        <f t="shared" si="10"/>
        <v>Jul</v>
      </c>
      <c r="W23" s="222" t="str">
        <f t="shared" si="10"/>
        <v>Aug</v>
      </c>
      <c r="X23" s="222" t="str">
        <f t="shared" si="10"/>
        <v>Sep</v>
      </c>
      <c r="Y23" s="222" t="str">
        <f t="shared" si="10"/>
        <v>Oct</v>
      </c>
      <c r="Z23" s="222" t="str">
        <f t="shared" si="10"/>
        <v>Nov</v>
      </c>
      <c r="AA23" s="222" t="str">
        <f t="shared" si="10"/>
        <v>Dec</v>
      </c>
    </row>
    <row r="24" spans="1:27">
      <c r="A24" s="197" t="s">
        <v>538</v>
      </c>
      <c r="B24" s="198" t="s">
        <v>532</v>
      </c>
      <c r="C24" s="199">
        <v>1.6199999999999999E-2</v>
      </c>
      <c r="D24" s="199">
        <v>1.6E-2</v>
      </c>
      <c r="E24" s="199">
        <v>1.6E-2</v>
      </c>
      <c r="F24" s="199">
        <v>1.6E-2</v>
      </c>
      <c r="G24" s="199">
        <v>1.5599999999999999E-2</v>
      </c>
      <c r="H24" s="199">
        <v>1.55E-2</v>
      </c>
      <c r="I24" s="199"/>
      <c r="J24" s="199"/>
      <c r="K24" s="199"/>
      <c r="L24" s="199"/>
      <c r="M24" s="199"/>
      <c r="N24" s="199"/>
      <c r="P24" s="200">
        <f>ROUND(AVERAGE($C24:C24),4)</f>
        <v>1.6199999999999999E-2</v>
      </c>
      <c r="Q24" s="200">
        <f>ROUND(AVERAGE($C24:D24),4)</f>
        <v>1.61E-2</v>
      </c>
      <c r="R24" s="200">
        <f>ROUND(AVERAGE($C24:E24),4)</f>
        <v>1.61E-2</v>
      </c>
      <c r="S24" s="200">
        <f>ROUND(AVERAGE($C24:F24),4)</f>
        <v>1.61E-2</v>
      </c>
      <c r="T24" s="200">
        <f>ROUND(AVERAGE($C24:G24),4)</f>
        <v>1.6E-2</v>
      </c>
      <c r="U24" s="200">
        <f>ROUND(AVERAGE($C24:H24),4)</f>
        <v>1.5900000000000001E-2</v>
      </c>
      <c r="V24" s="200">
        <f>ROUND(AVERAGE($C24:I24),4)</f>
        <v>1.5900000000000001E-2</v>
      </c>
      <c r="W24" s="200">
        <f>ROUND(AVERAGE($C24:J24),4)</f>
        <v>1.5900000000000001E-2</v>
      </c>
      <c r="X24" s="200">
        <f>ROUND(AVERAGE($C24:K24),4)</f>
        <v>1.5900000000000001E-2</v>
      </c>
      <c r="Y24" s="200">
        <f>ROUND(AVERAGE($C24:L24),4)</f>
        <v>1.5900000000000001E-2</v>
      </c>
      <c r="Z24" s="200">
        <f>ROUND(AVERAGE($C24:M24),4)</f>
        <v>1.5900000000000001E-2</v>
      </c>
      <c r="AA24" s="200">
        <f>ROUND(AVERAGE($C24:N24),4)</f>
        <v>1.5900000000000001E-2</v>
      </c>
    </row>
    <row r="25" spans="1:27">
      <c r="A25" s="201" t="s">
        <v>538</v>
      </c>
      <c r="B25" s="202" t="s">
        <v>533</v>
      </c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</row>
    <row r="26" spans="1:27">
      <c r="A26" s="201" t="s">
        <v>538</v>
      </c>
      <c r="B26" s="202" t="s">
        <v>534</v>
      </c>
      <c r="C26" s="203">
        <v>1.6400000000000001E-2</v>
      </c>
      <c r="D26" s="203">
        <v>1.6199999999999999E-2</v>
      </c>
      <c r="E26" s="203">
        <v>1.6199999999999999E-2</v>
      </c>
      <c r="F26" s="203">
        <v>1.6199999999999999E-2</v>
      </c>
      <c r="G26" s="203">
        <v>1.5800000000000002E-2</v>
      </c>
      <c r="H26" s="203">
        <v>1.5599999999999999E-2</v>
      </c>
      <c r="I26" s="203"/>
      <c r="J26" s="203"/>
      <c r="K26" s="203"/>
      <c r="L26" s="203"/>
      <c r="M26" s="203"/>
      <c r="N26" s="203"/>
      <c r="P26" s="204">
        <f>ROUND(AVERAGE($C26:C26),4)</f>
        <v>1.6400000000000001E-2</v>
      </c>
      <c r="Q26" s="204">
        <f>ROUND(AVERAGE($C26:D26),4)</f>
        <v>1.6299999999999999E-2</v>
      </c>
      <c r="R26" s="204">
        <f>ROUND(AVERAGE($C26:E26),4)</f>
        <v>1.6299999999999999E-2</v>
      </c>
      <c r="S26" s="204">
        <f>ROUND(AVERAGE($C26:F26),4)</f>
        <v>1.6299999999999999E-2</v>
      </c>
      <c r="T26" s="204">
        <f>ROUND(AVERAGE($C26:G26),4)</f>
        <v>1.6199999999999999E-2</v>
      </c>
      <c r="U26" s="204">
        <f>ROUND(AVERAGE($C26:H26),4)</f>
        <v>1.61E-2</v>
      </c>
      <c r="V26" s="204">
        <f>ROUND(AVERAGE($C26:I26),4)</f>
        <v>1.61E-2</v>
      </c>
      <c r="W26" s="204">
        <f>ROUND(AVERAGE($C26:J26),4)</f>
        <v>1.61E-2</v>
      </c>
      <c r="X26" s="204">
        <f>ROUND(AVERAGE($C26:K26),4)</f>
        <v>1.61E-2</v>
      </c>
      <c r="Y26" s="204">
        <f>ROUND(AVERAGE($C26:L26),4)</f>
        <v>1.61E-2</v>
      </c>
      <c r="Z26" s="204">
        <f>ROUND(AVERAGE($C26:M26),4)</f>
        <v>1.61E-2</v>
      </c>
      <c r="AA26" s="204">
        <f>ROUND(AVERAGE($C26:N26),4)</f>
        <v>1.61E-2</v>
      </c>
    </row>
    <row r="27" spans="1:27">
      <c r="A27" s="227" t="s">
        <v>538</v>
      </c>
      <c r="B27" s="227" t="s">
        <v>535</v>
      </c>
      <c r="C27" s="203">
        <v>1.6299999999999999E-2</v>
      </c>
      <c r="D27" s="205">
        <v>1.61E-2</v>
      </c>
      <c r="E27" s="205">
        <v>1.61E-2</v>
      </c>
      <c r="F27" s="205">
        <v>1.61E-2</v>
      </c>
      <c r="G27" s="203">
        <v>1.5699999999999999E-2</v>
      </c>
      <c r="H27" s="205">
        <v>1.555E-2</v>
      </c>
      <c r="I27" s="203"/>
      <c r="J27" s="205"/>
      <c r="K27" s="205"/>
      <c r="L27" s="205"/>
      <c r="M27" s="203"/>
      <c r="N27" s="205"/>
      <c r="P27" s="206">
        <f>ROUND(AVERAGE($C27:C27),4)</f>
        <v>1.6299999999999999E-2</v>
      </c>
      <c r="Q27" s="206">
        <f>ROUND(AVERAGE($C27:D27),4)</f>
        <v>1.6199999999999999E-2</v>
      </c>
      <c r="R27" s="206">
        <f>ROUND(AVERAGE($C27:E27),4)</f>
        <v>1.6199999999999999E-2</v>
      </c>
      <c r="S27" s="206">
        <f>ROUND(AVERAGE($C27:F27),4)</f>
        <v>1.6199999999999999E-2</v>
      </c>
      <c r="T27" s="206">
        <f>ROUND(AVERAGE($C27:G27),4)</f>
        <v>1.61E-2</v>
      </c>
      <c r="U27" s="206">
        <f>ROUND(AVERAGE($C27:H27),4)</f>
        <v>1.6E-2</v>
      </c>
      <c r="V27" s="206">
        <f>ROUND(AVERAGE($C27:I27),4)</f>
        <v>1.6E-2</v>
      </c>
      <c r="W27" s="206">
        <f>ROUND(AVERAGE($C27:J27),4)</f>
        <v>1.6E-2</v>
      </c>
      <c r="X27" s="206">
        <f>ROUND(AVERAGE($C27:K27),4)</f>
        <v>1.6E-2</v>
      </c>
      <c r="Y27" s="206">
        <f>ROUND(AVERAGE($C27:L27),4)</f>
        <v>1.6E-2</v>
      </c>
      <c r="Z27" s="206">
        <f>ROUND(AVERAGE($C27:M27),4)</f>
        <v>1.6E-2</v>
      </c>
      <c r="AA27" s="206">
        <f>ROUND(AVERAGE($C27:N27),4)</f>
        <v>1.6E-2</v>
      </c>
    </row>
    <row r="28" spans="1:27">
      <c r="A28" s="207"/>
      <c r="B28" s="207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</row>
    <row r="29" spans="1:27">
      <c r="A29" s="220" t="str">
        <f>A$5</f>
        <v>Contury</v>
      </c>
      <c r="B29" s="220" t="str">
        <f>B$5</f>
        <v>Remark</v>
      </c>
      <c r="C29" s="221" t="s">
        <v>519</v>
      </c>
      <c r="D29" s="221" t="s">
        <v>520</v>
      </c>
      <c r="E29" s="221" t="s">
        <v>521</v>
      </c>
      <c r="F29" s="221" t="str">
        <f t="shared" ref="F29:I29" si="11">F23</f>
        <v>Apr</v>
      </c>
      <c r="G29" s="221" t="str">
        <f t="shared" si="11"/>
        <v>May</v>
      </c>
      <c r="H29" s="221" t="s">
        <v>524</v>
      </c>
      <c r="I29" s="221" t="str">
        <f t="shared" si="11"/>
        <v>Jul</v>
      </c>
      <c r="J29" s="221" t="s">
        <v>526</v>
      </c>
      <c r="K29" s="221" t="str">
        <f t="shared" ref="K29" si="12">K23</f>
        <v>Sep</v>
      </c>
      <c r="L29" s="221" t="s">
        <v>528</v>
      </c>
      <c r="M29" s="221" t="s">
        <v>529</v>
      </c>
      <c r="N29" s="221" t="s">
        <v>530</v>
      </c>
      <c r="P29" s="222" t="str">
        <f t="shared" ref="P29:AA29" si="13">P23</f>
        <v>Jan</v>
      </c>
      <c r="Q29" s="222" t="str">
        <f t="shared" si="13"/>
        <v>Feb</v>
      </c>
      <c r="R29" s="222" t="str">
        <f t="shared" si="13"/>
        <v>Mar</v>
      </c>
      <c r="S29" s="222" t="str">
        <f t="shared" si="13"/>
        <v>Apr</v>
      </c>
      <c r="T29" s="222" t="str">
        <f t="shared" si="13"/>
        <v>May</v>
      </c>
      <c r="U29" s="222" t="str">
        <f t="shared" si="13"/>
        <v>Jun</v>
      </c>
      <c r="V29" s="222" t="str">
        <f t="shared" si="13"/>
        <v>Jul</v>
      </c>
      <c r="W29" s="222" t="str">
        <f t="shared" si="13"/>
        <v>Aug</v>
      </c>
      <c r="X29" s="222" t="str">
        <f t="shared" si="13"/>
        <v>Sep</v>
      </c>
      <c r="Y29" s="222" t="str">
        <f t="shared" si="13"/>
        <v>Oct</v>
      </c>
      <c r="Z29" s="222" t="str">
        <f t="shared" si="13"/>
        <v>Nov</v>
      </c>
      <c r="AA29" s="222" t="str">
        <f t="shared" si="13"/>
        <v>Dec</v>
      </c>
    </row>
    <row r="30" spans="1:27">
      <c r="A30" s="197" t="s">
        <v>539</v>
      </c>
      <c r="B30" s="198" t="s">
        <v>532</v>
      </c>
      <c r="C30" s="199">
        <v>0.13489999999999999</v>
      </c>
      <c r="D30" s="199">
        <v>0.1323</v>
      </c>
      <c r="E30" s="199">
        <v>0.1318</v>
      </c>
      <c r="F30" s="199">
        <v>0.1298</v>
      </c>
      <c r="G30" s="199">
        <v>0.1263</v>
      </c>
      <c r="H30" s="199">
        <v>0.1244</v>
      </c>
      <c r="I30" s="199"/>
      <c r="J30" s="199"/>
      <c r="K30" s="199"/>
      <c r="L30" s="199"/>
      <c r="M30" s="199"/>
      <c r="N30" s="199"/>
      <c r="P30" s="200">
        <f>ROUND(AVERAGE($C30:C30),4)</f>
        <v>0.13489999999999999</v>
      </c>
      <c r="Q30" s="200">
        <f>ROUND(AVERAGE($C30:D30),4)</f>
        <v>0.1336</v>
      </c>
      <c r="R30" s="200">
        <f>ROUND(AVERAGE($C30:E30),4)</f>
        <v>0.13300000000000001</v>
      </c>
      <c r="S30" s="200">
        <f>ROUND(AVERAGE($C30:F30),4)</f>
        <v>0.13220000000000001</v>
      </c>
      <c r="T30" s="200">
        <f>ROUND(AVERAGE($C30:G30),4)</f>
        <v>0.13100000000000001</v>
      </c>
      <c r="U30" s="200">
        <f>ROUND(AVERAGE($C30:H30),4)</f>
        <v>0.12989999999999999</v>
      </c>
      <c r="V30" s="200">
        <f>ROUND(AVERAGE($C30:I30),4)</f>
        <v>0.12989999999999999</v>
      </c>
      <c r="W30" s="200">
        <f>ROUND(AVERAGE($C30:J30),4)</f>
        <v>0.12989999999999999</v>
      </c>
      <c r="X30" s="200">
        <f>ROUND(AVERAGE($C30:K30),4)</f>
        <v>0.12989999999999999</v>
      </c>
      <c r="Y30" s="200">
        <f>ROUND(AVERAGE($C30:L30),4)</f>
        <v>0.12989999999999999</v>
      </c>
      <c r="Z30" s="200">
        <f>ROUND(AVERAGE($C30:M30),4)</f>
        <v>0.12989999999999999</v>
      </c>
      <c r="AA30" s="200">
        <f>ROUND(AVERAGE($C30:N30),4)</f>
        <v>0.12989999999999999</v>
      </c>
    </row>
    <row r="31" spans="1:27">
      <c r="A31" s="201" t="s">
        <v>539</v>
      </c>
      <c r="B31" s="202" t="s">
        <v>533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</row>
    <row r="32" spans="1:27">
      <c r="A32" s="201" t="s">
        <v>539</v>
      </c>
      <c r="B32" s="202" t="s">
        <v>534</v>
      </c>
      <c r="C32" s="203">
        <v>0.13619999999999999</v>
      </c>
      <c r="D32" s="203">
        <v>0.1336</v>
      </c>
      <c r="E32" s="203">
        <v>0.13300000000000001</v>
      </c>
      <c r="F32" s="203">
        <v>0.13109999999999999</v>
      </c>
      <c r="G32" s="203">
        <v>0.1275</v>
      </c>
      <c r="H32" s="203">
        <v>0.12559999999999999</v>
      </c>
      <c r="I32" s="203"/>
      <c r="J32" s="203"/>
      <c r="K32" s="203"/>
      <c r="L32" s="203"/>
      <c r="M32" s="203"/>
      <c r="N32" s="203"/>
      <c r="P32" s="204">
        <f>ROUND(AVERAGE($C32:C32),4)</f>
        <v>0.13619999999999999</v>
      </c>
      <c r="Q32" s="204">
        <f>ROUND(AVERAGE($C32:D32),4)</f>
        <v>0.13489999999999999</v>
      </c>
      <c r="R32" s="204">
        <f>ROUND(AVERAGE($C32:E32),4)</f>
        <v>0.1343</v>
      </c>
      <c r="S32" s="204">
        <f>ROUND(AVERAGE($C32:F32),4)</f>
        <v>0.13350000000000001</v>
      </c>
      <c r="T32" s="204">
        <f>ROUND(AVERAGE($C32:G32),4)</f>
        <v>0.1323</v>
      </c>
      <c r="U32" s="204">
        <f>ROUND(AVERAGE($C32:H32),4)</f>
        <v>0.13120000000000001</v>
      </c>
      <c r="V32" s="204">
        <f>ROUND(AVERAGE($C32:I32),4)</f>
        <v>0.13120000000000001</v>
      </c>
      <c r="W32" s="204">
        <f>ROUND(AVERAGE($C32:J32),4)</f>
        <v>0.13120000000000001</v>
      </c>
      <c r="X32" s="204">
        <f>ROUND(AVERAGE($C32:K32),4)</f>
        <v>0.13120000000000001</v>
      </c>
      <c r="Y32" s="204">
        <f>ROUND(AVERAGE($C32:L32),4)</f>
        <v>0.13120000000000001</v>
      </c>
      <c r="Z32" s="204">
        <f>ROUND(AVERAGE($C32:M32),4)</f>
        <v>0.13120000000000001</v>
      </c>
      <c r="AA32" s="204">
        <f>ROUND(AVERAGE($C32:N32),4)</f>
        <v>0.13120000000000001</v>
      </c>
    </row>
    <row r="33" spans="1:27">
      <c r="A33" s="227" t="s">
        <v>539</v>
      </c>
      <c r="B33" s="227" t="s">
        <v>535</v>
      </c>
      <c r="C33" s="205">
        <v>0.1356</v>
      </c>
      <c r="D33" s="205">
        <v>0.13300000000000001</v>
      </c>
      <c r="E33" s="205">
        <v>0.13240000000000002</v>
      </c>
      <c r="F33" s="205">
        <v>0.13045000000000001</v>
      </c>
      <c r="G33" s="203">
        <v>0.12690000000000001</v>
      </c>
      <c r="H33" s="205">
        <v>0.125</v>
      </c>
      <c r="I33" s="203"/>
      <c r="J33" s="205"/>
      <c r="K33" s="205"/>
      <c r="L33" s="205"/>
      <c r="M33" s="203"/>
      <c r="N33" s="205"/>
      <c r="P33" s="206">
        <f>ROUND(AVERAGE($C33:C33),4)</f>
        <v>0.1356</v>
      </c>
      <c r="Q33" s="206">
        <f>ROUND(AVERAGE($C33:D33),4)</f>
        <v>0.1343</v>
      </c>
      <c r="R33" s="210">
        <f>ROUND(AVERAGE($C33:E33),4)</f>
        <v>0.13370000000000001</v>
      </c>
      <c r="S33" s="206">
        <f>ROUND(AVERAGE($C33:F33),4)</f>
        <v>0.13289999999999999</v>
      </c>
      <c r="T33" s="206">
        <f>ROUND(AVERAGE($C33:G33),4)</f>
        <v>0.13170000000000001</v>
      </c>
      <c r="U33" s="206">
        <f>ROUND(AVERAGE($C33:H33),4)</f>
        <v>0.13059999999999999</v>
      </c>
      <c r="V33" s="206">
        <f>ROUND(AVERAGE($C33:I33),4)</f>
        <v>0.13059999999999999</v>
      </c>
      <c r="W33" s="206">
        <f>ROUND(AVERAGE($C33:J33),4)</f>
        <v>0.13059999999999999</v>
      </c>
      <c r="X33" s="206">
        <f>ROUND(AVERAGE($C33:K33),4)</f>
        <v>0.13059999999999999</v>
      </c>
      <c r="Y33" s="206">
        <f>ROUND(AVERAGE($C33:L33),4)</f>
        <v>0.13059999999999999</v>
      </c>
      <c r="Z33" s="206">
        <f>ROUND(AVERAGE($C33:M33),4)</f>
        <v>0.13059999999999999</v>
      </c>
      <c r="AA33" s="206">
        <f>ROUND(AVERAGE($C33:N33),4)</f>
        <v>0.13059999999999999</v>
      </c>
    </row>
    <row r="34" spans="1:27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</row>
    <row r="35" spans="1:27">
      <c r="A35" s="220" t="str">
        <f>A$5</f>
        <v>Contury</v>
      </c>
      <c r="B35" s="220" t="str">
        <f>B$5</f>
        <v>Remark</v>
      </c>
      <c r="C35" s="221" t="s">
        <v>519</v>
      </c>
      <c r="D35" s="221" t="s">
        <v>520</v>
      </c>
      <c r="E35" s="221" t="s">
        <v>521</v>
      </c>
      <c r="F35" s="221" t="str">
        <f t="shared" ref="F35:I35" si="14">F29</f>
        <v>Apr</v>
      </c>
      <c r="G35" s="221" t="str">
        <f t="shared" si="14"/>
        <v>May</v>
      </c>
      <c r="H35" s="221" t="s">
        <v>524</v>
      </c>
      <c r="I35" s="221" t="str">
        <f t="shared" si="14"/>
        <v>Jul</v>
      </c>
      <c r="J35" s="221" t="s">
        <v>526</v>
      </c>
      <c r="K35" s="221" t="str">
        <f t="shared" ref="K35" si="15">K29</f>
        <v>Sep</v>
      </c>
      <c r="L35" s="221" t="s">
        <v>528</v>
      </c>
      <c r="M35" s="221" t="s">
        <v>529</v>
      </c>
      <c r="N35" s="221" t="s">
        <v>530</v>
      </c>
      <c r="P35" s="222" t="str">
        <f t="shared" ref="P35:AA35" si="16">P29</f>
        <v>Jan</v>
      </c>
      <c r="Q35" s="222" t="str">
        <f t="shared" si="16"/>
        <v>Feb</v>
      </c>
      <c r="R35" s="222" t="str">
        <f t="shared" si="16"/>
        <v>Mar</v>
      </c>
      <c r="S35" s="222" t="str">
        <f t="shared" si="16"/>
        <v>Apr</v>
      </c>
      <c r="T35" s="222" t="str">
        <f t="shared" si="16"/>
        <v>May</v>
      </c>
      <c r="U35" s="222" t="str">
        <f t="shared" si="16"/>
        <v>Jun</v>
      </c>
      <c r="V35" s="222" t="str">
        <f t="shared" si="16"/>
        <v>Jul</v>
      </c>
      <c r="W35" s="222" t="str">
        <f t="shared" si="16"/>
        <v>Aug</v>
      </c>
      <c r="X35" s="222" t="str">
        <f t="shared" si="16"/>
        <v>Sep</v>
      </c>
      <c r="Y35" s="222" t="str">
        <f t="shared" si="16"/>
        <v>Oct</v>
      </c>
      <c r="Z35" s="222" t="str">
        <f t="shared" si="16"/>
        <v>Nov</v>
      </c>
      <c r="AA35" s="222" t="str">
        <f t="shared" si="16"/>
        <v>Dec</v>
      </c>
    </row>
    <row r="36" spans="1:27">
      <c r="A36" s="197" t="s">
        <v>540</v>
      </c>
      <c r="B36" s="198" t="s">
        <v>532</v>
      </c>
      <c r="C36" s="199">
        <v>4.6054000000000004</v>
      </c>
      <c r="D36" s="199">
        <v>4.5574000000000003</v>
      </c>
      <c r="E36" s="199">
        <v>4.5808999999999997</v>
      </c>
      <c r="F36" s="199">
        <v>4.5339</v>
      </c>
      <c r="G36" s="199">
        <v>4.4839000000000002</v>
      </c>
      <c r="H36" s="199">
        <v>4.4631999999999996</v>
      </c>
      <c r="I36" s="199"/>
      <c r="J36" s="199"/>
      <c r="K36" s="199"/>
      <c r="L36" s="199"/>
      <c r="M36" s="199"/>
      <c r="N36" s="199"/>
      <c r="P36" s="200">
        <f>ROUND(AVERAGE($C36:C36),4)</f>
        <v>4.6054000000000004</v>
      </c>
      <c r="Q36" s="200">
        <f>ROUND(AVERAGE($C36:D36),4)</f>
        <v>4.5814000000000004</v>
      </c>
      <c r="R36" s="200">
        <f>ROUND(AVERAGE($C36:E36),4)</f>
        <v>4.5811999999999999</v>
      </c>
      <c r="S36" s="200">
        <f>ROUND(AVERAGE($C36:F36),4)</f>
        <v>4.5693999999999999</v>
      </c>
      <c r="T36" s="200">
        <f>ROUND(AVERAGE($C36:G36),4)</f>
        <v>4.5522999999999998</v>
      </c>
      <c r="U36" s="200">
        <f>ROUND(AVERAGE($C36:H36),4)</f>
        <v>4.5374999999999996</v>
      </c>
      <c r="V36" s="200">
        <f>ROUND(AVERAGE($C36:I36),4)</f>
        <v>4.5374999999999996</v>
      </c>
      <c r="W36" s="200">
        <f>ROUND(AVERAGE($C36:J36),4)</f>
        <v>4.5374999999999996</v>
      </c>
      <c r="X36" s="200">
        <f>ROUND(AVERAGE($C36:K36),4)</f>
        <v>4.5374999999999996</v>
      </c>
      <c r="Y36" s="200">
        <f>ROUND(AVERAGE($C36:L36),4)</f>
        <v>4.5374999999999996</v>
      </c>
      <c r="Z36" s="200">
        <f>ROUND(AVERAGE($C36:M36),4)</f>
        <v>4.5374999999999996</v>
      </c>
      <c r="AA36" s="200">
        <f>ROUND(AVERAGE($C36:N36),4)</f>
        <v>4.5374999999999996</v>
      </c>
    </row>
    <row r="37" spans="1:27">
      <c r="A37" s="201" t="s">
        <v>540</v>
      </c>
      <c r="B37" s="202" t="s">
        <v>533</v>
      </c>
      <c r="C37" s="203">
        <v>4.6310000000000002</v>
      </c>
      <c r="D37" s="203">
        <v>4.5831999999999997</v>
      </c>
      <c r="E37" s="203">
        <v>4.6059999999999999</v>
      </c>
      <c r="F37" s="203">
        <v>4.5621</v>
      </c>
      <c r="G37" s="203">
        <v>4.5113000000000003</v>
      </c>
      <c r="H37" s="203">
        <v>4.4878999999999998</v>
      </c>
      <c r="I37" s="203"/>
      <c r="J37" s="203"/>
      <c r="K37" s="203"/>
      <c r="L37" s="203"/>
      <c r="M37" s="203"/>
      <c r="N37" s="203"/>
      <c r="P37" s="204">
        <f>ROUND(AVERAGE($C37:C37),4)</f>
        <v>4.6310000000000002</v>
      </c>
      <c r="Q37" s="204">
        <f>ROUND(AVERAGE($C37:D37),4)</f>
        <v>4.6071</v>
      </c>
      <c r="R37" s="204">
        <f>ROUND(AVERAGE($C37:E37),4)</f>
        <v>4.6067</v>
      </c>
      <c r="S37" s="204">
        <f>ROUND(AVERAGE($C37:F37),4)</f>
        <v>4.5956000000000001</v>
      </c>
      <c r="T37" s="204">
        <f>ROUND(AVERAGE($C37:G37),4)</f>
        <v>4.5787000000000004</v>
      </c>
      <c r="U37" s="204">
        <f>ROUND(AVERAGE($C37:H37),4)</f>
        <v>4.5636000000000001</v>
      </c>
      <c r="V37" s="204">
        <f>ROUND(AVERAGE($C37:I37),4)</f>
        <v>4.5636000000000001</v>
      </c>
      <c r="W37" s="204">
        <f>ROUND(AVERAGE($C37:J37),4)</f>
        <v>4.5636000000000001</v>
      </c>
      <c r="X37" s="204">
        <f>ROUND(AVERAGE($C37:K37),4)</f>
        <v>4.5636000000000001</v>
      </c>
      <c r="Y37" s="204">
        <f>ROUND(AVERAGE($C37:L37),4)</f>
        <v>4.5636000000000001</v>
      </c>
      <c r="Z37" s="204">
        <f>ROUND(AVERAGE($C37:M37),4)</f>
        <v>4.5636000000000001</v>
      </c>
      <c r="AA37" s="204">
        <f>ROUND(AVERAGE($C37:N37),4)</f>
        <v>4.5636000000000001</v>
      </c>
    </row>
    <row r="38" spans="1:27">
      <c r="A38" s="201" t="s">
        <v>540</v>
      </c>
      <c r="B38" s="202" t="s">
        <v>534</v>
      </c>
      <c r="C38" s="203">
        <v>4.75</v>
      </c>
      <c r="D38" s="203">
        <v>4.6989000000000001</v>
      </c>
      <c r="E38" s="203">
        <v>4.7207999999999997</v>
      </c>
      <c r="F38" s="203">
        <v>4.6855000000000002</v>
      </c>
      <c r="G38" s="203">
        <v>4.6340000000000003</v>
      </c>
      <c r="H38" s="203">
        <v>4.6029</v>
      </c>
      <c r="I38" s="203"/>
      <c r="J38" s="203"/>
      <c r="K38" s="203"/>
      <c r="L38" s="203"/>
      <c r="M38" s="203"/>
      <c r="N38" s="203"/>
      <c r="P38" s="204">
        <f>ROUND(AVERAGE($C38:C38),4)</f>
        <v>4.75</v>
      </c>
      <c r="Q38" s="204">
        <f>ROUND(AVERAGE($C38:D38),4)</f>
        <v>4.7244999999999999</v>
      </c>
      <c r="R38" s="204">
        <f>ROUND(AVERAGE($C38:E38),4)</f>
        <v>4.7232000000000003</v>
      </c>
      <c r="S38" s="204">
        <f>ROUND(AVERAGE($C38:F38),4)</f>
        <v>4.7138</v>
      </c>
      <c r="T38" s="204">
        <f>ROUND(AVERAGE($C38:G38),4)</f>
        <v>4.6978</v>
      </c>
      <c r="U38" s="204">
        <f>ROUND(AVERAGE($C38:H38),4)</f>
        <v>4.6820000000000004</v>
      </c>
      <c r="V38" s="204">
        <f>ROUND(AVERAGE($C38:I38),4)</f>
        <v>4.6820000000000004</v>
      </c>
      <c r="W38" s="204">
        <f>ROUND(AVERAGE($C38:J38),4)</f>
        <v>4.6820000000000004</v>
      </c>
      <c r="X38" s="204">
        <f>ROUND(AVERAGE($C38:K38),4)</f>
        <v>4.6820000000000004</v>
      </c>
      <c r="Y38" s="204">
        <f>ROUND(AVERAGE($C38:L38),4)</f>
        <v>4.6820000000000004</v>
      </c>
      <c r="Z38" s="204">
        <f>ROUND(AVERAGE($C38:M38),4)</f>
        <v>4.6820000000000004</v>
      </c>
      <c r="AA38" s="204">
        <f>ROUND(AVERAGE($C38:N38),4)</f>
        <v>4.6820000000000004</v>
      </c>
    </row>
    <row r="39" spans="1:27">
      <c r="A39" s="227" t="s">
        <v>540</v>
      </c>
      <c r="B39" s="227" t="s">
        <v>535</v>
      </c>
      <c r="C39" s="205">
        <v>4.6905000000000001</v>
      </c>
      <c r="D39" s="205">
        <v>4.6410999999999998</v>
      </c>
      <c r="E39" s="205">
        <v>4.6634000000000002</v>
      </c>
      <c r="F39" s="205">
        <v>4.6238000000000001</v>
      </c>
      <c r="G39" s="203">
        <v>4.5726000000000004</v>
      </c>
      <c r="H39" s="205">
        <v>4.5453999999999999</v>
      </c>
      <c r="I39" s="203"/>
      <c r="J39" s="205"/>
      <c r="K39" s="205"/>
      <c r="L39" s="205"/>
      <c r="M39" s="203"/>
      <c r="N39" s="205"/>
      <c r="P39" s="206">
        <f>ROUND(AVERAGE($C39:C39),4)</f>
        <v>4.6905000000000001</v>
      </c>
      <c r="Q39" s="206">
        <f>ROUND(AVERAGE($C39:D39),4)</f>
        <v>4.6657999999999999</v>
      </c>
      <c r="R39" s="206">
        <f>ROUND(AVERAGE($C39:E39),4)</f>
        <v>4.665</v>
      </c>
      <c r="S39" s="206">
        <f>ROUND(AVERAGE($C39:F39),4)</f>
        <v>4.6547000000000001</v>
      </c>
      <c r="T39" s="206">
        <f>ROUND(AVERAGE($C39:G39),4)</f>
        <v>4.6383000000000001</v>
      </c>
      <c r="U39" s="206">
        <f>ROUND(AVERAGE($C39:H39),4)</f>
        <v>4.6227999999999998</v>
      </c>
      <c r="V39" s="206">
        <f>ROUND(AVERAGE($C39:I39),4)</f>
        <v>4.6227999999999998</v>
      </c>
      <c r="W39" s="206">
        <f>ROUND(AVERAGE($C39:J39),4)</f>
        <v>4.6227999999999998</v>
      </c>
      <c r="X39" s="206">
        <f>ROUND(AVERAGE($C39:K39),4)</f>
        <v>4.6227999999999998</v>
      </c>
      <c r="Y39" s="206">
        <f>ROUND(AVERAGE($C39:L39),4)</f>
        <v>4.6227999999999998</v>
      </c>
      <c r="Z39" s="206">
        <f>ROUND(AVERAGE($C39:M39),4)</f>
        <v>4.6227999999999998</v>
      </c>
      <c r="AA39" s="206">
        <f>ROUND(AVERAGE($C39:N39),4)</f>
        <v>4.6227999999999998</v>
      </c>
    </row>
    <row r="40" spans="1:27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</row>
    <row r="41" spans="1:27">
      <c r="A41" s="220" t="str">
        <f>A$5</f>
        <v>Contury</v>
      </c>
      <c r="B41" s="220" t="str">
        <f>B$5</f>
        <v>Remark</v>
      </c>
      <c r="C41" s="221" t="s">
        <v>519</v>
      </c>
      <c r="D41" s="221" t="s">
        <v>520</v>
      </c>
      <c r="E41" s="221" t="s">
        <v>521</v>
      </c>
      <c r="F41" s="221" t="str">
        <f t="shared" ref="F41:I41" si="17">F35</f>
        <v>Apr</v>
      </c>
      <c r="G41" s="221" t="str">
        <f t="shared" si="17"/>
        <v>May</v>
      </c>
      <c r="H41" s="221" t="s">
        <v>524</v>
      </c>
      <c r="I41" s="221" t="str">
        <f t="shared" si="17"/>
        <v>Jul</v>
      </c>
      <c r="J41" s="221" t="s">
        <v>526</v>
      </c>
      <c r="K41" s="221" t="str">
        <f t="shared" ref="K41" si="18">K35</f>
        <v>Sep</v>
      </c>
      <c r="L41" s="221" t="s">
        <v>528</v>
      </c>
      <c r="M41" s="221" t="s">
        <v>529</v>
      </c>
      <c r="N41" s="221" t="s">
        <v>530</v>
      </c>
      <c r="P41" s="222" t="str">
        <f t="shared" ref="P41:AA41" si="19">P35</f>
        <v>Jan</v>
      </c>
      <c r="Q41" s="222" t="str">
        <f t="shared" si="19"/>
        <v>Feb</v>
      </c>
      <c r="R41" s="222" t="str">
        <f t="shared" si="19"/>
        <v>Mar</v>
      </c>
      <c r="S41" s="222" t="str">
        <f t="shared" si="19"/>
        <v>Apr</v>
      </c>
      <c r="T41" s="222" t="str">
        <f t="shared" si="19"/>
        <v>May</v>
      </c>
      <c r="U41" s="222" t="str">
        <f t="shared" si="19"/>
        <v>Jun</v>
      </c>
      <c r="V41" s="222" t="str">
        <f t="shared" si="19"/>
        <v>Jul</v>
      </c>
      <c r="W41" s="222" t="str">
        <f t="shared" si="19"/>
        <v>Aug</v>
      </c>
      <c r="X41" s="222" t="str">
        <f t="shared" si="19"/>
        <v>Sep</v>
      </c>
      <c r="Y41" s="222" t="str">
        <f t="shared" si="19"/>
        <v>Oct</v>
      </c>
      <c r="Z41" s="222" t="str">
        <f t="shared" si="19"/>
        <v>Nov</v>
      </c>
      <c r="AA41" s="222" t="str">
        <f t="shared" si="19"/>
        <v>Dec</v>
      </c>
    </row>
    <row r="42" spans="1:27">
      <c r="A42" s="197" t="s">
        <v>541</v>
      </c>
      <c r="B42" s="198" t="s">
        <v>532</v>
      </c>
      <c r="C42" s="199">
        <v>7.5274999999999999</v>
      </c>
      <c r="D42" s="199">
        <v>7.4625000000000004</v>
      </c>
      <c r="E42" s="199">
        <v>7.4814999999999996</v>
      </c>
      <c r="F42" s="199">
        <v>7.5027999999999997</v>
      </c>
      <c r="G42" s="199">
        <v>7.5755999999999997</v>
      </c>
      <c r="H42" s="199">
        <v>7.5487000000000002</v>
      </c>
      <c r="I42" s="199"/>
      <c r="J42" s="199"/>
      <c r="K42" s="199"/>
      <c r="L42" s="199"/>
      <c r="M42" s="199"/>
      <c r="N42" s="199"/>
      <c r="P42" s="200">
        <f>ROUND(AVERAGE($C42:C42),4)</f>
        <v>7.5274999999999999</v>
      </c>
      <c r="Q42" s="200">
        <f>ROUND(AVERAGE($C42:D42),4)</f>
        <v>7.4950000000000001</v>
      </c>
      <c r="R42" s="200">
        <f>ROUND(AVERAGE($C42:E42),4)</f>
        <v>7.4904999999999999</v>
      </c>
      <c r="S42" s="200">
        <f>ROUND(AVERAGE($C42:F42),4)</f>
        <v>7.4935999999999998</v>
      </c>
      <c r="T42" s="200">
        <f>ROUND(AVERAGE($C42:G42),4)</f>
        <v>7.51</v>
      </c>
      <c r="U42" s="200">
        <f>ROUND(AVERAGE($C42:H42),4)</f>
        <v>7.5164</v>
      </c>
      <c r="V42" s="200">
        <f>ROUND(AVERAGE($C42:I42),4)</f>
        <v>7.5164</v>
      </c>
      <c r="W42" s="200">
        <f>ROUND(AVERAGE($C42:J42),4)</f>
        <v>7.5164</v>
      </c>
      <c r="X42" s="200">
        <f>ROUND(AVERAGE($C42:K42),4)</f>
        <v>7.5164</v>
      </c>
      <c r="Y42" s="200">
        <f>ROUND(AVERAGE($C42:L42),4)</f>
        <v>7.5164</v>
      </c>
      <c r="Z42" s="200">
        <f>ROUND(AVERAGE($C42:M42),4)</f>
        <v>7.5164</v>
      </c>
      <c r="AA42" s="200">
        <f>ROUND(AVERAGE($C42:N42),4)</f>
        <v>7.5164</v>
      </c>
    </row>
    <row r="43" spans="1:27">
      <c r="A43" s="201" t="str">
        <f>A42</f>
        <v>MALAYSIA : RINGGIT (MYR)</v>
      </c>
      <c r="B43" s="202" t="s">
        <v>533</v>
      </c>
      <c r="C43" s="203">
        <v>7.5675999999999997</v>
      </c>
      <c r="D43" s="203">
        <v>7.5038</v>
      </c>
      <c r="E43" s="203">
        <v>7.5232000000000001</v>
      </c>
      <c r="F43" s="203">
        <v>7.5431999999999997</v>
      </c>
      <c r="G43" s="203">
        <v>7.6166</v>
      </c>
      <c r="H43" s="203">
        <v>7.5896999999999997</v>
      </c>
      <c r="I43" s="203"/>
      <c r="J43" s="203"/>
      <c r="K43" s="203"/>
      <c r="L43" s="203"/>
      <c r="M43" s="203"/>
      <c r="N43" s="203"/>
      <c r="P43" s="204">
        <f>ROUND(AVERAGE($C43:C43),4)</f>
        <v>7.5675999999999997</v>
      </c>
      <c r="Q43" s="204">
        <f>ROUND(AVERAGE($C43:D43),4)</f>
        <v>7.5357000000000003</v>
      </c>
      <c r="R43" s="204">
        <f>ROUND(AVERAGE($C43:E43),4)</f>
        <v>7.5315000000000003</v>
      </c>
      <c r="S43" s="204">
        <f>ROUND(AVERAGE($C43:F43),4)</f>
        <v>7.5345000000000004</v>
      </c>
      <c r="T43" s="204">
        <f>ROUND(AVERAGE($C43:G43),4)</f>
        <v>7.5509000000000004</v>
      </c>
      <c r="U43" s="204">
        <f>ROUND(AVERAGE($C43:H43),4)</f>
        <v>7.5574000000000003</v>
      </c>
      <c r="V43" s="204">
        <f>ROUND(AVERAGE($C43:I43),4)</f>
        <v>7.5574000000000003</v>
      </c>
      <c r="W43" s="204">
        <f>ROUND(AVERAGE($C43:J43),4)</f>
        <v>7.5574000000000003</v>
      </c>
      <c r="X43" s="204">
        <f>ROUND(AVERAGE($C43:K43),4)</f>
        <v>7.5574000000000003</v>
      </c>
      <c r="Y43" s="204">
        <f>ROUND(AVERAGE($C43:L43),4)</f>
        <v>7.5574000000000003</v>
      </c>
      <c r="Z43" s="204">
        <f>ROUND(AVERAGE($C43:M43),4)</f>
        <v>7.5574000000000003</v>
      </c>
      <c r="AA43" s="204">
        <f>ROUND(AVERAGE($C43:N43),4)</f>
        <v>7.5574000000000003</v>
      </c>
    </row>
    <row r="44" spans="1:27">
      <c r="A44" s="201" t="str">
        <f>A43</f>
        <v>MALAYSIA : RINGGIT (MYR)</v>
      </c>
      <c r="B44" s="202" t="s">
        <v>534</v>
      </c>
      <c r="C44" s="203">
        <v>7.7849000000000004</v>
      </c>
      <c r="D44" s="203">
        <v>7.7183999999999999</v>
      </c>
      <c r="E44" s="203">
        <v>7.7361000000000004</v>
      </c>
      <c r="F44" s="203">
        <v>7.7542999999999997</v>
      </c>
      <c r="G44" s="203">
        <v>7.8316999999999997</v>
      </c>
      <c r="H44" s="203">
        <v>7.8036000000000003</v>
      </c>
      <c r="I44" s="203"/>
      <c r="J44" s="203"/>
      <c r="K44" s="203"/>
      <c r="L44" s="203"/>
      <c r="M44" s="203"/>
      <c r="N44" s="203"/>
      <c r="P44" s="204">
        <f>ROUND(AVERAGE($C44:C44),4)</f>
        <v>7.7849000000000004</v>
      </c>
      <c r="Q44" s="204">
        <f>ROUND(AVERAGE($C44:D44),4)</f>
        <v>7.7516999999999996</v>
      </c>
      <c r="R44" s="204">
        <f>ROUND(AVERAGE($C44:E44),4)</f>
        <v>7.7465000000000002</v>
      </c>
      <c r="S44" s="204">
        <f>ROUND(AVERAGE($C44:F44),4)</f>
        <v>7.7484000000000002</v>
      </c>
      <c r="T44" s="204">
        <f>ROUND(AVERAGE($C44:G44),4)</f>
        <v>7.7651000000000003</v>
      </c>
      <c r="U44" s="204">
        <f>ROUND(AVERAGE($C44:H44),4)</f>
        <v>7.7714999999999996</v>
      </c>
      <c r="V44" s="204">
        <f>ROUND(AVERAGE($C44:I44),4)</f>
        <v>7.7714999999999996</v>
      </c>
      <c r="W44" s="204">
        <f>ROUND(AVERAGE($C44:J44),4)</f>
        <v>7.7714999999999996</v>
      </c>
      <c r="X44" s="204">
        <f>ROUND(AVERAGE($C44:K44),4)</f>
        <v>7.7714999999999996</v>
      </c>
      <c r="Y44" s="204">
        <f>ROUND(AVERAGE($C44:L44),4)</f>
        <v>7.7714999999999996</v>
      </c>
      <c r="Z44" s="204">
        <f>ROUND(AVERAGE($C44:M44),4)</f>
        <v>7.7714999999999996</v>
      </c>
      <c r="AA44" s="204">
        <f>ROUND(AVERAGE($C44:N44),4)</f>
        <v>7.7714999999999996</v>
      </c>
    </row>
    <row r="45" spans="1:27">
      <c r="A45" s="213" t="str">
        <f>A44</f>
        <v>MALAYSIA : RINGGIT (MYR)</v>
      </c>
      <c r="B45" s="227" t="s">
        <v>535</v>
      </c>
      <c r="C45" s="205">
        <v>7.6761999999999997</v>
      </c>
      <c r="D45" s="205">
        <v>7.6112000000000002</v>
      </c>
      <c r="E45" s="205">
        <v>7.6296999999999997</v>
      </c>
      <c r="F45" s="205">
        <v>7.6487999999999996</v>
      </c>
      <c r="G45" s="203">
        <v>7.7241</v>
      </c>
      <c r="H45" s="205">
        <v>7.6966000000000001</v>
      </c>
      <c r="I45" s="203"/>
      <c r="J45" s="205"/>
      <c r="K45" s="205"/>
      <c r="L45" s="205"/>
      <c r="M45" s="203"/>
      <c r="N45" s="205"/>
      <c r="P45" s="206">
        <f>ROUND(AVERAGE($C45:C45),4)</f>
        <v>7.6761999999999997</v>
      </c>
      <c r="Q45" s="206">
        <f>ROUND(AVERAGE($C45:D45),4)</f>
        <v>7.6436999999999999</v>
      </c>
      <c r="R45" s="206">
        <f>ROUND(AVERAGE($C45:E45),4)</f>
        <v>7.6390000000000002</v>
      </c>
      <c r="S45" s="206">
        <f>ROUND(AVERAGE($C45:F45),4)</f>
        <v>7.6414999999999997</v>
      </c>
      <c r="T45" s="206">
        <f>ROUND(AVERAGE($C45:G45),4)</f>
        <v>7.6580000000000004</v>
      </c>
      <c r="U45" s="206">
        <f>ROUND(AVERAGE($C45:H45),4)</f>
        <v>7.6643999999999997</v>
      </c>
      <c r="V45" s="206">
        <f>ROUND(AVERAGE($C45:I45),4)</f>
        <v>7.6643999999999997</v>
      </c>
      <c r="W45" s="206">
        <f>ROUND(AVERAGE($C45:J45),4)</f>
        <v>7.6643999999999997</v>
      </c>
      <c r="X45" s="206">
        <f>ROUND(AVERAGE($C45:K45),4)</f>
        <v>7.6643999999999997</v>
      </c>
      <c r="Y45" s="206">
        <f>ROUND(AVERAGE($C45:L45),4)</f>
        <v>7.6643999999999997</v>
      </c>
      <c r="Z45" s="206">
        <f>ROUND(AVERAGE($C45:M45),4)</f>
        <v>7.6643999999999997</v>
      </c>
      <c r="AA45" s="206">
        <f>ROUND(AVERAGE($C45:N45),4)</f>
        <v>7.6643999999999997</v>
      </c>
    </row>
    <row r="46" spans="1:27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</row>
    <row r="47" spans="1:27" ht="15" customHeight="1">
      <c r="A47" s="220" t="s">
        <v>517</v>
      </c>
      <c r="B47" s="220" t="s">
        <v>518</v>
      </c>
      <c r="C47" s="221" t="s">
        <v>519</v>
      </c>
      <c r="D47" s="221" t="s">
        <v>520</v>
      </c>
      <c r="E47" s="221" t="s">
        <v>521</v>
      </c>
      <c r="F47" s="221" t="s">
        <v>522</v>
      </c>
      <c r="G47" s="221" t="s">
        <v>523</v>
      </c>
      <c r="H47" s="221" t="s">
        <v>524</v>
      </c>
      <c r="I47" s="221" t="s">
        <v>525</v>
      </c>
      <c r="J47" s="221" t="s">
        <v>526</v>
      </c>
      <c r="K47" s="221" t="str">
        <f t="shared" ref="K47" si="20">K41</f>
        <v>Sep</v>
      </c>
      <c r="L47" s="221" t="s">
        <v>528</v>
      </c>
      <c r="M47" s="221" t="s">
        <v>529</v>
      </c>
      <c r="N47" s="221" t="s">
        <v>530</v>
      </c>
      <c r="P47" s="222" t="str">
        <f t="shared" ref="P47:AA47" si="21">P41</f>
        <v>Jan</v>
      </c>
      <c r="Q47" s="222" t="str">
        <f t="shared" si="21"/>
        <v>Feb</v>
      </c>
      <c r="R47" s="222" t="str">
        <f t="shared" si="21"/>
        <v>Mar</v>
      </c>
      <c r="S47" s="222" t="str">
        <f t="shared" si="21"/>
        <v>Apr</v>
      </c>
      <c r="T47" s="222" t="str">
        <f t="shared" si="21"/>
        <v>May</v>
      </c>
      <c r="U47" s="222" t="str">
        <f t="shared" si="21"/>
        <v>Jun</v>
      </c>
      <c r="V47" s="222" t="str">
        <f t="shared" si="21"/>
        <v>Jul</v>
      </c>
      <c r="W47" s="222" t="str">
        <f t="shared" si="21"/>
        <v>Aug</v>
      </c>
      <c r="X47" s="222" t="str">
        <f t="shared" si="21"/>
        <v>Sep</v>
      </c>
      <c r="Y47" s="222" t="str">
        <f t="shared" si="21"/>
        <v>Oct</v>
      </c>
      <c r="Z47" s="222" t="str">
        <f t="shared" si="21"/>
        <v>Nov</v>
      </c>
      <c r="AA47" s="222" t="str">
        <f t="shared" si="21"/>
        <v>Dec</v>
      </c>
    </row>
    <row r="48" spans="1:27" ht="15" customHeight="1">
      <c r="A48" s="197" t="s">
        <v>556</v>
      </c>
      <c r="B48" s="198" t="s">
        <v>532</v>
      </c>
      <c r="C48" s="199">
        <v>0.36759999999999998</v>
      </c>
      <c r="D48" s="199">
        <v>0.35249999999999998</v>
      </c>
      <c r="E48" s="199">
        <v>0.35870000000000002</v>
      </c>
      <c r="F48" s="199">
        <v>0.36270000000000002</v>
      </c>
      <c r="G48" s="199">
        <v>0.3523</v>
      </c>
      <c r="H48" s="199">
        <v>0.34649999999999997</v>
      </c>
      <c r="I48" s="199"/>
      <c r="J48" s="199"/>
      <c r="K48" s="199"/>
      <c r="L48" s="199"/>
      <c r="M48" s="199"/>
      <c r="N48" s="199"/>
      <c r="P48" s="200">
        <f>ROUND(AVERAGE($C48:C48),4)</f>
        <v>0.36759999999999998</v>
      </c>
      <c r="Q48" s="200">
        <f>ROUND(AVERAGE($C48:D48),4)</f>
        <v>0.36009999999999998</v>
      </c>
      <c r="R48" s="200">
        <f>ROUND(AVERAGE($C48:E48),4)</f>
        <v>0.35959999999999998</v>
      </c>
      <c r="S48" s="200">
        <f>ROUND(AVERAGE($C48:F48),4)</f>
        <v>0.3604</v>
      </c>
      <c r="T48" s="200">
        <f>ROUND(AVERAGE($C48:G48),4)</f>
        <v>0.35880000000000001</v>
      </c>
      <c r="U48" s="200">
        <f>ROUND(AVERAGE($C48:H48),4)</f>
        <v>0.35670000000000002</v>
      </c>
      <c r="V48" s="200">
        <f>ROUND(AVERAGE($C48:I48),4)</f>
        <v>0.35670000000000002</v>
      </c>
      <c r="W48" s="200">
        <f>ROUND(AVERAGE($C48:J48),4)</f>
        <v>0.35670000000000002</v>
      </c>
      <c r="X48" s="200">
        <f>ROUND(AVERAGE($C48:K48),4)</f>
        <v>0.35670000000000002</v>
      </c>
      <c r="Y48" s="200">
        <f>ROUND(AVERAGE($C48:L48),4)</f>
        <v>0.35670000000000002</v>
      </c>
      <c r="Z48" s="200">
        <f>ROUND(AVERAGE($C48:M48),4)</f>
        <v>0.35670000000000002</v>
      </c>
      <c r="AA48" s="200">
        <f>ROUND(AVERAGE($C48:N48),4)</f>
        <v>0.35670000000000002</v>
      </c>
    </row>
    <row r="49" spans="1:27" ht="15" customHeight="1">
      <c r="A49" s="201" t="s">
        <v>556</v>
      </c>
      <c r="B49" s="202" t="s">
        <v>533</v>
      </c>
      <c r="C49" s="203">
        <v>0.3715</v>
      </c>
      <c r="D49" s="203">
        <v>0.36099999999999999</v>
      </c>
      <c r="E49" s="203">
        <v>0.36470000000000002</v>
      </c>
      <c r="F49" s="203">
        <v>0.36820000000000003</v>
      </c>
      <c r="G49" s="203">
        <v>0.3584</v>
      </c>
      <c r="H49" s="203">
        <v>0.35249999999999998</v>
      </c>
      <c r="I49" s="203"/>
      <c r="J49" s="203"/>
      <c r="K49" s="203"/>
      <c r="L49" s="203"/>
      <c r="M49" s="203"/>
      <c r="N49" s="203"/>
      <c r="P49" s="204">
        <f>ROUND(AVERAGE($C49:C49),4)</f>
        <v>0.3715</v>
      </c>
      <c r="Q49" s="204">
        <f>ROUND(AVERAGE($C49:D49),4)</f>
        <v>0.36630000000000001</v>
      </c>
      <c r="R49" s="204">
        <f>ROUND(AVERAGE($C49:E49),4)</f>
        <v>0.36570000000000003</v>
      </c>
      <c r="S49" s="204">
        <f>ROUND(AVERAGE($C49:F49),4)</f>
        <v>0.3664</v>
      </c>
      <c r="T49" s="204">
        <f>ROUND(AVERAGE($C49:G49),4)</f>
        <v>0.36480000000000001</v>
      </c>
      <c r="U49" s="204">
        <f>ROUND(AVERAGE($C49:H49),4)</f>
        <v>0.36270000000000002</v>
      </c>
      <c r="V49" s="204">
        <f>ROUND(AVERAGE($C49:I49),4)</f>
        <v>0.36270000000000002</v>
      </c>
      <c r="W49" s="204">
        <f>ROUND(AVERAGE($C49:J49),4)</f>
        <v>0.36270000000000002</v>
      </c>
      <c r="X49" s="204">
        <f>ROUND(AVERAGE($C49:K49),4)</f>
        <v>0.36270000000000002</v>
      </c>
      <c r="Y49" s="204">
        <f>ROUND(AVERAGE($C49:L49),4)</f>
        <v>0.36270000000000002</v>
      </c>
      <c r="Z49" s="204">
        <f>ROUND(AVERAGE($C49:M49),4)</f>
        <v>0.36270000000000002</v>
      </c>
      <c r="AA49" s="204">
        <f>ROUND(AVERAGE($C49:N49),4)</f>
        <v>0.36270000000000002</v>
      </c>
    </row>
    <row r="50" spans="1:27" ht="15" customHeight="1">
      <c r="A50" s="201" t="s">
        <v>556</v>
      </c>
      <c r="B50" s="202" t="s">
        <v>534</v>
      </c>
      <c r="C50" s="203">
        <v>0.42780000000000001</v>
      </c>
      <c r="D50" s="203">
        <v>0.41860000000000003</v>
      </c>
      <c r="E50" s="203">
        <v>0.42059999999999997</v>
      </c>
      <c r="F50" s="203">
        <v>0.42480000000000001</v>
      </c>
      <c r="G50" s="203">
        <v>0.41860000000000003</v>
      </c>
      <c r="H50" s="203">
        <v>0.4093</v>
      </c>
      <c r="I50" s="203"/>
      <c r="J50" s="203"/>
      <c r="K50" s="203"/>
      <c r="L50" s="203"/>
      <c r="M50" s="203"/>
      <c r="N50" s="203"/>
      <c r="P50" s="204">
        <f>ROUND(AVERAGE($C50:C50),4)</f>
        <v>0.42780000000000001</v>
      </c>
      <c r="Q50" s="204">
        <f>ROUND(AVERAGE($C50:D50),4)</f>
        <v>0.42320000000000002</v>
      </c>
      <c r="R50" s="204">
        <f>ROUND(AVERAGE($C50:E50),4)</f>
        <v>0.42230000000000001</v>
      </c>
      <c r="S50" s="204">
        <f>ROUND(AVERAGE($C50:F50),4)</f>
        <v>0.42299999999999999</v>
      </c>
      <c r="T50" s="204">
        <f>ROUND(AVERAGE($C50:G50),4)</f>
        <v>0.42209999999999998</v>
      </c>
      <c r="U50" s="204">
        <f>ROUND(AVERAGE($C50:H50),4)</f>
        <v>0.42</v>
      </c>
      <c r="V50" s="204">
        <f>ROUND(AVERAGE($C50:I50),4)</f>
        <v>0.42</v>
      </c>
      <c r="W50" s="204">
        <f>ROUND(AVERAGE($C50:J50),4)</f>
        <v>0.42</v>
      </c>
      <c r="X50" s="204">
        <f>ROUND(AVERAGE($C50:K50),4)</f>
        <v>0.42</v>
      </c>
      <c r="Y50" s="204">
        <f>ROUND(AVERAGE($C50:L50),4)</f>
        <v>0.42</v>
      </c>
      <c r="Z50" s="204">
        <f>ROUND(AVERAGE($C50:M50),4)</f>
        <v>0.42</v>
      </c>
      <c r="AA50" s="204">
        <f>ROUND(AVERAGE($C50:N50),4)</f>
        <v>0.42</v>
      </c>
    </row>
    <row r="51" spans="1:27" ht="15" customHeight="1">
      <c r="A51" s="213" t="s">
        <v>556</v>
      </c>
      <c r="B51" s="227" t="s">
        <v>535</v>
      </c>
      <c r="C51" s="205">
        <v>0.3997</v>
      </c>
      <c r="D51" s="205">
        <v>0.38979999999999998</v>
      </c>
      <c r="E51" s="205">
        <v>0.39269999999999999</v>
      </c>
      <c r="F51" s="205">
        <v>0.39650000000000002</v>
      </c>
      <c r="G51" s="203">
        <v>0.3886</v>
      </c>
      <c r="H51" s="205">
        <v>0.38090000000000002</v>
      </c>
      <c r="I51" s="203"/>
      <c r="J51" s="205"/>
      <c r="K51" s="205"/>
      <c r="L51" s="205"/>
      <c r="M51" s="203"/>
      <c r="N51" s="205"/>
      <c r="P51" s="206">
        <f>ROUND(AVERAGE($C51:C51),4)</f>
        <v>0.3997</v>
      </c>
      <c r="Q51" s="206">
        <f>ROUND(AVERAGE($C51:D51),4)</f>
        <v>0.39479999999999998</v>
      </c>
      <c r="R51" s="206">
        <f>ROUND(AVERAGE($C51:E51),4)</f>
        <v>0.39410000000000001</v>
      </c>
      <c r="S51" s="206">
        <f>ROUND(AVERAGE($C51:F51),4)</f>
        <v>0.3947</v>
      </c>
      <c r="T51" s="206">
        <f>ROUND(AVERAGE($C51:G51),4)</f>
        <v>0.39350000000000002</v>
      </c>
      <c r="U51" s="206">
        <f>ROUND(AVERAGE($C51:H51),4)</f>
        <v>0.39140000000000003</v>
      </c>
      <c r="V51" s="206">
        <f>ROUND(AVERAGE($C51:I51),4)</f>
        <v>0.39140000000000003</v>
      </c>
      <c r="W51" s="206">
        <f>ROUND(AVERAGE($C51:J51),4)</f>
        <v>0.39140000000000003</v>
      </c>
      <c r="X51" s="206">
        <f>ROUND(AVERAGE($C51:K51),4)</f>
        <v>0.39140000000000003</v>
      </c>
      <c r="Y51" s="206">
        <f>ROUND(AVERAGE($C51:L51),4)</f>
        <v>0.39140000000000003</v>
      </c>
      <c r="Z51" s="206">
        <f>ROUND(AVERAGE($C51:M51),4)</f>
        <v>0.39140000000000003</v>
      </c>
      <c r="AA51" s="206">
        <f>ROUND(AVERAGE($C51:N51),4)</f>
        <v>0.39140000000000003</v>
      </c>
    </row>
    <row r="52" spans="1:27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</row>
    <row r="53" spans="1:27" ht="15" customHeight="1">
      <c r="A53" s="220" t="s">
        <v>517</v>
      </c>
      <c r="B53" s="220" t="s">
        <v>518</v>
      </c>
      <c r="C53" s="221" t="s">
        <v>519</v>
      </c>
      <c r="D53" s="221" t="s">
        <v>520</v>
      </c>
      <c r="E53" s="221" t="s">
        <v>521</v>
      </c>
      <c r="F53" s="221" t="s">
        <v>522</v>
      </c>
      <c r="G53" s="221" t="s">
        <v>523</v>
      </c>
      <c r="H53" s="221" t="s">
        <v>524</v>
      </c>
      <c r="I53" s="221" t="s">
        <v>525</v>
      </c>
      <c r="J53" s="221" t="s">
        <v>526</v>
      </c>
      <c r="K53" s="221" t="str">
        <f t="shared" ref="K53" si="22">K47</f>
        <v>Sep</v>
      </c>
      <c r="L53" s="221" t="s">
        <v>528</v>
      </c>
      <c r="M53" s="221" t="s">
        <v>529</v>
      </c>
      <c r="N53" s="221" t="s">
        <v>530</v>
      </c>
      <c r="P53" s="222" t="str">
        <f t="shared" ref="P53:AA53" si="23">P47</f>
        <v>Jan</v>
      </c>
      <c r="Q53" s="222" t="str">
        <f t="shared" si="23"/>
        <v>Feb</v>
      </c>
      <c r="R53" s="222" t="str">
        <f t="shared" si="23"/>
        <v>Mar</v>
      </c>
      <c r="S53" s="222" t="str">
        <f t="shared" si="23"/>
        <v>Apr</v>
      </c>
      <c r="T53" s="222" t="str">
        <f t="shared" si="23"/>
        <v>May</v>
      </c>
      <c r="U53" s="222" t="str">
        <f t="shared" si="23"/>
        <v>Jun</v>
      </c>
      <c r="V53" s="222" t="str">
        <f t="shared" si="23"/>
        <v>Jul</v>
      </c>
      <c r="W53" s="222" t="str">
        <f t="shared" si="23"/>
        <v>Aug</v>
      </c>
      <c r="X53" s="222" t="str">
        <f t="shared" si="23"/>
        <v>Sep</v>
      </c>
      <c r="Y53" s="222" t="str">
        <f t="shared" si="23"/>
        <v>Oct</v>
      </c>
      <c r="Z53" s="222" t="str">
        <f t="shared" si="23"/>
        <v>Nov</v>
      </c>
      <c r="AA53" s="222" t="str">
        <f t="shared" si="23"/>
        <v>Dec</v>
      </c>
    </row>
    <row r="54" spans="1:27" ht="15" customHeight="1">
      <c r="A54" s="197" t="s">
        <v>557</v>
      </c>
      <c r="B54" s="198" t="s">
        <v>532</v>
      </c>
      <c r="C54" s="199">
        <v>2.9729000000000001</v>
      </c>
      <c r="D54" s="199">
        <v>2.9689999999999999</v>
      </c>
      <c r="E54" s="199">
        <v>3.1088</v>
      </c>
      <c r="F54" s="199">
        <v>3.1581999999999999</v>
      </c>
      <c r="G54" s="199">
        <v>3.1558000000000002</v>
      </c>
      <c r="H54" s="199">
        <v>3.1991999999999998</v>
      </c>
      <c r="I54" s="199"/>
      <c r="J54" s="199"/>
      <c r="K54" s="199"/>
      <c r="L54" s="199"/>
      <c r="M54" s="199"/>
      <c r="N54" s="199"/>
      <c r="P54" s="200">
        <f>ROUND(AVERAGE($C54:C54),4)</f>
        <v>2.9729000000000001</v>
      </c>
      <c r="Q54" s="200">
        <f>ROUND(AVERAGE($C54:D54),4)</f>
        <v>2.9710000000000001</v>
      </c>
      <c r="R54" s="200">
        <f>ROUND(AVERAGE($C54:E54),4)</f>
        <v>3.0169000000000001</v>
      </c>
      <c r="S54" s="200">
        <f>ROUND(AVERAGE($C54:F54),4)</f>
        <v>3.0522</v>
      </c>
      <c r="T54" s="200">
        <f>ROUND(AVERAGE($C54:G54),4)</f>
        <v>3.0729000000000002</v>
      </c>
      <c r="U54" s="200">
        <f>ROUND(AVERAGE($C54:H54),4)</f>
        <v>3.0939999999999999</v>
      </c>
      <c r="V54" s="200">
        <f>ROUND(AVERAGE($C54:I54),4)</f>
        <v>3.0939999999999999</v>
      </c>
      <c r="W54" s="200">
        <f>ROUND(AVERAGE($C54:J54),4)</f>
        <v>3.0939999999999999</v>
      </c>
      <c r="X54" s="200">
        <f>ROUND(AVERAGE($C54:K54),4)</f>
        <v>3.0939999999999999</v>
      </c>
      <c r="Y54" s="200">
        <f>ROUND(AVERAGE($C54:L54),4)</f>
        <v>3.0939999999999999</v>
      </c>
      <c r="Z54" s="200">
        <f>ROUND(AVERAGE($C54:M54),4)</f>
        <v>3.0939999999999999</v>
      </c>
      <c r="AA54" s="200">
        <f>ROUND(AVERAGE($C54:N54),4)</f>
        <v>3.0939999999999999</v>
      </c>
    </row>
    <row r="55" spans="1:27" ht="15" customHeight="1">
      <c r="A55" s="197" t="s">
        <v>557</v>
      </c>
      <c r="B55" s="202" t="s">
        <v>533</v>
      </c>
      <c r="C55" s="203">
        <v>2.9849999999999999</v>
      </c>
      <c r="D55" s="203">
        <v>2.9809999999999999</v>
      </c>
      <c r="E55" s="203">
        <v>3.1211000000000002</v>
      </c>
      <c r="F55" s="203">
        <v>3.1711</v>
      </c>
      <c r="G55" s="203">
        <v>3.1686999999999999</v>
      </c>
      <c r="H55" s="203">
        <v>3.2118000000000002</v>
      </c>
      <c r="I55" s="203"/>
      <c r="J55" s="203"/>
      <c r="K55" s="203"/>
      <c r="L55" s="203"/>
      <c r="M55" s="203"/>
      <c r="N55" s="203"/>
      <c r="P55" s="204">
        <f>ROUND(AVERAGE($C55:C55),4)</f>
        <v>2.9849999999999999</v>
      </c>
      <c r="Q55" s="204">
        <f>ROUND(AVERAGE($C55:D55),4)</f>
        <v>2.9830000000000001</v>
      </c>
      <c r="R55" s="204">
        <f>ROUND(AVERAGE($C55:E55),4)</f>
        <v>3.0289999999999999</v>
      </c>
      <c r="S55" s="204">
        <f>ROUND(AVERAGE($C55:F55),4)</f>
        <v>3.0646</v>
      </c>
      <c r="T55" s="204">
        <f>ROUND(AVERAGE($C55:G55),4)</f>
        <v>3.0853999999999999</v>
      </c>
      <c r="U55" s="204">
        <f>ROUND(AVERAGE($C55:H55),4)</f>
        <v>3.1065</v>
      </c>
      <c r="V55" s="204">
        <f>ROUND(AVERAGE($C55:I55),4)</f>
        <v>3.1065</v>
      </c>
      <c r="W55" s="204">
        <f>ROUND(AVERAGE($C55:J55),4)</f>
        <v>3.1065</v>
      </c>
      <c r="X55" s="204">
        <f>ROUND(AVERAGE($C55:K55),4)</f>
        <v>3.1065</v>
      </c>
      <c r="Y55" s="204">
        <f>ROUND(AVERAGE($C55:L55),4)</f>
        <v>3.1065</v>
      </c>
      <c r="Z55" s="204">
        <f>ROUND(AVERAGE($C55:M55),4)</f>
        <v>3.1065</v>
      </c>
      <c r="AA55" s="204">
        <f>ROUND(AVERAGE($C55:N55),4)</f>
        <v>3.1065</v>
      </c>
    </row>
    <row r="56" spans="1:27" ht="15" customHeight="1">
      <c r="A56" s="197" t="s">
        <v>557</v>
      </c>
      <c r="B56" s="202" t="s">
        <v>534</v>
      </c>
      <c r="C56" s="203">
        <v>3.0499000000000001</v>
      </c>
      <c r="D56" s="203">
        <v>3.0457999999999998</v>
      </c>
      <c r="E56" s="203">
        <v>3.1884000000000001</v>
      </c>
      <c r="F56" s="203">
        <v>3.2414999999999998</v>
      </c>
      <c r="G56" s="203">
        <v>3.2363</v>
      </c>
      <c r="H56" s="203">
        <v>3.2770999999999999</v>
      </c>
      <c r="I56" s="203"/>
      <c r="J56" s="203"/>
      <c r="K56" s="203"/>
      <c r="L56" s="203"/>
      <c r="M56" s="203"/>
      <c r="N56" s="203"/>
      <c r="P56" s="204">
        <f>ROUND(AVERAGE($C56:C56),4)</f>
        <v>3.0499000000000001</v>
      </c>
      <c r="Q56" s="204">
        <f>ROUND(AVERAGE($C56:D56),4)</f>
        <v>3.0478999999999998</v>
      </c>
      <c r="R56" s="204">
        <f>ROUND(AVERAGE($C56:E56),4)</f>
        <v>3.0947</v>
      </c>
      <c r="S56" s="204">
        <f>ROUND(AVERAGE($C56:F56),4)</f>
        <v>3.1314000000000002</v>
      </c>
      <c r="T56" s="204">
        <f>ROUND(AVERAGE($C56:G56),4)</f>
        <v>3.1524000000000001</v>
      </c>
      <c r="U56" s="204">
        <f>ROUND(AVERAGE($C56:H56),4)</f>
        <v>3.1732</v>
      </c>
      <c r="V56" s="204">
        <f>ROUND(AVERAGE($C56:I56),4)</f>
        <v>3.1732</v>
      </c>
      <c r="W56" s="204">
        <f>ROUND(AVERAGE($C56:J56),4)</f>
        <v>3.1732</v>
      </c>
      <c r="X56" s="204">
        <f>ROUND(AVERAGE($C56:K56),4)</f>
        <v>3.1732</v>
      </c>
      <c r="Y56" s="204">
        <f>ROUND(AVERAGE($C56:L56),4)</f>
        <v>3.1732</v>
      </c>
      <c r="Z56" s="204">
        <f>ROUND(AVERAGE($C56:M56),4)</f>
        <v>3.1732</v>
      </c>
      <c r="AA56" s="204">
        <f>ROUND(AVERAGE($C56:N56),4)</f>
        <v>3.1732</v>
      </c>
    </row>
    <row r="57" spans="1:27" ht="15" customHeight="1">
      <c r="A57" s="197" t="s">
        <v>557</v>
      </c>
      <c r="B57" s="227" t="s">
        <v>535</v>
      </c>
      <c r="C57" s="205">
        <v>3.0175000000000001</v>
      </c>
      <c r="D57" s="205">
        <v>3.0135000000000001</v>
      </c>
      <c r="E57" s="205">
        <v>3.1547000000000001</v>
      </c>
      <c r="F57" s="205">
        <v>3.2063999999999999</v>
      </c>
      <c r="G57" s="203">
        <v>3.2025000000000001</v>
      </c>
      <c r="H57" s="205">
        <v>3.2444999999999999</v>
      </c>
      <c r="I57" s="203"/>
      <c r="J57" s="205"/>
      <c r="K57" s="205"/>
      <c r="L57" s="205"/>
      <c r="M57" s="203"/>
      <c r="N57" s="205"/>
      <c r="P57" s="206">
        <f>ROUND(AVERAGE($C57:C57),4)</f>
        <v>3.0175000000000001</v>
      </c>
      <c r="Q57" s="206">
        <f>ROUND(AVERAGE($C57:D57),4)</f>
        <v>3.0154999999999998</v>
      </c>
      <c r="R57" s="206">
        <f>ROUND(AVERAGE($C57:E57),4)</f>
        <v>3.0619000000000001</v>
      </c>
      <c r="S57" s="206">
        <f>ROUND(AVERAGE($C57:F57),4)</f>
        <v>3.0979999999999999</v>
      </c>
      <c r="T57" s="206">
        <f>ROUND(AVERAGE($C57:G57),4)</f>
        <v>3.1189</v>
      </c>
      <c r="U57" s="206">
        <f>ROUND(AVERAGE($C57:H57),4)</f>
        <v>3.1398999999999999</v>
      </c>
      <c r="V57" s="206">
        <f>ROUND(AVERAGE($C57:I57),4)</f>
        <v>3.1398999999999999</v>
      </c>
      <c r="W57" s="206">
        <f>ROUND(AVERAGE($C57:J57),4)</f>
        <v>3.1398999999999999</v>
      </c>
      <c r="X57" s="206">
        <f>ROUND(AVERAGE($C57:K57),4)</f>
        <v>3.1398999999999999</v>
      </c>
      <c r="Y57" s="206">
        <f>ROUND(AVERAGE($C57:L57),4)</f>
        <v>3.1398999999999999</v>
      </c>
      <c r="Z57" s="206">
        <f>ROUND(AVERAGE($C57:M57),4)</f>
        <v>3.1398999999999999</v>
      </c>
      <c r="AA57" s="206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J8" activePane="bottomRight" state="frozen"/>
      <selection activeCell="U70" sqref="U70"/>
      <selection pane="topRight" activeCell="U70" sqref="U70"/>
      <selection pane="bottomLeft" activeCell="U70" sqref="U70"/>
      <selection pane="bottomRight" activeCell="H25" sqref="H25:I25"/>
    </sheetView>
  </sheetViews>
  <sheetFormatPr defaultColWidth="9.4609375" defaultRowHeight="12.9"/>
  <cols>
    <col min="1" max="1" width="8.4609375" style="4" customWidth="1"/>
    <col min="2" max="2" width="3.53515625" style="84" customWidth="1"/>
    <col min="3" max="3" width="32.53515625" style="2" customWidth="1"/>
    <col min="4" max="16" width="15.53515625" style="2" customWidth="1"/>
    <col min="17" max="17" width="5.53515625" style="157" customWidth="1"/>
    <col min="18" max="30" width="15.53515625" style="2" customWidth="1"/>
    <col min="31" max="16384" width="9.4609375" style="4"/>
  </cols>
  <sheetData>
    <row r="1" spans="1:30">
      <c r="A1" s="1" t="str">
        <f>BS!$A$1</f>
        <v>Asia Network International Group</v>
      </c>
      <c r="D1" s="55" t="str">
        <f>TB!C1</f>
        <v>SGD</v>
      </c>
      <c r="E1" s="55" t="str">
        <f>D1</f>
        <v>SGD</v>
      </c>
      <c r="F1" s="55" t="str">
        <f t="shared" ref="F1:G1" si="0">E1</f>
        <v>SGD</v>
      </c>
      <c r="G1" s="55" t="str">
        <f t="shared" si="0"/>
        <v>SGD</v>
      </c>
      <c r="H1" s="55" t="str">
        <f t="shared" ref="H1" si="1">G1</f>
        <v>SGD</v>
      </c>
      <c r="I1" s="55" t="str">
        <f t="shared" ref="I1" si="2">H1</f>
        <v>SGD</v>
      </c>
      <c r="J1" s="55" t="str">
        <f t="shared" ref="J1" si="3">I1</f>
        <v>SGD</v>
      </c>
      <c r="K1" s="55" t="str">
        <f t="shared" ref="K1" si="4">J1</f>
        <v>SGD</v>
      </c>
      <c r="L1" s="55" t="str">
        <f t="shared" ref="L1" si="5">K1</f>
        <v>SGD</v>
      </c>
      <c r="M1" s="55" t="str">
        <f t="shared" ref="M1" si="6">L1</f>
        <v>SGD</v>
      </c>
      <c r="N1" s="55" t="str">
        <f t="shared" ref="N1" si="7">M1</f>
        <v>SGD</v>
      </c>
      <c r="O1" s="55" t="str">
        <f t="shared" ref="O1:P1" si="8">N1</f>
        <v>SGD</v>
      </c>
      <c r="P1" s="55" t="str">
        <f t="shared" si="8"/>
        <v>SGD</v>
      </c>
      <c r="R1" s="55" t="s">
        <v>499</v>
      </c>
      <c r="S1" s="55" t="s">
        <v>499</v>
      </c>
      <c r="T1" s="55" t="s">
        <v>499</v>
      </c>
      <c r="U1" s="55" t="s">
        <v>499</v>
      </c>
      <c r="V1" s="55" t="s">
        <v>499</v>
      </c>
      <c r="W1" s="55" t="s">
        <v>499</v>
      </c>
      <c r="X1" s="55" t="s">
        <v>499</v>
      </c>
      <c r="Y1" s="55" t="s">
        <v>499</v>
      </c>
      <c r="Z1" s="55" t="s">
        <v>499</v>
      </c>
      <c r="AA1" s="55" t="s">
        <v>499</v>
      </c>
      <c r="AB1" s="55" t="s">
        <v>499</v>
      </c>
      <c r="AC1" s="55" t="s">
        <v>499</v>
      </c>
      <c r="AD1" s="55" t="str">
        <f t="shared" ref="AD1" si="9">AC1</f>
        <v>SGD</v>
      </c>
    </row>
    <row r="2" spans="1:30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30">
      <c r="A3" s="1" t="s">
        <v>2</v>
      </c>
      <c r="B3" s="96" t="str">
        <f>TB!A1</f>
        <v xml:space="preserve">Freightworks GSA Pte., Ltd. 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5">
        <f t="shared" ref="D4:AD4" si="10">IFERROR((D9+D10)/D9,0)</f>
        <v>0.29874773189425652</v>
      </c>
      <c r="E4" s="95">
        <f t="shared" si="10"/>
        <v>0.2326915292396701</v>
      </c>
      <c r="F4" s="95">
        <f t="shared" si="10"/>
        <v>0.27020287973881363</v>
      </c>
      <c r="G4" s="95">
        <f t="shared" si="10"/>
        <v>0.2469465197118588</v>
      </c>
      <c r="H4" s="95">
        <f t="shared" si="10"/>
        <v>0.27621771993210797</v>
      </c>
      <c r="I4" s="95">
        <f t="shared" si="10"/>
        <v>0.23742060567500739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0.26091276381137707</v>
      </c>
      <c r="Q4" s="171"/>
      <c r="R4" s="95">
        <f t="shared" si="10"/>
        <v>0.50965750690515876</v>
      </c>
      <c r="S4" s="95">
        <f t="shared" si="10"/>
        <v>0.44985260272964439</v>
      </c>
      <c r="T4" s="95">
        <f t="shared" si="10"/>
        <v>0.48804709152322795</v>
      </c>
      <c r="U4" s="95">
        <f t="shared" si="10"/>
        <v>0.27258497025906142</v>
      </c>
      <c r="V4" s="95">
        <f t="shared" si="10"/>
        <v>0.25419231612765658</v>
      </c>
      <c r="W4" s="95">
        <f t="shared" si="10"/>
        <v>0.35318600445697956</v>
      </c>
      <c r="X4" s="95">
        <f t="shared" si="10"/>
        <v>0.35249163363455704</v>
      </c>
      <c r="Y4" s="95">
        <f t="shared" si="10"/>
        <v>0.29414732094245771</v>
      </c>
      <c r="Z4" s="95">
        <f t="shared" si="10"/>
        <v>0.33870447869856324</v>
      </c>
      <c r="AA4" s="95">
        <f t="shared" si="10"/>
        <v>0.28412979448722986</v>
      </c>
      <c r="AB4" s="95">
        <f t="shared" si="10"/>
        <v>0.27274413046911078</v>
      </c>
      <c r="AC4" s="95">
        <f t="shared" si="10"/>
        <v>0.28848716219620507</v>
      </c>
      <c r="AD4" s="95">
        <f t="shared" si="10"/>
        <v>0.34987281952344518</v>
      </c>
    </row>
    <row r="7" spans="1:30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69" t="s">
        <v>570</v>
      </c>
      <c r="R7" s="170" t="str">
        <f>BS!S7</f>
        <v>Jan'24</v>
      </c>
      <c r="S7" s="107" t="str">
        <f>BS!T7</f>
        <v>Feb'24</v>
      </c>
      <c r="T7" s="107" t="str">
        <f>BS!U7</f>
        <v>Mar'24</v>
      </c>
      <c r="U7" s="107" t="str">
        <f>BS!V7</f>
        <v>Apr'24</v>
      </c>
      <c r="V7" s="107" t="str">
        <f>BS!W7</f>
        <v>May'24</v>
      </c>
      <c r="W7" s="107" t="str">
        <f>BS!X7</f>
        <v>Jun'24</v>
      </c>
      <c r="X7" s="107" t="str">
        <f>BS!Y7</f>
        <v>Jul'24</v>
      </c>
      <c r="Y7" s="107" t="str">
        <f>BS!Z7</f>
        <v>Aug'24</v>
      </c>
      <c r="Z7" s="107" t="str">
        <f>BS!AA7</f>
        <v>Sep'24</v>
      </c>
      <c r="AA7" s="107" t="str">
        <f>BS!AB7</f>
        <v>Oct'24</v>
      </c>
      <c r="AB7" s="107" t="str">
        <f>BS!AC7</f>
        <v>Nov'24</v>
      </c>
      <c r="AC7" s="107" t="str">
        <f>BS!AD7</f>
        <v>Dec'24</v>
      </c>
      <c r="AD7" s="116" t="s">
        <v>512</v>
      </c>
    </row>
    <row r="8" spans="1:30">
      <c r="P8" s="117"/>
      <c r="AD8" s="117"/>
    </row>
    <row r="9" spans="1:30">
      <c r="A9" s="88" t="s">
        <v>77</v>
      </c>
      <c r="B9" s="4"/>
      <c r="C9" s="4"/>
      <c r="D9" s="9">
        <f>-TB!C417</f>
        <v>2381497.21</v>
      </c>
      <c r="E9" s="9">
        <f>-TB!D417-SUM($D9:D9)</f>
        <v>2225667.7400000002</v>
      </c>
      <c r="F9" s="9">
        <f>-TB!E417-SUM($D9:E9)</f>
        <v>2675301.6499999994</v>
      </c>
      <c r="G9" s="9">
        <f>-TB!F417-SUM($D9:F9)</f>
        <v>2307888.6500000004</v>
      </c>
      <c r="H9" s="9">
        <f>-TB!G417-SUM($D9:G9)</f>
        <v>2627591.67</v>
      </c>
      <c r="I9" s="9">
        <f>-TB!H417-SUM($D9:H9)</f>
        <v>2559546.92</v>
      </c>
      <c r="J9" s="9">
        <f>-TB!I417-SUM($D9:I9)</f>
        <v>0</v>
      </c>
      <c r="K9" s="9">
        <f>-TB!J417-SUM($D9:J9)</f>
        <v>0</v>
      </c>
      <c r="L9" s="9">
        <f>-TB!K417-SUM($D9:K9)</f>
        <v>0</v>
      </c>
      <c r="M9" s="9">
        <f>-TB!L417-SUM($D9:L9)</f>
        <v>0</v>
      </c>
      <c r="N9" s="9">
        <f>-TB!M417-SUM($D9:M9)</f>
        <v>0</v>
      </c>
      <c r="O9" s="9">
        <f>-TB!N417-SUM($D9:N9)</f>
        <v>0</v>
      </c>
      <c r="P9" s="118">
        <f>SUM(D9:O9)</f>
        <v>14777493.84</v>
      </c>
      <c r="R9" s="9">
        <f>-TB!Q417</f>
        <v>2792491.92</v>
      </c>
      <c r="S9" s="9">
        <f>-TB!R417-SUM($R9:R9)</f>
        <v>2593630.12</v>
      </c>
      <c r="T9" s="9">
        <f>-TB!S417-SUM($R9:S9)</f>
        <v>3051253.1800000006</v>
      </c>
      <c r="U9" s="9">
        <f>-TB!T417-SUM($R9:T9)</f>
        <v>1658273.1600000001</v>
      </c>
      <c r="V9" s="9">
        <f>-TB!U417-SUM($R9:U9)</f>
        <v>2293735.6599999983</v>
      </c>
      <c r="W9" s="9">
        <f>-TB!V417-SUM($R9:V9)</f>
        <v>2544391.4500000011</v>
      </c>
      <c r="X9" s="9">
        <f>-TB!W417-SUM($R9:W9)</f>
        <v>2723572.1599999983</v>
      </c>
      <c r="Y9" s="9">
        <f>-TB!X417-SUM($R9:X9)</f>
        <v>3113611.3600000031</v>
      </c>
      <c r="Z9" s="9">
        <f>-TB!Y417-SUM($R9:Y9)</f>
        <v>2732496.0199999996</v>
      </c>
      <c r="AA9" s="9">
        <f>-TB!Z417-SUM($R9:Z9)</f>
        <v>3102929.3200000003</v>
      </c>
      <c r="AB9" s="9">
        <f>-TB!AA417-SUM($R9:AA9)</f>
        <v>2805724.6499999985</v>
      </c>
      <c r="AC9" s="9">
        <f>-TB!AB417-SUM($R9:AB9)</f>
        <v>2779514.3599999994</v>
      </c>
      <c r="AD9" s="118">
        <f>SUM(R9:AC9)</f>
        <v>32191623.359999999</v>
      </c>
    </row>
    <row r="10" spans="1:30">
      <c r="A10" s="88" t="s">
        <v>78</v>
      </c>
      <c r="B10" s="4"/>
      <c r="C10" s="4"/>
      <c r="D10" s="9">
        <f>-TB!C497</f>
        <v>-1670030.32</v>
      </c>
      <c r="E10" s="9">
        <f>-TB!D497-SUM($D10:D10)</f>
        <v>-1707773.7099999997</v>
      </c>
      <c r="F10" s="9">
        <f>-TB!E497-SUM($D10:E10)</f>
        <v>-1952427.44</v>
      </c>
      <c r="G10" s="9">
        <f>-TB!F497-SUM($D10:F10)</f>
        <v>-1737963.58</v>
      </c>
      <c r="H10" s="9">
        <f>-TB!G497-SUM($D10:G10)</f>
        <v>-1901804.29</v>
      </c>
      <c r="I10" s="9">
        <f>-TB!H497-SUM($D10:H10)</f>
        <v>-1951857.7400000002</v>
      </c>
      <c r="J10" s="9">
        <f>-TB!I497-SUM($D10:I10)</f>
        <v>0</v>
      </c>
      <c r="K10" s="9">
        <f>-TB!J497-SUM($D10:J10)</f>
        <v>0</v>
      </c>
      <c r="L10" s="9">
        <f>-TB!K497-SUM($D10:K10)</f>
        <v>0</v>
      </c>
      <c r="M10" s="9">
        <f>-TB!L497-SUM($D10:L10)</f>
        <v>0</v>
      </c>
      <c r="N10" s="9">
        <f>-TB!M497-SUM($D10:M10)</f>
        <v>0</v>
      </c>
      <c r="O10" s="9">
        <f>-TB!N497-SUM($D10:N10)</f>
        <v>0</v>
      </c>
      <c r="P10" s="118">
        <f>SUM(D10:O10)</f>
        <v>-10921857.08</v>
      </c>
      <c r="R10" s="9">
        <f>-TB!Q497</f>
        <v>-1369277.45</v>
      </c>
      <c r="S10" s="9">
        <f>-TB!R497-SUM($R10:R10)</f>
        <v>-1426878.86</v>
      </c>
      <c r="T10" s="9">
        <f>-TB!S497-SUM($R10:S10)</f>
        <v>-1562097.94</v>
      </c>
      <c r="U10" s="9">
        <f>-TB!T497-SUM($R10:T10)</f>
        <v>-1206252.8200000003</v>
      </c>
      <c r="V10" s="9">
        <f>-TB!U497-SUM($R10:U10)</f>
        <v>-1710685.6799999997</v>
      </c>
      <c r="W10" s="9">
        <f>-TB!V497-SUM($R10:V10)</f>
        <v>-1645748</v>
      </c>
      <c r="X10" s="9">
        <f>-TB!W497-SUM($R10:W10)</f>
        <v>-1763535.7599999998</v>
      </c>
      <c r="Y10" s="9">
        <f>-TB!X497-SUM($R10:X10)</f>
        <v>-2197750.92</v>
      </c>
      <c r="Z10" s="9">
        <f>-TB!Y497-SUM($R10:Y10)</f>
        <v>-1806987.3800000008</v>
      </c>
      <c r="AA10" s="9">
        <f>-TB!Z497-SUM($R10:Z10)</f>
        <v>-2221294.6500000004</v>
      </c>
      <c r="AB10" s="9">
        <f>-TB!AA497-SUM($R10:AA10)</f>
        <v>-2040479.7199999988</v>
      </c>
      <c r="AC10" s="9">
        <f>-TB!AB497-SUM($R10:AB10)</f>
        <v>-1977660.1499999985</v>
      </c>
      <c r="AD10" s="118">
        <f>SUM(R10:AC10)</f>
        <v>-20928649.329999998</v>
      </c>
    </row>
    <row r="11" spans="1:30" s="109" customFormat="1">
      <c r="A11" s="108" t="s">
        <v>79</v>
      </c>
      <c r="D11" s="111">
        <f t="shared" ref="D11:AD11" si="11">SUM(D8:D10)</f>
        <v>711466.8899999999</v>
      </c>
      <c r="E11" s="111">
        <f t="shared" si="11"/>
        <v>517894.03000000049</v>
      </c>
      <c r="F11" s="111">
        <f t="shared" si="11"/>
        <v>722874.2099999995</v>
      </c>
      <c r="G11" s="111">
        <f t="shared" si="11"/>
        <v>569925.0700000003</v>
      </c>
      <c r="H11" s="111">
        <f t="shared" si="11"/>
        <v>725787.37999999989</v>
      </c>
      <c r="I11" s="111">
        <f t="shared" si="11"/>
        <v>607689.1799999997</v>
      </c>
      <c r="J11" s="111">
        <f t="shared" si="11"/>
        <v>0</v>
      </c>
      <c r="K11" s="111">
        <f t="shared" si="11"/>
        <v>0</v>
      </c>
      <c r="L11" s="111">
        <f t="shared" si="11"/>
        <v>0</v>
      </c>
      <c r="M11" s="111">
        <f t="shared" si="11"/>
        <v>0</v>
      </c>
      <c r="N11" s="111">
        <f t="shared" si="11"/>
        <v>0</v>
      </c>
      <c r="O11" s="111">
        <f t="shared" si="11"/>
        <v>0</v>
      </c>
      <c r="P11" s="111">
        <f t="shared" si="11"/>
        <v>3855636.76</v>
      </c>
      <c r="Q11" s="172"/>
      <c r="R11" s="111">
        <f t="shared" ref="R11:AC11" si="12">SUM(R8:R10)</f>
        <v>1423214.47</v>
      </c>
      <c r="S11" s="111">
        <f t="shared" si="12"/>
        <v>1166751.26</v>
      </c>
      <c r="T11" s="111">
        <f t="shared" si="12"/>
        <v>1489155.2400000007</v>
      </c>
      <c r="U11" s="111">
        <f t="shared" si="12"/>
        <v>452020.33999999985</v>
      </c>
      <c r="V11" s="111">
        <f t="shared" si="12"/>
        <v>583049.97999999858</v>
      </c>
      <c r="W11" s="111">
        <f t="shared" si="12"/>
        <v>898643.45000000112</v>
      </c>
      <c r="X11" s="111">
        <f t="shared" si="12"/>
        <v>960036.39999999851</v>
      </c>
      <c r="Y11" s="111">
        <f t="shared" si="12"/>
        <v>915860.4400000032</v>
      </c>
      <c r="Z11" s="111">
        <f t="shared" si="12"/>
        <v>925508.63999999873</v>
      </c>
      <c r="AA11" s="111">
        <f t="shared" si="12"/>
        <v>881634.66999999993</v>
      </c>
      <c r="AB11" s="111">
        <f t="shared" si="12"/>
        <v>765244.9299999997</v>
      </c>
      <c r="AC11" s="111">
        <f t="shared" si="12"/>
        <v>801854.21000000089</v>
      </c>
      <c r="AD11" s="111">
        <f t="shared" si="11"/>
        <v>11262974.030000001</v>
      </c>
    </row>
    <row r="12" spans="1:30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</row>
    <row r="13" spans="1:30">
      <c r="A13" s="63" t="s">
        <v>80</v>
      </c>
      <c r="B13" s="4"/>
      <c r="C13" s="4"/>
      <c r="D13" s="9">
        <f>-TB!C502</f>
        <v>0</v>
      </c>
      <c r="E13" s="9">
        <f>-TB!D502-SUM($D13:D13)</f>
        <v>0</v>
      </c>
      <c r="F13" s="9">
        <f>-TB!E502-SUM($D13:E13)</f>
        <v>582400</v>
      </c>
      <c r="G13" s="9">
        <f>-TB!F502-SUM($D13:F13)</f>
        <v>0</v>
      </c>
      <c r="H13" s="9">
        <f>-TB!G502-SUM($D13:G13)</f>
        <v>0</v>
      </c>
      <c r="I13" s="9">
        <f>-TB!H502-SUM($D13:H13)</f>
        <v>0</v>
      </c>
      <c r="J13" s="9">
        <f>-TB!I502-SUM($D13:I13)</f>
        <v>0</v>
      </c>
      <c r="K13" s="9">
        <f>-TB!J502-SUM($D13:J13)</f>
        <v>0</v>
      </c>
      <c r="L13" s="9">
        <f>-TB!K502-SUM($D13:K13)</f>
        <v>0</v>
      </c>
      <c r="M13" s="9">
        <f>-TB!L502-SUM($D13:L13)</f>
        <v>0</v>
      </c>
      <c r="N13" s="9">
        <f>-TB!M502-SUM($D13:M13)</f>
        <v>0</v>
      </c>
      <c r="O13" s="9">
        <f>-TB!N502-SUM($D13:N13)</f>
        <v>0</v>
      </c>
      <c r="P13" s="118">
        <f t="shared" ref="P13:P19" si="13">SUM(D13:O13)</f>
        <v>582400</v>
      </c>
      <c r="R13" s="9">
        <f>-TB!Q502</f>
        <v>0</v>
      </c>
      <c r="S13" s="9">
        <f>-TB!R502-SUM($R13:R13)</f>
        <v>0</v>
      </c>
      <c r="T13" s="9">
        <f>-TB!S502-SUM($R13:S13)</f>
        <v>0</v>
      </c>
      <c r="U13" s="9">
        <f>-TB!T502-SUM($R13:T13)</f>
        <v>0</v>
      </c>
      <c r="V13" s="9">
        <f>-TB!U502-SUM($R13:U13)</f>
        <v>0</v>
      </c>
      <c r="W13" s="9">
        <f>-TB!V502-SUM($R13:V13)</f>
        <v>105468.54</v>
      </c>
      <c r="X13" s="9">
        <f>-TB!W502-SUM($R13:W13)</f>
        <v>0</v>
      </c>
      <c r="Y13" s="9">
        <f>-TB!X502-SUM($R13:X13)</f>
        <v>0</v>
      </c>
      <c r="Z13" s="9">
        <f>-TB!Y502-SUM($R13:Y13)</f>
        <v>0</v>
      </c>
      <c r="AA13" s="9">
        <f>-TB!Z502-SUM($R13:Z13)</f>
        <v>0</v>
      </c>
      <c r="AB13" s="9">
        <f>-TB!AA502-SUM($R13:AA13)</f>
        <v>0</v>
      </c>
      <c r="AC13" s="9">
        <f>-TB!AB502-SUM($R13:AB13)</f>
        <v>0</v>
      </c>
      <c r="AD13" s="118">
        <f t="shared" ref="AD13:AD19" si="14">SUM(R13:AC13)</f>
        <v>105468.54</v>
      </c>
    </row>
    <row r="14" spans="1:30">
      <c r="A14" s="63" t="s">
        <v>81</v>
      </c>
      <c r="B14" s="4"/>
      <c r="C14" s="4"/>
      <c r="D14" s="9">
        <f>-TB!C509</f>
        <v>10759.27</v>
      </c>
      <c r="E14" s="9">
        <f>-TB!D509-SUM($D14:D14)</f>
        <v>9623.2599999999984</v>
      </c>
      <c r="F14" s="9">
        <f>-TB!E509-SUM($D14:E14)</f>
        <v>19931.480000000003</v>
      </c>
      <c r="G14" s="9">
        <f>-TB!F509-SUM($D14:F14)</f>
        <v>14100.299999999996</v>
      </c>
      <c r="H14" s="9">
        <f>-TB!G509-SUM($D14:G14)</f>
        <v>25888.25</v>
      </c>
      <c r="I14" s="9">
        <f>-TB!H509-SUM($D14:H14)</f>
        <v>12540.580000000002</v>
      </c>
      <c r="J14" s="9">
        <f>-TB!I509-SUM($D14:I14)</f>
        <v>0</v>
      </c>
      <c r="K14" s="9">
        <f>-TB!J509-SUM($D14:J14)</f>
        <v>0</v>
      </c>
      <c r="L14" s="9">
        <f>-TB!K509-SUM($D14:K14)</f>
        <v>0</v>
      </c>
      <c r="M14" s="9">
        <f>-TB!L509-SUM($D14:L14)</f>
        <v>0</v>
      </c>
      <c r="N14" s="9">
        <f>-TB!M509-SUM($D14:M14)</f>
        <v>0</v>
      </c>
      <c r="O14" s="9">
        <f>-TB!N509-SUM($D14:N14)</f>
        <v>0</v>
      </c>
      <c r="P14" s="118">
        <f t="shared" si="13"/>
        <v>92843.14</v>
      </c>
      <c r="R14" s="9">
        <f>-TB!Q509</f>
        <v>0</v>
      </c>
      <c r="S14" s="9">
        <f>-TB!R509-SUM($R14:R14)</f>
        <v>0</v>
      </c>
      <c r="T14" s="9">
        <f>-TB!S509-SUM($R14:S14)</f>
        <v>6961.1</v>
      </c>
      <c r="U14" s="9">
        <f>-TB!T509-SUM($R14:T14)</f>
        <v>0</v>
      </c>
      <c r="V14" s="9">
        <f>-TB!U509-SUM($R14:U14)</f>
        <v>0</v>
      </c>
      <c r="W14" s="9">
        <f>-TB!V509-SUM($R14:V14)</f>
        <v>15376.4</v>
      </c>
      <c r="X14" s="9">
        <f>-TB!W509-SUM($R14:W14)</f>
        <v>15586.699999999997</v>
      </c>
      <c r="Y14" s="9">
        <f>-TB!X509-SUM($R14:X14)</f>
        <v>16030.550000000003</v>
      </c>
      <c r="Z14" s="9">
        <f>-TB!Y509-SUM($R14:Y14)</f>
        <v>15305.490000000005</v>
      </c>
      <c r="AA14" s="9">
        <f>-TB!Z509-SUM($R14:Z14)</f>
        <v>13434.339999999997</v>
      </c>
      <c r="AB14" s="9">
        <f>-TB!AA509-SUM($R14:AA14)</f>
        <v>12844.149999999994</v>
      </c>
      <c r="AC14" s="9">
        <f>-TB!AB509-SUM($R14:AB14)</f>
        <v>13314.400000000009</v>
      </c>
      <c r="AD14" s="118">
        <f t="shared" si="14"/>
        <v>108853.13</v>
      </c>
    </row>
    <row r="15" spans="1:30">
      <c r="A15" s="63" t="s">
        <v>82</v>
      </c>
      <c r="B15" s="4"/>
      <c r="C15" s="4"/>
      <c r="D15" s="9">
        <f>-TB!C516</f>
        <v>-757.67</v>
      </c>
      <c r="E15" s="9">
        <f>-TB!D516-SUM($D15:D15)</f>
        <v>0</v>
      </c>
      <c r="F15" s="9">
        <f>-TB!E516-SUM($D15:E15)</f>
        <v>-263.53000000000009</v>
      </c>
      <c r="G15" s="9">
        <f>-TB!F516-SUM($D15:F15)</f>
        <v>0</v>
      </c>
      <c r="H15" s="9">
        <f>-TB!G516-SUM($D15:G15)</f>
        <v>-435.48</v>
      </c>
      <c r="I15" s="9">
        <f>-TB!H516-SUM($D15:H15)</f>
        <v>-1748.89</v>
      </c>
      <c r="J15" s="9">
        <f>-TB!I516-SUM($D15:I15)</f>
        <v>0</v>
      </c>
      <c r="K15" s="9">
        <f>-TB!J516-SUM($D15:J15)</f>
        <v>0</v>
      </c>
      <c r="L15" s="9">
        <f>-TB!K516-SUM($D15:K15)</f>
        <v>0</v>
      </c>
      <c r="M15" s="9">
        <f>-TB!L516-SUM($D15:L15)</f>
        <v>0</v>
      </c>
      <c r="N15" s="9">
        <f>-TB!M516-SUM($D15:M15)</f>
        <v>0</v>
      </c>
      <c r="O15" s="9">
        <f>-TB!N516-SUM($D15:N15)</f>
        <v>0</v>
      </c>
      <c r="P15" s="118">
        <f t="shared" si="13"/>
        <v>-3205.57</v>
      </c>
      <c r="R15" s="9">
        <f>-TB!Q516</f>
        <v>-375.21</v>
      </c>
      <c r="S15" s="9">
        <f>-TB!R516-SUM($R15:R15)</f>
        <v>-303.88000000000005</v>
      </c>
      <c r="T15" s="9">
        <f>-TB!S516-SUM($R15:S15)</f>
        <v>0</v>
      </c>
      <c r="U15" s="9">
        <f>-TB!T516-SUM($R15:T15)</f>
        <v>-69.299999999999955</v>
      </c>
      <c r="V15" s="9">
        <f>-TB!U516-SUM($R15:U15)</f>
        <v>-944.41</v>
      </c>
      <c r="W15" s="9">
        <f>-TB!V516-SUM($R15:V15)</f>
        <v>-734.14999999999986</v>
      </c>
      <c r="X15" s="9">
        <f>-TB!W516-SUM($R15:W15)</f>
        <v>-210.98000000000002</v>
      </c>
      <c r="Y15" s="9">
        <f>-TB!X516-SUM($R15:X15)</f>
        <v>-743.43000000000029</v>
      </c>
      <c r="Z15" s="9">
        <f>-TB!Y516-SUM($R15:Y15)</f>
        <v>-759.5300000000002</v>
      </c>
      <c r="AA15" s="9">
        <f>-TB!Z516-SUM($R15:Z15)</f>
        <v>-2666.2599999999993</v>
      </c>
      <c r="AB15" s="9">
        <f>-TB!AA516-SUM($R15:AA15)</f>
        <v>-422.17000000000007</v>
      </c>
      <c r="AC15" s="9">
        <f>-TB!AB516-SUM($R15:AB15)</f>
        <v>-375.89000000000033</v>
      </c>
      <c r="AD15" s="118">
        <f t="shared" si="14"/>
        <v>-7605.21</v>
      </c>
    </row>
    <row r="16" spans="1:30">
      <c r="A16" s="63" t="s">
        <v>83</v>
      </c>
      <c r="B16" s="4"/>
      <c r="C16" s="4"/>
      <c r="D16" s="9">
        <f>-TB!C589</f>
        <v>-314658.13</v>
      </c>
      <c r="E16" s="9">
        <f>-TB!D589-SUM($D16:D16)</f>
        <v>-315467.31999999995</v>
      </c>
      <c r="F16" s="9">
        <f>-TB!E589-SUM($D16:E16)</f>
        <v>-290103.28000000003</v>
      </c>
      <c r="G16" s="9">
        <f>-TB!F589-SUM($D16:F16)</f>
        <v>-275634.49</v>
      </c>
      <c r="H16" s="9">
        <f>-TB!G589-SUM($D16:G16)</f>
        <v>-309278.08000000007</v>
      </c>
      <c r="I16" s="9">
        <f>-TB!H589-SUM($D16:H16)</f>
        <v>-331983.28000000003</v>
      </c>
      <c r="J16" s="9">
        <f>-TB!I589-SUM($D16:I16)</f>
        <v>0</v>
      </c>
      <c r="K16" s="9">
        <f>-TB!J589-SUM($D16:J16)</f>
        <v>0</v>
      </c>
      <c r="L16" s="9">
        <f>-TB!K589-SUM($D16:K16)</f>
        <v>0</v>
      </c>
      <c r="M16" s="9">
        <f>-TB!L589-SUM($D16:L16)</f>
        <v>0</v>
      </c>
      <c r="N16" s="9">
        <f>-TB!M589-SUM($D16:M16)</f>
        <v>0</v>
      </c>
      <c r="O16" s="9">
        <f>-TB!N589-SUM($D16:N16)</f>
        <v>0</v>
      </c>
      <c r="P16" s="118">
        <f t="shared" si="13"/>
        <v>-1837124.58</v>
      </c>
      <c r="R16" s="9">
        <f>-TB!Q589</f>
        <v>-215345.3</v>
      </c>
      <c r="S16" s="9">
        <f>-TB!R589-SUM($R16:R16)</f>
        <v>-242961.51</v>
      </c>
      <c r="T16" s="9">
        <f>-TB!S589-SUM($R16:S16)</f>
        <v>-279221.62999999995</v>
      </c>
      <c r="U16" s="9">
        <f>-TB!T589-SUM($R16:T16)</f>
        <v>-240882.77000000002</v>
      </c>
      <c r="V16" s="9">
        <f>-TB!U589-SUM($R16:U16)</f>
        <v>-249421.28000000003</v>
      </c>
      <c r="W16" s="9">
        <f>-TB!V589-SUM($R16:V16)</f>
        <v>-305352.33000000007</v>
      </c>
      <c r="X16" s="9">
        <f>-TB!W589-SUM($R16:W16)</f>
        <v>-326095.15999999992</v>
      </c>
      <c r="Y16" s="9">
        <f>-TB!X589-SUM($R16:X16)</f>
        <v>-334612.0299999998</v>
      </c>
      <c r="Z16" s="9">
        <f>-TB!Y589-SUM($R16:Y16)</f>
        <v>-319571.62000000011</v>
      </c>
      <c r="AA16" s="9">
        <f>-TB!Z589-SUM($R16:Z16)</f>
        <v>-492391.62999999989</v>
      </c>
      <c r="AB16" s="9">
        <f>-TB!AA589-SUM($R16:AA16)</f>
        <v>-365334.67000000039</v>
      </c>
      <c r="AC16" s="9">
        <f>-TB!AB589-SUM($R16:AB16)</f>
        <v>-383919.57999999961</v>
      </c>
      <c r="AD16" s="118">
        <f t="shared" si="14"/>
        <v>-3755109.51</v>
      </c>
    </row>
    <row r="17" spans="1:30">
      <c r="A17" s="63" t="s">
        <v>84</v>
      </c>
      <c r="B17" s="4"/>
      <c r="C17" s="4"/>
      <c r="D17" s="9">
        <f>-TB!C599</f>
        <v>0</v>
      </c>
      <c r="E17" s="9">
        <f>-TB!D599-SUM($D17:D17)</f>
        <v>0</v>
      </c>
      <c r="F17" s="9">
        <f>-TB!E599-SUM($D17:E17)</f>
        <v>0</v>
      </c>
      <c r="G17" s="9">
        <f>-TB!F599-SUM($D17:F17)</f>
        <v>0</v>
      </c>
      <c r="H17" s="9">
        <f>-TB!G599-SUM($D17:G17)</f>
        <v>0</v>
      </c>
      <c r="I17" s="9">
        <f>-TB!H599-SUM($D17:H17)</f>
        <v>0</v>
      </c>
      <c r="J17" s="9">
        <f>-TB!I599-SUM($D17:I17)</f>
        <v>0</v>
      </c>
      <c r="K17" s="9">
        <f>-TB!J599-SUM($D17:J17)</f>
        <v>0</v>
      </c>
      <c r="L17" s="9">
        <f>-TB!K599-SUM($D17:K17)</f>
        <v>0</v>
      </c>
      <c r="M17" s="9">
        <f>-TB!L599-SUM($D17:L17)</f>
        <v>0</v>
      </c>
      <c r="N17" s="9">
        <f>-TB!M599-SUM($D17:M17)</f>
        <v>0</v>
      </c>
      <c r="O17" s="9">
        <f>-TB!N599-SUM($D17:N17)</f>
        <v>0</v>
      </c>
      <c r="P17" s="118">
        <f t="shared" si="13"/>
        <v>0</v>
      </c>
      <c r="R17" s="9">
        <f>-TB!Q599</f>
        <v>0</v>
      </c>
      <c r="S17" s="9">
        <f>-TB!R599-SUM($R17:R17)</f>
        <v>0</v>
      </c>
      <c r="T17" s="9">
        <f>-TB!S599-SUM($R17:S17)</f>
        <v>0</v>
      </c>
      <c r="U17" s="9">
        <f>-TB!T599-SUM($R17:T17)</f>
        <v>0</v>
      </c>
      <c r="V17" s="9">
        <f>-TB!U599-SUM($R17:U17)</f>
        <v>0</v>
      </c>
      <c r="W17" s="9">
        <f>-TB!V599-SUM($R17:V17)</f>
        <v>0</v>
      </c>
      <c r="X17" s="9">
        <f>-TB!W599-SUM($R17:W17)</f>
        <v>0</v>
      </c>
      <c r="Y17" s="9">
        <f>-TB!X599-SUM($R17:X17)</f>
        <v>0</v>
      </c>
      <c r="Z17" s="9">
        <f>-TB!Y599-SUM($R17:Y17)</f>
        <v>0</v>
      </c>
      <c r="AA17" s="9">
        <f>-TB!Z599-SUM($R17:Z17)</f>
        <v>0</v>
      </c>
      <c r="AB17" s="9">
        <f>-TB!AA599-SUM($R17:AA17)</f>
        <v>0</v>
      </c>
      <c r="AC17" s="9">
        <f>-TB!AB599-SUM($R17:AB17)</f>
        <v>0</v>
      </c>
      <c r="AD17" s="118">
        <f t="shared" si="14"/>
        <v>0</v>
      </c>
    </row>
    <row r="18" spans="1:30">
      <c r="A18" s="9" t="s">
        <v>85</v>
      </c>
      <c r="B18" s="4"/>
      <c r="C18" s="4"/>
      <c r="D18" s="9">
        <f>-TB!C594</f>
        <v>-20591.02</v>
      </c>
      <c r="E18" s="9">
        <f>-TB!D594-SUM($D18:D18)</f>
        <v>-26062.100000000002</v>
      </c>
      <c r="F18" s="9">
        <f>-TB!E594-SUM($D18:E18)</f>
        <v>-11610.599999999999</v>
      </c>
      <c r="G18" s="9">
        <f>-TB!F594-SUM($D18:F18)</f>
        <v>25731.33</v>
      </c>
      <c r="H18" s="9">
        <f>-TB!G594-SUM($D18:G18)</f>
        <v>-91013.01</v>
      </c>
      <c r="I18" s="9">
        <f>-TB!H594-SUM($D18:H18)</f>
        <v>-12644.25</v>
      </c>
      <c r="J18" s="9">
        <f>-TB!I594-SUM($D18:I18)</f>
        <v>0</v>
      </c>
      <c r="K18" s="9">
        <f>-TB!J594-SUM($D18:J18)</f>
        <v>0</v>
      </c>
      <c r="L18" s="9">
        <f>-TB!K594-SUM($D18:K18)</f>
        <v>0</v>
      </c>
      <c r="M18" s="9">
        <f>-TB!L594-SUM($D18:L18)</f>
        <v>0</v>
      </c>
      <c r="N18" s="9">
        <f>-TB!M594-SUM($D18:M18)</f>
        <v>0</v>
      </c>
      <c r="O18" s="9">
        <f>-TB!N594-SUM($D18:N18)</f>
        <v>0</v>
      </c>
      <c r="P18" s="118">
        <f t="shared" si="13"/>
        <v>-136189.65</v>
      </c>
      <c r="R18" s="9">
        <f>-TB!Q594</f>
        <v>44175.22</v>
      </c>
      <c r="S18" s="9">
        <f>-TB!R594-SUM($R18:R18)</f>
        <v>43664.149999999994</v>
      </c>
      <c r="T18" s="9">
        <f>-TB!S594-SUM($R18:S18)</f>
        <v>-265.06999999999243</v>
      </c>
      <c r="U18" s="9">
        <f>-TB!T594-SUM($R18:T18)</f>
        <v>7983.8399999999965</v>
      </c>
      <c r="V18" s="9">
        <f>-TB!U594-SUM($R18:U18)</f>
        <v>-25176.710000000006</v>
      </c>
      <c r="W18" s="9">
        <f>-TB!V594-SUM($R18:V18)</f>
        <v>4314.8700000000099</v>
      </c>
      <c r="X18" s="9">
        <f>-TB!W594-SUM($R18:W18)</f>
        <v>-26853.710000000006</v>
      </c>
      <c r="Y18" s="9">
        <f>-TB!X594-SUM($R18:X18)</f>
        <v>1108.3500000000058</v>
      </c>
      <c r="Z18" s="9">
        <f>-TB!Y594-SUM($R18:Y18)</f>
        <v>-4539.8600000000006</v>
      </c>
      <c r="AA18" s="9">
        <f>-TB!Z594-SUM($R18:Z18)</f>
        <v>23211.490000000005</v>
      </c>
      <c r="AB18" s="9">
        <f>-TB!AA594-SUM($R18:AA18)</f>
        <v>784.59999999999127</v>
      </c>
      <c r="AC18" s="9">
        <f>-TB!AB594-SUM($R18:AB18)</f>
        <v>6594.2100000000064</v>
      </c>
      <c r="AD18" s="118">
        <f t="shared" si="14"/>
        <v>75001.38</v>
      </c>
    </row>
    <row r="19" spans="1:30">
      <c r="A19" s="63" t="s">
        <v>86</v>
      </c>
      <c r="B19" s="4"/>
      <c r="C19" s="4"/>
      <c r="D19" s="114">
        <f>-TB!C605</f>
        <v>0</v>
      </c>
      <c r="E19" s="114">
        <f>-TB!D605-SUM($D19:D19)</f>
        <v>0</v>
      </c>
      <c r="F19" s="114">
        <f>-TB!E605-SUM($D19:E19)</f>
        <v>0</v>
      </c>
      <c r="G19" s="114">
        <f>-TB!F605-SUM($D19:F19)</f>
        <v>0</v>
      </c>
      <c r="H19" s="114">
        <f>-TB!G605-SUM($D19:G19)</f>
        <v>0</v>
      </c>
      <c r="I19" s="114">
        <f>-TB!H605-SUM($D19:H19)</f>
        <v>0</v>
      </c>
      <c r="J19" s="114">
        <f>-TB!I605-SUM($D19:I19)</f>
        <v>0</v>
      </c>
      <c r="K19" s="114">
        <f>-TB!J605-SUM($D19:J19)</f>
        <v>0</v>
      </c>
      <c r="L19" s="114">
        <f>-TB!K605-SUM($D19:K19)</f>
        <v>0</v>
      </c>
      <c r="M19" s="114">
        <f>-TB!L605-SUM($D19:L19)</f>
        <v>0</v>
      </c>
      <c r="N19" s="114">
        <f>-TB!M605-SUM($D19:M19)</f>
        <v>0</v>
      </c>
      <c r="O19" s="114">
        <f>-TB!N605-SUM($D19:N19)</f>
        <v>0</v>
      </c>
      <c r="P19" s="119">
        <f t="shared" si="13"/>
        <v>0</v>
      </c>
      <c r="R19" s="114">
        <f>-TB!Q605</f>
        <v>0</v>
      </c>
      <c r="S19" s="114">
        <f>-TB!R605-SUM($R19:R19)</f>
        <v>0</v>
      </c>
      <c r="T19" s="114">
        <f>-TB!S605-SUM($R19:S19)</f>
        <v>0</v>
      </c>
      <c r="U19" s="114">
        <f>-TB!T605-SUM($R19:T19)</f>
        <v>0</v>
      </c>
      <c r="V19" s="114">
        <f>-TB!U605-SUM($R19:U19)</f>
        <v>0</v>
      </c>
      <c r="W19" s="114">
        <f>-TB!V605-SUM($R19:V19)</f>
        <v>0</v>
      </c>
      <c r="X19" s="114">
        <f>-TB!W605-SUM($R19:W19)</f>
        <v>0</v>
      </c>
      <c r="Y19" s="114">
        <f>-TB!X605-SUM($R19:X19)</f>
        <v>0</v>
      </c>
      <c r="Z19" s="114">
        <f>-TB!Y605-SUM($R19:Y19)</f>
        <v>0</v>
      </c>
      <c r="AA19" s="114">
        <f>-TB!Z605-SUM($R19:Z19)</f>
        <v>0</v>
      </c>
      <c r="AB19" s="114">
        <f>-TB!AA605-SUM($R19:AA19)</f>
        <v>0</v>
      </c>
      <c r="AC19" s="114">
        <f>-TB!AB605-SUM($R19:AB19)</f>
        <v>0</v>
      </c>
      <c r="AD19" s="119">
        <f t="shared" si="14"/>
        <v>0</v>
      </c>
    </row>
    <row r="20" spans="1:30" s="109" customFormat="1">
      <c r="A20" s="108" t="s">
        <v>87</v>
      </c>
      <c r="C20" s="110"/>
      <c r="D20" s="112">
        <f t="shared" ref="D20:AD20" si="15">SUM(D11:D19)</f>
        <v>386219.33999999985</v>
      </c>
      <c r="E20" s="112">
        <f t="shared" si="15"/>
        <v>185987.87000000055</v>
      </c>
      <c r="F20" s="112">
        <f t="shared" si="15"/>
        <v>1023228.2799999994</v>
      </c>
      <c r="G20" s="112">
        <f t="shared" si="15"/>
        <v>334122.21000000037</v>
      </c>
      <c r="H20" s="112">
        <f t="shared" si="15"/>
        <v>350949.05999999982</v>
      </c>
      <c r="I20" s="112">
        <f t="shared" si="15"/>
        <v>273853.33999999962</v>
      </c>
      <c r="J20" s="112">
        <f t="shared" si="15"/>
        <v>0</v>
      </c>
      <c r="K20" s="112">
        <f t="shared" si="15"/>
        <v>0</v>
      </c>
      <c r="L20" s="112">
        <f t="shared" si="15"/>
        <v>0</v>
      </c>
      <c r="M20" s="112">
        <f t="shared" si="15"/>
        <v>0</v>
      </c>
      <c r="N20" s="112">
        <f t="shared" si="15"/>
        <v>0</v>
      </c>
      <c r="O20" s="112">
        <f t="shared" si="15"/>
        <v>0</v>
      </c>
      <c r="P20" s="112">
        <f t="shared" si="15"/>
        <v>2554360.0999999992</v>
      </c>
      <c r="Q20" s="172"/>
      <c r="R20" s="112">
        <f t="shared" ref="R20:AC20" si="16">SUM(R11:R19)</f>
        <v>1251669.18</v>
      </c>
      <c r="S20" s="112">
        <f t="shared" si="16"/>
        <v>967150.02000000014</v>
      </c>
      <c r="T20" s="112">
        <f t="shared" si="16"/>
        <v>1216629.6400000008</v>
      </c>
      <c r="U20" s="112">
        <f t="shared" si="16"/>
        <v>219052.10999999984</v>
      </c>
      <c r="V20" s="112">
        <f t="shared" si="16"/>
        <v>307507.5799999985</v>
      </c>
      <c r="W20" s="112">
        <f t="shared" si="16"/>
        <v>717716.78000000108</v>
      </c>
      <c r="X20" s="112">
        <f t="shared" si="16"/>
        <v>622463.2499999986</v>
      </c>
      <c r="Y20" s="112">
        <f t="shared" si="16"/>
        <v>597643.88000000338</v>
      </c>
      <c r="Z20" s="112">
        <f t="shared" si="16"/>
        <v>615943.1199999986</v>
      </c>
      <c r="AA20" s="112">
        <f t="shared" si="16"/>
        <v>423222.61</v>
      </c>
      <c r="AB20" s="112">
        <f t="shared" si="16"/>
        <v>413116.83999999927</v>
      </c>
      <c r="AC20" s="112">
        <f t="shared" si="16"/>
        <v>437467.35000000132</v>
      </c>
      <c r="AD20" s="112">
        <f t="shared" si="15"/>
        <v>7789582.3600000003</v>
      </c>
    </row>
    <row r="21" spans="1:30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</row>
    <row r="22" spans="1:30">
      <c r="A22" s="9" t="s">
        <v>88</v>
      </c>
      <c r="B22" s="4"/>
      <c r="C22" s="4"/>
      <c r="D22" s="9">
        <f>-TB!C609</f>
        <v>5768</v>
      </c>
      <c r="E22" s="9">
        <f>-TB!D609-SUM($D22:D22)</f>
        <v>-31617.94</v>
      </c>
      <c r="F22" s="9">
        <f>-TB!E609-SUM($D22:E22)</f>
        <v>-74940.800000000003</v>
      </c>
      <c r="G22" s="9">
        <f>-TB!F609-SUM($D22:F22)</f>
        <v>-56800.779999999984</v>
      </c>
      <c r="H22" s="9">
        <f>-TB!G609-SUM($D22:G22)</f>
        <v>-59661.34</v>
      </c>
      <c r="I22" s="9">
        <f>-TB!H609-SUM($D22:H22)</f>
        <v>-46555.070000000007</v>
      </c>
      <c r="J22" s="9">
        <f>-TB!I609-SUM($D22:I22)</f>
        <v>0</v>
      </c>
      <c r="K22" s="9">
        <f>-TB!J609-SUM($D22:J22)</f>
        <v>0</v>
      </c>
      <c r="L22" s="9">
        <f>-TB!K609-SUM($D22:K22)</f>
        <v>0</v>
      </c>
      <c r="M22" s="9">
        <f>-TB!L609-SUM($D22:L22)</f>
        <v>0</v>
      </c>
      <c r="N22" s="9">
        <f>-TB!M609-SUM($D22:M22)</f>
        <v>0</v>
      </c>
      <c r="O22" s="9">
        <f>-TB!N609-SUM($D22:N22)</f>
        <v>0</v>
      </c>
      <c r="P22" s="118">
        <f>SUM(D22:O22)</f>
        <v>-263807.93</v>
      </c>
      <c r="R22" s="9">
        <f>-TB!Q609</f>
        <v>-212783.76</v>
      </c>
      <c r="S22" s="9">
        <f>-TB!R609-SUM($R22:R22)</f>
        <v>-164415.5</v>
      </c>
      <c r="T22" s="9">
        <f>-TB!S609-SUM($R22:S22)</f>
        <v>-206827.04000000004</v>
      </c>
      <c r="U22" s="9">
        <f>-TB!T609-SUM($R22:T22)</f>
        <v>-37238.859999999986</v>
      </c>
      <c r="V22" s="9">
        <f>-TB!U609-SUM($R22:U22)</f>
        <v>-52276.289999999921</v>
      </c>
      <c r="W22" s="9">
        <f>-TB!V609-SUM($R22:V22)</f>
        <v>-104082.20000000007</v>
      </c>
      <c r="X22" s="9">
        <f>-TB!W609-SUM($R22:W22)</f>
        <v>-105818.75</v>
      </c>
      <c r="Y22" s="9">
        <f>-TB!X609-SUM($R22:X22)</f>
        <v>-101599.45999999996</v>
      </c>
      <c r="Z22" s="9">
        <f>-TB!Y609-SUM($R22:Y22)</f>
        <v>-104710.32999999996</v>
      </c>
      <c r="AA22" s="9">
        <f>-TB!Z609-SUM($R22:Z22)</f>
        <v>-71947.850000000093</v>
      </c>
      <c r="AB22" s="9">
        <f>-TB!AA609-SUM($R22:AA22)</f>
        <v>-70229.85999999987</v>
      </c>
      <c r="AC22" s="9">
        <f>-TB!AB609-SUM($R22:AB22)</f>
        <v>-74369.450000000186</v>
      </c>
      <c r="AD22" s="118">
        <f>SUM(R22:AC22)</f>
        <v>-1306299.3500000001</v>
      </c>
    </row>
    <row r="23" spans="1:30" s="109" customFormat="1" ht="13.3" thickBot="1">
      <c r="A23" s="108" t="s">
        <v>89</v>
      </c>
      <c r="C23" s="110"/>
      <c r="D23" s="115">
        <f t="shared" ref="D23:AD23" si="17">SUM(D20:D22)</f>
        <v>391987.33999999985</v>
      </c>
      <c r="E23" s="115">
        <f t="shared" si="17"/>
        <v>154369.93000000055</v>
      </c>
      <c r="F23" s="115">
        <f t="shared" si="17"/>
        <v>948287.4799999994</v>
      </c>
      <c r="G23" s="115">
        <f t="shared" si="17"/>
        <v>277321.4300000004</v>
      </c>
      <c r="H23" s="115">
        <f t="shared" si="17"/>
        <v>291287.71999999986</v>
      </c>
      <c r="I23" s="115">
        <f t="shared" si="17"/>
        <v>227298.26999999961</v>
      </c>
      <c r="J23" s="115">
        <f t="shared" si="17"/>
        <v>0</v>
      </c>
      <c r="K23" s="115">
        <f t="shared" si="17"/>
        <v>0</v>
      </c>
      <c r="L23" s="115">
        <f t="shared" si="17"/>
        <v>0</v>
      </c>
      <c r="M23" s="115">
        <f t="shared" si="17"/>
        <v>0</v>
      </c>
      <c r="N23" s="115">
        <f t="shared" si="17"/>
        <v>0</v>
      </c>
      <c r="O23" s="115">
        <f t="shared" si="17"/>
        <v>0</v>
      </c>
      <c r="P23" s="115">
        <f t="shared" si="17"/>
        <v>2290552.169999999</v>
      </c>
      <c r="Q23" s="172"/>
      <c r="R23" s="115">
        <f t="shared" ref="R23:AC23" si="18">SUM(R20:R22)</f>
        <v>1038885.4199999999</v>
      </c>
      <c r="S23" s="115">
        <f t="shared" si="18"/>
        <v>802734.52000000014</v>
      </c>
      <c r="T23" s="115">
        <f t="shared" si="18"/>
        <v>1009802.6000000008</v>
      </c>
      <c r="U23" s="115">
        <f t="shared" si="18"/>
        <v>181813.24999999985</v>
      </c>
      <c r="V23" s="115">
        <f t="shared" si="18"/>
        <v>255231.28999999858</v>
      </c>
      <c r="W23" s="115">
        <f t="shared" si="18"/>
        <v>613634.58000000101</v>
      </c>
      <c r="X23" s="115">
        <f t="shared" si="18"/>
        <v>516644.4999999986</v>
      </c>
      <c r="Y23" s="115">
        <f t="shared" si="18"/>
        <v>496044.42000000342</v>
      </c>
      <c r="Z23" s="115">
        <f t="shared" si="18"/>
        <v>511232.78999999864</v>
      </c>
      <c r="AA23" s="115">
        <f t="shared" si="18"/>
        <v>351274.75999999989</v>
      </c>
      <c r="AB23" s="115">
        <f t="shared" si="18"/>
        <v>342886.9799999994</v>
      </c>
      <c r="AC23" s="115">
        <f t="shared" si="18"/>
        <v>363097.90000000113</v>
      </c>
      <c r="AD23" s="115">
        <f t="shared" si="17"/>
        <v>6483283.0099999998</v>
      </c>
    </row>
    <row r="24" spans="1:30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9"/>
      <c r="C25" s="9"/>
      <c r="D25" s="223">
        <f>D22/D20</f>
        <v>1.4934518815137538E-2</v>
      </c>
      <c r="E25" s="223">
        <f t="shared" ref="E25:I25" si="19">E22/E20</f>
        <v>-0.17000001129105841</v>
      </c>
      <c r="F25" s="223">
        <f t="shared" si="19"/>
        <v>-7.3239570743685894E-2</v>
      </c>
      <c r="G25" s="223">
        <f t="shared" si="19"/>
        <v>-0.17000001286954233</v>
      </c>
      <c r="H25" s="223">
        <f t="shared" si="19"/>
        <v>-0.16999999943011679</v>
      </c>
      <c r="I25" s="223">
        <f t="shared" si="19"/>
        <v>-0.17000000803349732</v>
      </c>
      <c r="J25" s="9"/>
      <c r="K25" s="9"/>
      <c r="L25" s="9"/>
      <c r="M25" s="9"/>
      <c r="N25" s="9"/>
      <c r="O25" s="9"/>
      <c r="P25" s="223">
        <f t="shared" ref="P25" si="20">P22/P20</f>
        <v>-0.10327750186827617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89"/>
      <c r="C27" s="9"/>
      <c r="D27" s="216"/>
      <c r="E27" s="9"/>
      <c r="F27" s="9">
        <v>71425.289999999994</v>
      </c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9"/>
      <c r="C28" s="9"/>
      <c r="D28" s="9"/>
      <c r="E28" s="9"/>
      <c r="F28" s="9">
        <f>F22-F27</f>
        <v>-146366.09</v>
      </c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224">
        <f>F28/F20</f>
        <v>-0.14304343699335603</v>
      </c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2"/>
  <sheetViews>
    <sheetView zoomScaleNormal="100" workbookViewId="0">
      <pane xSplit="2" ySplit="5" topLeftCell="C6" activePane="bottomRight" state="frozen"/>
      <selection activeCell="U70" sqref="U70"/>
      <selection pane="topRight" activeCell="U70" sqref="U70"/>
      <selection pane="bottomLeft" activeCell="U70" sqref="U70"/>
      <selection pane="bottomRight" activeCell="H18" sqref="H18"/>
    </sheetView>
  </sheetViews>
  <sheetFormatPr defaultColWidth="16.4609375" defaultRowHeight="16.399999999999999" customHeight="1"/>
  <cols>
    <col min="1" max="1" width="13.53515625" style="7" customWidth="1"/>
    <col min="2" max="2" width="40.53515625" style="9" customWidth="1"/>
    <col min="3" max="14" width="15.4609375" style="9" customWidth="1"/>
    <col min="15" max="16" width="5.53515625" style="184" customWidth="1"/>
    <col min="17" max="28" width="15.4609375" style="9" customWidth="1"/>
    <col min="29" max="29" width="16.4609375" customWidth="1"/>
    <col min="30" max="41" width="15.4609375" style="9" customWidth="1"/>
    <col min="42" max="42" width="5.53515625" customWidth="1"/>
    <col min="43" max="54" width="15.4609375" customWidth="1"/>
  </cols>
  <sheetData>
    <row r="1" spans="1:41" ht="16.399999999999999" customHeight="1">
      <c r="A1" s="52" t="s">
        <v>498</v>
      </c>
      <c r="B1" s="53"/>
      <c r="C1" s="55" t="s">
        <v>499</v>
      </c>
      <c r="D1" s="3" t="str">
        <f>+C1</f>
        <v>SGD</v>
      </c>
      <c r="E1" s="3" t="str">
        <f t="shared" ref="E1:N1" si="0">+D1</f>
        <v>SGD</v>
      </c>
      <c r="F1" s="3" t="str">
        <f t="shared" si="0"/>
        <v>SGD</v>
      </c>
      <c r="G1" s="3" t="str">
        <f t="shared" si="0"/>
        <v>SGD</v>
      </c>
      <c r="H1" s="3" t="str">
        <f t="shared" si="0"/>
        <v>SGD</v>
      </c>
      <c r="I1" s="3" t="str">
        <f t="shared" si="0"/>
        <v>SGD</v>
      </c>
      <c r="J1" s="3" t="str">
        <f t="shared" si="0"/>
        <v>SGD</v>
      </c>
      <c r="K1" s="3" t="str">
        <f t="shared" si="0"/>
        <v>SGD</v>
      </c>
      <c r="L1" s="3" t="str">
        <f t="shared" si="0"/>
        <v>SGD</v>
      </c>
      <c r="M1" s="3" t="str">
        <f t="shared" si="0"/>
        <v>SGD</v>
      </c>
      <c r="N1" s="3" t="str">
        <f t="shared" si="0"/>
        <v>SGD</v>
      </c>
      <c r="Q1" s="55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5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+Ex.rate25!P15</f>
        <v>25.172000000000001</v>
      </c>
      <c r="AE2" s="9">
        <f>+Ex.rate25!Q15</f>
        <v>25.127099999999999</v>
      </c>
      <c r="AF2" s="9">
        <f>+Ex.rate25!R15</f>
        <v>25.189399999999999</v>
      </c>
      <c r="AG2" s="9">
        <f>+Ex.rate25!S15</f>
        <v>25.266200000000001</v>
      </c>
      <c r="AH2" s="9">
        <f>+Ex.rate25!T15</f>
        <v>25.305</v>
      </c>
      <c r="AI2" s="9">
        <f>+Ex.rate25!U15</f>
        <v>25.3245</v>
      </c>
      <c r="AJ2" s="9">
        <f>+Ex.rate25!V15</f>
        <v>25.3245</v>
      </c>
      <c r="AK2" s="9">
        <f>+Ex.rate25!W15</f>
        <v>25.3245</v>
      </c>
      <c r="AL2" s="9">
        <f>+Ex.rate25!X15</f>
        <v>25.3245</v>
      </c>
      <c r="AM2" s="9">
        <f>+Ex.rate25!Y15</f>
        <v>25.3245</v>
      </c>
      <c r="AN2" s="9">
        <f>+Ex.rate25!Z15</f>
        <v>25.3245</v>
      </c>
      <c r="AO2" s="9">
        <f>+Ex.rate25!AA15</f>
        <v>25.3245</v>
      </c>
    </row>
    <row r="3" spans="1:41" ht="16.399999999999999" customHeight="1">
      <c r="A3" s="10"/>
      <c r="O3" s="185"/>
      <c r="P3" s="185"/>
      <c r="AD3" s="9" t="s">
        <v>555</v>
      </c>
    </row>
    <row r="4" spans="1:41" ht="16.399999999999999" customHeight="1">
      <c r="C4" s="12">
        <f>C612</f>
        <v>0</v>
      </c>
      <c r="D4" s="12">
        <f t="shared" ref="D4:F4" si="11">D612</f>
        <v>0</v>
      </c>
      <c r="E4" s="12">
        <f t="shared" si="11"/>
        <v>0</v>
      </c>
      <c r="F4" s="12">
        <f t="shared" si="11"/>
        <v>0</v>
      </c>
      <c r="G4" s="12">
        <f t="shared" ref="G4:N4" si="12">G612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6"/>
      <c r="P4" s="186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AD612</f>
        <v>0.02</v>
      </c>
      <c r="AE4" s="12">
        <f t="shared" ref="AE4:AO4" si="13">AE612</f>
        <v>0.03</v>
      </c>
      <c r="AF4" s="12">
        <f t="shared" si="13"/>
        <v>0.02</v>
      </c>
      <c r="AG4" s="12">
        <f t="shared" si="13"/>
        <v>-0.01</v>
      </c>
      <c r="AH4" s="12">
        <f t="shared" si="13"/>
        <v>0.03</v>
      </c>
      <c r="AI4" s="12">
        <f t="shared" si="13"/>
        <v>-0.01</v>
      </c>
      <c r="AJ4" s="12">
        <f t="shared" si="13"/>
        <v>-0.01</v>
      </c>
      <c r="AK4" s="12">
        <f t="shared" si="13"/>
        <v>-0.01</v>
      </c>
      <c r="AL4" s="12">
        <f t="shared" si="13"/>
        <v>-0.01</v>
      </c>
      <c r="AM4" s="12">
        <f t="shared" si="13"/>
        <v>-0.01</v>
      </c>
      <c r="AN4" s="12">
        <f t="shared" si="13"/>
        <v>-0.01</v>
      </c>
      <c r="AO4" s="12">
        <f t="shared" si="13"/>
        <v>-0.01</v>
      </c>
    </row>
    <row r="5" spans="1:41" ht="16.399999999999999" customHeight="1">
      <c r="A5" s="47" t="s">
        <v>90</v>
      </c>
      <c r="B5" s="48" t="s">
        <v>3</v>
      </c>
      <c r="C5" s="49" t="s">
        <v>558</v>
      </c>
      <c r="D5" s="49" t="s">
        <v>559</v>
      </c>
      <c r="E5" s="49" t="s">
        <v>560</v>
      </c>
      <c r="F5" s="49" t="s">
        <v>561</v>
      </c>
      <c r="G5" s="49" t="s">
        <v>562</v>
      </c>
      <c r="H5" s="49" t="s">
        <v>563</v>
      </c>
      <c r="I5" s="49" t="s">
        <v>564</v>
      </c>
      <c r="J5" s="49" t="s">
        <v>565</v>
      </c>
      <c r="K5" s="49" t="s">
        <v>566</v>
      </c>
      <c r="L5" s="49" t="s">
        <v>567</v>
      </c>
      <c r="M5" s="49" t="s">
        <v>568</v>
      </c>
      <c r="N5" s="173" t="s">
        <v>569</v>
      </c>
      <c r="O5" s="187"/>
      <c r="P5" s="187"/>
      <c r="Q5" s="49" t="s">
        <v>500</v>
      </c>
      <c r="R5" s="49" t="s">
        <v>501</v>
      </c>
      <c r="S5" s="49" t="s">
        <v>502</v>
      </c>
      <c r="T5" s="49" t="s">
        <v>503</v>
      </c>
      <c r="U5" s="49" t="s">
        <v>504</v>
      </c>
      <c r="V5" s="49" t="s">
        <v>505</v>
      </c>
      <c r="W5" s="49" t="s">
        <v>506</v>
      </c>
      <c r="X5" s="49" t="s">
        <v>507</v>
      </c>
      <c r="Y5" s="49" t="s">
        <v>508</v>
      </c>
      <c r="Z5" s="49" t="s">
        <v>509</v>
      </c>
      <c r="AA5" s="49" t="s">
        <v>510</v>
      </c>
      <c r="AB5" s="49" t="s">
        <v>511</v>
      </c>
      <c r="AD5" s="49" t="str">
        <f>C5</f>
        <v>Jan'25</v>
      </c>
      <c r="AE5" s="49" t="str">
        <f t="shared" ref="AE5:AO5" si="14">D5</f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4">
        <f>SUMIF(Dec!$A:$A,TB!$A6,Dec!$H:$H)</f>
        <v>0</v>
      </c>
      <c r="O6" s="188"/>
      <c r="P6" s="188"/>
      <c r="Q6" s="179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>ROUND(C6*AD$2,2)</f>
        <v>0</v>
      </c>
      <c r="AE6" s="42">
        <f t="shared" ref="AE6:AE71" si="15">ROUND(D6*AE$2,2)</f>
        <v>0</v>
      </c>
      <c r="AF6" s="42">
        <f t="shared" ref="AF6:AF71" si="16">ROUND(E6*AF$2,2)</f>
        <v>0</v>
      </c>
      <c r="AG6" s="42">
        <f t="shared" ref="AG6:AG71" si="17">ROUND(F6*AG$2,2)</f>
        <v>0</v>
      </c>
      <c r="AH6" s="42">
        <f t="shared" ref="AH6:AH71" si="18">ROUND(G6*AH$2,2)</f>
        <v>0</v>
      </c>
      <c r="AI6" s="42">
        <f t="shared" ref="AI6:AI71" si="19">ROUND(H6*AI$2,2)</f>
        <v>0</v>
      </c>
      <c r="AJ6" s="42">
        <f t="shared" ref="AJ6:AJ71" si="20">ROUND(I6*AJ$2,2)</f>
        <v>0</v>
      </c>
      <c r="AK6" s="42">
        <f t="shared" ref="AK6:AK71" si="21">ROUND(J6*AK$2,2)</f>
        <v>0</v>
      </c>
      <c r="AL6" s="42">
        <f t="shared" ref="AL6:AL71" si="22">ROUND(K6*AL$2,2)</f>
        <v>0</v>
      </c>
      <c r="AM6" s="42">
        <f t="shared" ref="AM6:AM71" si="23">ROUND(L6*AM$2,2)</f>
        <v>0</v>
      </c>
      <c r="AN6" s="42">
        <f t="shared" ref="AN6:AN71" si="24">ROUND(M6*AN$2,2)</f>
        <v>0</v>
      </c>
      <c r="AO6" s="42">
        <f t="shared" ref="AO6:AO71" si="25">ROUND(N6*AO$2,2)</f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4">
        <f>SUMIF(Dec!$A:$A,TB!$A7,Dec!$H:$H)</f>
        <v>0</v>
      </c>
      <c r="O7" s="188"/>
      <c r="P7" s="188"/>
      <c r="Q7" s="179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2" si="26">ROUND(C7*AD$2,2)</f>
        <v>0</v>
      </c>
      <c r="AE7" s="42">
        <f t="shared" si="15"/>
        <v>0</v>
      </c>
      <c r="AF7" s="42">
        <f t="shared" si="16"/>
        <v>0</v>
      </c>
      <c r="AG7" s="42">
        <f t="shared" si="17"/>
        <v>0</v>
      </c>
      <c r="AH7" s="42">
        <f t="shared" si="18"/>
        <v>0</v>
      </c>
      <c r="AI7" s="42">
        <f t="shared" si="19"/>
        <v>0</v>
      </c>
      <c r="AJ7" s="42">
        <f t="shared" si="20"/>
        <v>0</v>
      </c>
      <c r="AK7" s="42">
        <f t="shared" si="21"/>
        <v>0</v>
      </c>
      <c r="AL7" s="42">
        <f t="shared" si="22"/>
        <v>0</v>
      </c>
      <c r="AM7" s="42">
        <f t="shared" si="23"/>
        <v>0</v>
      </c>
      <c r="AN7" s="42">
        <f t="shared" si="24"/>
        <v>0</v>
      </c>
      <c r="AO7" s="174">
        <f t="shared" si="25"/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4">
        <f>SUMIF(Dec!$A:$A,TB!$A8,Dec!$H:$H)</f>
        <v>0</v>
      </c>
      <c r="O8" s="188"/>
      <c r="P8" s="188"/>
      <c r="Q8" s="179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26"/>
        <v>0</v>
      </c>
      <c r="AE8" s="42">
        <f t="shared" si="15"/>
        <v>0</v>
      </c>
      <c r="AF8" s="42">
        <f t="shared" si="16"/>
        <v>0</v>
      </c>
      <c r="AG8" s="42">
        <f t="shared" si="17"/>
        <v>0</v>
      </c>
      <c r="AH8" s="42">
        <f t="shared" si="18"/>
        <v>0</v>
      </c>
      <c r="AI8" s="42">
        <f t="shared" si="19"/>
        <v>0</v>
      </c>
      <c r="AJ8" s="42">
        <f t="shared" si="20"/>
        <v>0</v>
      </c>
      <c r="AK8" s="42">
        <f t="shared" si="21"/>
        <v>0</v>
      </c>
      <c r="AL8" s="42">
        <f t="shared" si="22"/>
        <v>0</v>
      </c>
      <c r="AM8" s="42">
        <f t="shared" si="23"/>
        <v>0</v>
      </c>
      <c r="AN8" s="42">
        <f t="shared" si="24"/>
        <v>0</v>
      </c>
      <c r="AO8" s="174">
        <f t="shared" si="25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3590414.51</v>
      </c>
      <c r="D9" s="42">
        <f>SUMIF(Feb!$A:$A,TB!$A9,Feb!$H:$H)</f>
        <v>3926378.6</v>
      </c>
      <c r="E9" s="42">
        <f>SUMIF(Mar!$A:$A,TB!$A9,Mar!$H:$H)</f>
        <v>2166041.46</v>
      </c>
      <c r="F9" s="42">
        <f>SUMIF(Apr!$A:$A,TB!$A9,Apr!$H:$H)</f>
        <v>2596201.2999999998</v>
      </c>
      <c r="G9" s="42">
        <f>SUMIF(May!$A:$A,TB!$A9,May!$H:$H)</f>
        <v>2665718.25</v>
      </c>
      <c r="H9" s="42">
        <f>SUMIF(Jun!$A:$A,TB!$A9,Jun!$H:$H)</f>
        <v>2300631.5499999998</v>
      </c>
      <c r="I9" s="42">
        <f>SUMIF(Jul!$A:$A,TB!$A9,Jul!$H:$H)</f>
        <v>2300631.5499999998</v>
      </c>
      <c r="J9" s="42">
        <f>SUMIF(Aug!$A:$A,TB!$A9,Aug!$H:$H)</f>
        <v>2300631.5499999998</v>
      </c>
      <c r="K9" s="42">
        <f>SUMIF(Sep!$A:$A,TB!$A9,Sep!$H:$H)</f>
        <v>2300631.5499999998</v>
      </c>
      <c r="L9" s="42">
        <f>SUMIF(Oct!$A:$A,TB!$A9,Oct!$H:$H)</f>
        <v>2300631.5499999998</v>
      </c>
      <c r="M9" s="42">
        <f>SUMIF(Nov!$A:$A,TB!$A9,Nov!$H:$H)</f>
        <v>2300631.5499999998</v>
      </c>
      <c r="N9" s="174">
        <f>SUMIF(Dec!$A:$A,TB!$A9,Dec!$H:$H)</f>
        <v>2300631.5499999998</v>
      </c>
      <c r="O9" s="188"/>
      <c r="P9" s="188"/>
      <c r="Q9" s="179">
        <v>5993608.4000000004</v>
      </c>
      <c r="R9" s="42">
        <v>3773261.33</v>
      </c>
      <c r="S9" s="42">
        <v>4482629.3099999996</v>
      </c>
      <c r="T9" s="42">
        <v>5185011.84</v>
      </c>
      <c r="U9" s="42">
        <v>5097970.45</v>
      </c>
      <c r="V9" s="42">
        <v>1556422.54</v>
      </c>
      <c r="W9" s="42">
        <v>2147917.61</v>
      </c>
      <c r="X9" s="42">
        <v>2414379.7799999998</v>
      </c>
      <c r="Y9" s="42">
        <v>2331219.04</v>
      </c>
      <c r="Z9" s="42">
        <v>2376666.2599999998</v>
      </c>
      <c r="AA9" s="42">
        <v>2775118.3</v>
      </c>
      <c r="AB9" s="42">
        <v>3402237.04</v>
      </c>
      <c r="AD9" s="42">
        <f t="shared" si="26"/>
        <v>90377914.049999997</v>
      </c>
      <c r="AE9" s="42">
        <f t="shared" si="15"/>
        <v>98658507.719999999</v>
      </c>
      <c r="AF9" s="42">
        <f t="shared" si="16"/>
        <v>54561284.75</v>
      </c>
      <c r="AG9" s="42">
        <f t="shared" si="17"/>
        <v>65596141.289999999</v>
      </c>
      <c r="AH9" s="42">
        <f t="shared" si="18"/>
        <v>67456000.319999993</v>
      </c>
      <c r="AI9" s="42">
        <f t="shared" si="19"/>
        <v>58262343.689999998</v>
      </c>
      <c r="AJ9" s="42">
        <f t="shared" si="20"/>
        <v>58262343.689999998</v>
      </c>
      <c r="AK9" s="42">
        <f t="shared" si="21"/>
        <v>58262343.689999998</v>
      </c>
      <c r="AL9" s="42">
        <f t="shared" si="22"/>
        <v>58262343.689999998</v>
      </c>
      <c r="AM9" s="42">
        <f t="shared" si="23"/>
        <v>58262343.689999998</v>
      </c>
      <c r="AN9" s="42">
        <f t="shared" si="24"/>
        <v>58262343.689999998</v>
      </c>
      <c r="AO9" s="174">
        <f t="shared" si="25"/>
        <v>58262343.689999998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685844.91</v>
      </c>
      <c r="D10" s="42">
        <f>SUMIF(Feb!$A:$A,TB!$A10,Feb!$H:$H)</f>
        <v>788632.58</v>
      </c>
      <c r="E10" s="42">
        <f>SUMIF(Mar!$A:$A,TB!$A10,Mar!$H:$H)</f>
        <v>207548.33</v>
      </c>
      <c r="F10" s="42">
        <f>SUMIF(Apr!$A:$A,TB!$A10,Apr!$H:$H)</f>
        <v>364180.69</v>
      </c>
      <c r="G10" s="42">
        <f>SUMIF(May!$A:$A,TB!$A10,May!$H:$H)</f>
        <v>401675.02</v>
      </c>
      <c r="H10" s="42">
        <f>SUMIF(Jun!$A:$A,TB!$A10,Jun!$H:$H)</f>
        <v>515309.54</v>
      </c>
      <c r="I10" s="42">
        <f>SUMIF(Jul!$A:$A,TB!$A10,Jul!$H:$H)</f>
        <v>515309.54</v>
      </c>
      <c r="J10" s="42">
        <f>SUMIF(Aug!$A:$A,TB!$A10,Aug!$H:$H)</f>
        <v>515309.54</v>
      </c>
      <c r="K10" s="42">
        <f>SUMIF(Sep!$A:$A,TB!$A10,Sep!$H:$H)</f>
        <v>515309.54</v>
      </c>
      <c r="L10" s="42">
        <f>SUMIF(Oct!$A:$A,TB!$A10,Oct!$H:$H)</f>
        <v>515309.54</v>
      </c>
      <c r="M10" s="42">
        <f>SUMIF(Nov!$A:$A,TB!$A10,Nov!$H:$H)</f>
        <v>515309.54</v>
      </c>
      <c r="N10" s="174">
        <f>SUMIF(Dec!$A:$A,TB!$A10,Dec!$H:$H)</f>
        <v>515309.54</v>
      </c>
      <c r="O10" s="188"/>
      <c r="P10" s="188"/>
      <c r="Q10" s="179">
        <v>1857937</v>
      </c>
      <c r="R10" s="42">
        <v>1863063.68</v>
      </c>
      <c r="S10" s="42">
        <v>1867220.45</v>
      </c>
      <c r="T10" s="42">
        <v>1886064.47</v>
      </c>
      <c r="U10" s="42">
        <v>1871515.78</v>
      </c>
      <c r="V10" s="42">
        <v>523823.38</v>
      </c>
      <c r="W10" s="42">
        <v>665130.81000000006</v>
      </c>
      <c r="X10" s="42">
        <v>793665.45</v>
      </c>
      <c r="Y10" s="42">
        <v>912678.78</v>
      </c>
      <c r="Z10" s="42">
        <v>1087355.32</v>
      </c>
      <c r="AA10" s="42">
        <v>434744.53</v>
      </c>
      <c r="AB10" s="42">
        <v>558564.30000000005</v>
      </c>
      <c r="AD10" s="42">
        <f t="shared" si="26"/>
        <v>17264088.07</v>
      </c>
      <c r="AE10" s="42">
        <f t="shared" si="15"/>
        <v>19816049.699999999</v>
      </c>
      <c r="AF10" s="42">
        <f t="shared" si="16"/>
        <v>5228017.9000000004</v>
      </c>
      <c r="AG10" s="42">
        <f t="shared" si="17"/>
        <v>9201462.1500000004</v>
      </c>
      <c r="AH10" s="42">
        <f t="shared" si="18"/>
        <v>10164386.380000001</v>
      </c>
      <c r="AI10" s="42">
        <f t="shared" si="19"/>
        <v>13049956.449999999</v>
      </c>
      <c r="AJ10" s="42">
        <f t="shared" si="20"/>
        <v>13049956.449999999</v>
      </c>
      <c r="AK10" s="42">
        <f t="shared" si="21"/>
        <v>13049956.449999999</v>
      </c>
      <c r="AL10" s="42">
        <f t="shared" si="22"/>
        <v>13049956.449999999</v>
      </c>
      <c r="AM10" s="42">
        <f t="shared" si="23"/>
        <v>13049956.449999999</v>
      </c>
      <c r="AN10" s="42">
        <f t="shared" si="24"/>
        <v>13049956.449999999</v>
      </c>
      <c r="AO10" s="174">
        <f t="shared" si="25"/>
        <v>13049956.449999999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229712.1</v>
      </c>
      <c r="D11" s="42">
        <f>SUMIF(Feb!$A:$A,TB!$A11,Feb!$H:$H)</f>
        <v>229712.1</v>
      </c>
      <c r="E11" s="42">
        <f>SUMIF(Mar!$A:$A,TB!$A11,Mar!$H:$H)</f>
        <v>52933.9</v>
      </c>
      <c r="F11" s="42">
        <f>SUMIF(Apr!$A:$A,TB!$A11,Apr!$H:$H)</f>
        <v>52933.9</v>
      </c>
      <c r="G11" s="42">
        <f>SUMIF(May!$A:$A,TB!$A11,May!$H:$H)</f>
        <v>64802.83</v>
      </c>
      <c r="H11" s="42">
        <f>SUMIF(Jun!$A:$A,TB!$A11,Jun!$H:$H)</f>
        <v>81208.36</v>
      </c>
      <c r="I11" s="42">
        <f>SUMIF(Jul!$A:$A,TB!$A11,Jul!$H:$H)</f>
        <v>81208.36</v>
      </c>
      <c r="J11" s="42">
        <f>SUMIF(Aug!$A:$A,TB!$A11,Aug!$H:$H)</f>
        <v>81208.36</v>
      </c>
      <c r="K11" s="42">
        <f>SUMIF(Sep!$A:$A,TB!$A11,Sep!$H:$H)</f>
        <v>81208.36</v>
      </c>
      <c r="L11" s="42">
        <f>SUMIF(Oct!$A:$A,TB!$A11,Oct!$H:$H)</f>
        <v>81208.36</v>
      </c>
      <c r="M11" s="42">
        <f>SUMIF(Nov!$A:$A,TB!$A11,Nov!$H:$H)</f>
        <v>81208.36</v>
      </c>
      <c r="N11" s="174">
        <f>SUMIF(Dec!$A:$A,TB!$A11,Dec!$H:$H)</f>
        <v>81208.36</v>
      </c>
      <c r="O11" s="188"/>
      <c r="P11" s="188"/>
      <c r="Q11" s="179">
        <v>862931.94</v>
      </c>
      <c r="R11" s="42">
        <v>1218153.3400000001</v>
      </c>
      <c r="S11" s="42">
        <v>754761.86</v>
      </c>
      <c r="T11" s="42">
        <v>754761.86</v>
      </c>
      <c r="U11" s="42">
        <v>760470.82</v>
      </c>
      <c r="V11" s="42">
        <v>766216.21</v>
      </c>
      <c r="W11" s="42">
        <v>766216.21</v>
      </c>
      <c r="X11" s="42">
        <v>633104.77</v>
      </c>
      <c r="Y11" s="42">
        <v>633104.77</v>
      </c>
      <c r="Z11" s="42">
        <v>133104.57</v>
      </c>
      <c r="AA11" s="42">
        <v>164922.64000000001</v>
      </c>
      <c r="AB11" s="42">
        <v>229767.1</v>
      </c>
      <c r="AD11" s="42">
        <f t="shared" si="26"/>
        <v>5782312.9800000004</v>
      </c>
      <c r="AE11" s="42">
        <f t="shared" si="15"/>
        <v>5771998.9100000001</v>
      </c>
      <c r="AF11" s="42">
        <f t="shared" si="16"/>
        <v>1333373.18</v>
      </c>
      <c r="AG11" s="42">
        <f t="shared" si="17"/>
        <v>1337438.5</v>
      </c>
      <c r="AH11" s="42">
        <f t="shared" si="18"/>
        <v>1639835.61</v>
      </c>
      <c r="AI11" s="42">
        <f t="shared" si="19"/>
        <v>2056561.11</v>
      </c>
      <c r="AJ11" s="42">
        <f t="shared" si="20"/>
        <v>2056561.11</v>
      </c>
      <c r="AK11" s="42">
        <f t="shared" si="21"/>
        <v>2056561.11</v>
      </c>
      <c r="AL11" s="42">
        <f t="shared" si="22"/>
        <v>2056561.11</v>
      </c>
      <c r="AM11" s="42">
        <f t="shared" si="23"/>
        <v>2056561.11</v>
      </c>
      <c r="AN11" s="42">
        <f t="shared" si="24"/>
        <v>2056561.11</v>
      </c>
      <c r="AO11" s="174">
        <f t="shared" si="25"/>
        <v>2056561.11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37201.39</v>
      </c>
      <c r="D12" s="42">
        <f>SUMIF(Feb!$A:$A,TB!$A12,Feb!$H:$H)</f>
        <v>37031.199999999997</v>
      </c>
      <c r="E12" s="42">
        <f>SUMIF(Mar!$A:$A,TB!$A12,Mar!$H:$H)</f>
        <v>36811.589999999997</v>
      </c>
      <c r="F12" s="42">
        <f>SUMIF(Apr!$A:$A,TB!$A12,Apr!$H:$H)</f>
        <v>37871.5</v>
      </c>
      <c r="G12" s="42">
        <f>SUMIF(May!$A:$A,TB!$A12,May!$H:$H)</f>
        <v>35370.42</v>
      </c>
      <c r="H12" s="42">
        <f>SUMIF(Jun!$A:$A,TB!$A12,Jun!$H:$H)</f>
        <v>35021.79</v>
      </c>
      <c r="I12" s="42">
        <f>SUMIF(Jul!$A:$A,TB!$A12,Jul!$H:$H)</f>
        <v>35021.79</v>
      </c>
      <c r="J12" s="42">
        <f>SUMIF(Aug!$A:$A,TB!$A12,Aug!$H:$H)</f>
        <v>35021.79</v>
      </c>
      <c r="K12" s="42">
        <f>SUMIF(Sep!$A:$A,TB!$A12,Sep!$H:$H)</f>
        <v>35021.79</v>
      </c>
      <c r="L12" s="42">
        <f>SUMIF(Oct!$A:$A,TB!$A12,Oct!$H:$H)</f>
        <v>35021.79</v>
      </c>
      <c r="M12" s="42">
        <f>SUMIF(Nov!$A:$A,TB!$A12,Nov!$H:$H)</f>
        <v>35021.79</v>
      </c>
      <c r="N12" s="174">
        <f>SUMIF(Dec!$A:$A,TB!$A12,Dec!$H:$H)</f>
        <v>35021.79</v>
      </c>
      <c r="O12" s="188"/>
      <c r="P12" s="188"/>
      <c r="Q12" s="179">
        <v>36808.839999999997</v>
      </c>
      <c r="R12" s="42">
        <v>36910.410000000003</v>
      </c>
      <c r="S12" s="42">
        <v>36992.769999999997</v>
      </c>
      <c r="T12" s="42">
        <v>37366.1</v>
      </c>
      <c r="U12" s="42">
        <v>37077.86</v>
      </c>
      <c r="V12" s="42">
        <v>37291.980000000003</v>
      </c>
      <c r="W12" s="42">
        <v>36877.47</v>
      </c>
      <c r="X12" s="42">
        <v>35773.949999999997</v>
      </c>
      <c r="Y12" s="42">
        <v>35153.56</v>
      </c>
      <c r="Z12" s="42">
        <v>36380.61</v>
      </c>
      <c r="AA12" s="42">
        <v>36764.92</v>
      </c>
      <c r="AB12" s="42">
        <v>37341.39</v>
      </c>
      <c r="AD12" s="42">
        <f t="shared" si="26"/>
        <v>936433.39</v>
      </c>
      <c r="AE12" s="42">
        <f t="shared" si="15"/>
        <v>930486.67</v>
      </c>
      <c r="AF12" s="42">
        <f t="shared" si="16"/>
        <v>927261.87</v>
      </c>
      <c r="AG12" s="42">
        <f t="shared" si="17"/>
        <v>956868.89</v>
      </c>
      <c r="AH12" s="42">
        <f t="shared" si="18"/>
        <v>895048.48</v>
      </c>
      <c r="AI12" s="42">
        <f t="shared" si="19"/>
        <v>886909.32</v>
      </c>
      <c r="AJ12" s="42">
        <f t="shared" si="20"/>
        <v>886909.32</v>
      </c>
      <c r="AK12" s="42">
        <f t="shared" si="21"/>
        <v>886909.32</v>
      </c>
      <c r="AL12" s="42">
        <f t="shared" si="22"/>
        <v>886909.32</v>
      </c>
      <c r="AM12" s="42">
        <f t="shared" si="23"/>
        <v>886909.32</v>
      </c>
      <c r="AN12" s="42">
        <f t="shared" si="24"/>
        <v>886909.32</v>
      </c>
      <c r="AO12" s="174">
        <f t="shared" si="25"/>
        <v>886909.32</v>
      </c>
    </row>
    <row r="13" spans="1:41" ht="16.399999999999999" customHeight="1">
      <c r="A13" s="134">
        <v>13025</v>
      </c>
      <c r="B13" s="38" t="s">
        <v>579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50000</v>
      </c>
      <c r="G13" s="42">
        <f>SUMIF(May!$A:$A,TB!$A13,May!$H:$H)</f>
        <v>50000</v>
      </c>
      <c r="H13" s="42">
        <f>SUMIF(Jun!$A:$A,TB!$A13,Jun!$H:$H)</f>
        <v>221358.42</v>
      </c>
      <c r="I13" s="42">
        <f>SUMIF(Jul!$A:$A,TB!$A13,Jul!$H:$H)</f>
        <v>221358.42</v>
      </c>
      <c r="J13" s="42">
        <f>SUMIF(Aug!$A:$A,TB!$A13,Aug!$H:$H)</f>
        <v>221358.42</v>
      </c>
      <c r="K13" s="42">
        <f>SUMIF(Sep!$A:$A,TB!$A13,Sep!$H:$H)</f>
        <v>221358.42</v>
      </c>
      <c r="L13" s="42">
        <f>SUMIF(Oct!$A:$A,TB!$A13,Oct!$H:$H)</f>
        <v>221358.42</v>
      </c>
      <c r="M13" s="42">
        <f>SUMIF(Nov!$A:$A,TB!$A13,Nov!$H:$H)</f>
        <v>221358.42</v>
      </c>
      <c r="N13" s="174">
        <f>SUMIF(Dec!$A:$A,TB!$A13,Dec!$H:$H)</f>
        <v>221358.42</v>
      </c>
      <c r="O13" s="188"/>
      <c r="P13" s="188"/>
      <c r="Q13" s="179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D13" s="42">
        <f t="shared" si="26"/>
        <v>0</v>
      </c>
      <c r="AE13" s="42">
        <f t="shared" si="15"/>
        <v>0</v>
      </c>
      <c r="AF13" s="42">
        <f t="shared" si="16"/>
        <v>0</v>
      </c>
      <c r="AG13" s="42">
        <f t="shared" si="17"/>
        <v>1263310</v>
      </c>
      <c r="AH13" s="42">
        <f t="shared" si="18"/>
        <v>1265250</v>
      </c>
      <c r="AI13" s="42">
        <f t="shared" si="19"/>
        <v>5605791.3099999996</v>
      </c>
      <c r="AJ13" s="42">
        <f t="shared" si="20"/>
        <v>5605791.3099999996</v>
      </c>
      <c r="AK13" s="42">
        <f t="shared" si="21"/>
        <v>5605791.3099999996</v>
      </c>
      <c r="AL13" s="42">
        <f t="shared" si="22"/>
        <v>5605791.3099999996</v>
      </c>
      <c r="AM13" s="42">
        <f t="shared" si="23"/>
        <v>5605791.3099999996</v>
      </c>
      <c r="AN13" s="42">
        <f t="shared" si="24"/>
        <v>5605791.3099999996</v>
      </c>
      <c r="AO13" s="42">
        <f t="shared" si="25"/>
        <v>5605791.3099999996</v>
      </c>
    </row>
    <row r="14" spans="1:41" ht="16.399999999999999" customHeight="1">
      <c r="A14" s="134">
        <v>13026</v>
      </c>
      <c r="B14" s="38" t="s">
        <v>580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67050</v>
      </c>
      <c r="G14" s="42">
        <f>SUMIF(May!$A:$A,TB!$A14,May!$H:$H)</f>
        <v>64418.559999999998</v>
      </c>
      <c r="H14" s="42">
        <f>SUMIF(Jun!$A:$A,TB!$A14,Jun!$H:$H)</f>
        <v>63783.62</v>
      </c>
      <c r="I14" s="42">
        <f>SUMIF(Jul!$A:$A,TB!$A14,Jul!$H:$H)</f>
        <v>63783.62</v>
      </c>
      <c r="J14" s="42">
        <f>SUMIF(Aug!$A:$A,TB!$A14,Aug!$H:$H)</f>
        <v>63783.62</v>
      </c>
      <c r="K14" s="42">
        <f>SUMIF(Sep!$A:$A,TB!$A14,Sep!$H:$H)</f>
        <v>63783.62</v>
      </c>
      <c r="L14" s="42">
        <f>SUMIF(Oct!$A:$A,TB!$A14,Oct!$H:$H)</f>
        <v>63783.62</v>
      </c>
      <c r="M14" s="42">
        <f>SUMIF(Nov!$A:$A,TB!$A14,Nov!$H:$H)</f>
        <v>63783.62</v>
      </c>
      <c r="N14" s="174">
        <f>SUMIF(Dec!$A:$A,TB!$A14,Dec!$H:$H)</f>
        <v>63783.62</v>
      </c>
      <c r="O14" s="188"/>
      <c r="P14" s="188"/>
      <c r="Q14" s="179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D14" s="42">
        <f t="shared" si="26"/>
        <v>0</v>
      </c>
      <c r="AE14" s="42">
        <f t="shared" si="15"/>
        <v>0</v>
      </c>
      <c r="AF14" s="42">
        <f t="shared" si="16"/>
        <v>0</v>
      </c>
      <c r="AG14" s="42">
        <f t="shared" si="17"/>
        <v>1694098.71</v>
      </c>
      <c r="AH14" s="42">
        <f t="shared" si="18"/>
        <v>1630111.66</v>
      </c>
      <c r="AI14" s="42">
        <f t="shared" si="19"/>
        <v>1615288.28</v>
      </c>
      <c r="AJ14" s="42">
        <f t="shared" si="20"/>
        <v>1615288.28</v>
      </c>
      <c r="AK14" s="42">
        <f t="shared" si="21"/>
        <v>1615288.28</v>
      </c>
      <c r="AL14" s="42">
        <f t="shared" si="22"/>
        <v>1615288.28</v>
      </c>
      <c r="AM14" s="42">
        <f t="shared" si="23"/>
        <v>1615288.28</v>
      </c>
      <c r="AN14" s="42">
        <f t="shared" si="24"/>
        <v>1615288.28</v>
      </c>
      <c r="AO14" s="42">
        <f t="shared" si="25"/>
        <v>1615288.28</v>
      </c>
    </row>
    <row r="15" spans="1:41" ht="16.399999999999999" customHeight="1">
      <c r="A15" s="13">
        <v>13031</v>
      </c>
      <c r="B15" s="14" t="s">
        <v>97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4">
        <f>SUMIF(Dec!$A:$A,TB!$A15,Dec!$H:$H)</f>
        <v>0</v>
      </c>
      <c r="O15" s="188"/>
      <c r="P15" s="188"/>
      <c r="Q15" s="179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26"/>
        <v>0</v>
      </c>
      <c r="AE15" s="42">
        <f t="shared" si="15"/>
        <v>0</v>
      </c>
      <c r="AF15" s="42">
        <f t="shared" si="16"/>
        <v>0</v>
      </c>
      <c r="AG15" s="42">
        <f t="shared" si="17"/>
        <v>0</v>
      </c>
      <c r="AH15" s="42">
        <f t="shared" si="18"/>
        <v>0</v>
      </c>
      <c r="AI15" s="42">
        <f t="shared" si="19"/>
        <v>0</v>
      </c>
      <c r="AJ15" s="42">
        <f t="shared" si="20"/>
        <v>0</v>
      </c>
      <c r="AK15" s="42">
        <f t="shared" si="21"/>
        <v>0</v>
      </c>
      <c r="AL15" s="42">
        <f t="shared" si="22"/>
        <v>0</v>
      </c>
      <c r="AM15" s="42">
        <f t="shared" si="23"/>
        <v>0</v>
      </c>
      <c r="AN15" s="42">
        <f t="shared" si="24"/>
        <v>0</v>
      </c>
      <c r="AO15" s="174">
        <f t="shared" si="25"/>
        <v>0</v>
      </c>
    </row>
    <row r="16" spans="1:41" ht="16.399999999999999" customHeight="1">
      <c r="A16" s="13">
        <v>13032</v>
      </c>
      <c r="B16" s="14" t="s">
        <v>98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4">
        <f>SUMIF(Dec!$A:$A,TB!$A16,Dec!$H:$H)</f>
        <v>0</v>
      </c>
      <c r="O16" s="188"/>
      <c r="P16" s="188"/>
      <c r="Q16" s="179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26"/>
        <v>0</v>
      </c>
      <c r="AE16" s="42">
        <f t="shared" si="15"/>
        <v>0</v>
      </c>
      <c r="AF16" s="42">
        <f t="shared" si="16"/>
        <v>0</v>
      </c>
      <c r="AG16" s="42">
        <f t="shared" si="17"/>
        <v>0</v>
      </c>
      <c r="AH16" s="42">
        <f t="shared" si="18"/>
        <v>0</v>
      </c>
      <c r="AI16" s="42">
        <f t="shared" si="19"/>
        <v>0</v>
      </c>
      <c r="AJ16" s="42">
        <f t="shared" si="20"/>
        <v>0</v>
      </c>
      <c r="AK16" s="42">
        <f t="shared" si="21"/>
        <v>0</v>
      </c>
      <c r="AL16" s="42">
        <f t="shared" si="22"/>
        <v>0</v>
      </c>
      <c r="AM16" s="42">
        <f t="shared" si="23"/>
        <v>0</v>
      </c>
      <c r="AN16" s="42">
        <f t="shared" si="24"/>
        <v>0</v>
      </c>
      <c r="AO16" s="174">
        <f t="shared" si="25"/>
        <v>0</v>
      </c>
    </row>
    <row r="17" spans="1:41" ht="16.399999999999999" customHeight="1">
      <c r="A17" s="13">
        <v>13041</v>
      </c>
      <c r="B17" s="14" t="s">
        <v>99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4">
        <f>SUMIF(Dec!$A:$A,TB!$A17,Dec!$H:$H)</f>
        <v>0</v>
      </c>
      <c r="O17" s="188"/>
      <c r="P17" s="188"/>
      <c r="Q17" s="179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26"/>
        <v>0</v>
      </c>
      <c r="AE17" s="42">
        <f t="shared" si="15"/>
        <v>0</v>
      </c>
      <c r="AF17" s="42">
        <f t="shared" si="16"/>
        <v>0</v>
      </c>
      <c r="AG17" s="42">
        <f t="shared" si="17"/>
        <v>0</v>
      </c>
      <c r="AH17" s="42">
        <f t="shared" si="18"/>
        <v>0</v>
      </c>
      <c r="AI17" s="42">
        <f t="shared" si="19"/>
        <v>0</v>
      </c>
      <c r="AJ17" s="42">
        <f t="shared" si="20"/>
        <v>0</v>
      </c>
      <c r="AK17" s="42">
        <f t="shared" si="21"/>
        <v>0</v>
      </c>
      <c r="AL17" s="42">
        <f t="shared" si="22"/>
        <v>0</v>
      </c>
      <c r="AM17" s="42">
        <f t="shared" si="23"/>
        <v>0</v>
      </c>
      <c r="AN17" s="42">
        <f t="shared" si="24"/>
        <v>0</v>
      </c>
      <c r="AO17" s="174">
        <f t="shared" si="25"/>
        <v>0</v>
      </c>
    </row>
    <row r="18" spans="1:41" ht="16.399999999999999" customHeight="1">
      <c r="A18" s="13">
        <v>13042</v>
      </c>
      <c r="B18" s="14" t="s">
        <v>100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4">
        <f>SUMIF(Dec!$A:$A,TB!$A18,Dec!$H:$H)</f>
        <v>0</v>
      </c>
      <c r="O18" s="188"/>
      <c r="P18" s="188"/>
      <c r="Q18" s="179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26"/>
        <v>0</v>
      </c>
      <c r="AE18" s="42">
        <f t="shared" si="15"/>
        <v>0</v>
      </c>
      <c r="AF18" s="42">
        <f t="shared" si="16"/>
        <v>0</v>
      </c>
      <c r="AG18" s="42">
        <f t="shared" si="17"/>
        <v>0</v>
      </c>
      <c r="AH18" s="42">
        <f t="shared" si="18"/>
        <v>0</v>
      </c>
      <c r="AI18" s="42">
        <f t="shared" si="19"/>
        <v>0</v>
      </c>
      <c r="AJ18" s="42">
        <f t="shared" si="20"/>
        <v>0</v>
      </c>
      <c r="AK18" s="42">
        <f t="shared" si="21"/>
        <v>0</v>
      </c>
      <c r="AL18" s="42">
        <f t="shared" si="22"/>
        <v>0</v>
      </c>
      <c r="AM18" s="42">
        <f t="shared" si="23"/>
        <v>0</v>
      </c>
      <c r="AN18" s="42">
        <f t="shared" si="24"/>
        <v>0</v>
      </c>
      <c r="AO18" s="174">
        <f t="shared" si="25"/>
        <v>0</v>
      </c>
    </row>
    <row r="19" spans="1:41" ht="16.399999999999999" customHeight="1">
      <c r="A19" s="13">
        <v>13043</v>
      </c>
      <c r="B19" s="14" t="s">
        <v>101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4">
        <f>SUMIF(Dec!$A:$A,TB!$A19,Dec!$H:$H)</f>
        <v>0</v>
      </c>
      <c r="O19" s="188"/>
      <c r="P19" s="188"/>
      <c r="Q19" s="179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26"/>
        <v>0</v>
      </c>
      <c r="AE19" s="42">
        <f t="shared" si="15"/>
        <v>0</v>
      </c>
      <c r="AF19" s="42">
        <f t="shared" si="16"/>
        <v>0</v>
      </c>
      <c r="AG19" s="42">
        <f t="shared" si="17"/>
        <v>0</v>
      </c>
      <c r="AH19" s="42">
        <f t="shared" si="18"/>
        <v>0</v>
      </c>
      <c r="AI19" s="42">
        <f t="shared" si="19"/>
        <v>0</v>
      </c>
      <c r="AJ19" s="42">
        <f t="shared" si="20"/>
        <v>0</v>
      </c>
      <c r="AK19" s="42">
        <f t="shared" si="21"/>
        <v>0</v>
      </c>
      <c r="AL19" s="42">
        <f t="shared" si="22"/>
        <v>0</v>
      </c>
      <c r="AM19" s="42">
        <f t="shared" si="23"/>
        <v>0</v>
      </c>
      <c r="AN19" s="42">
        <f t="shared" si="24"/>
        <v>0</v>
      </c>
      <c r="AO19" s="174">
        <f t="shared" si="25"/>
        <v>0</v>
      </c>
    </row>
    <row r="20" spans="1:41" ht="16.399999999999999" customHeight="1">
      <c r="A20" s="13">
        <v>13044</v>
      </c>
      <c r="B20" s="14" t="s">
        <v>102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74">
        <f>SUMIF(Dec!$A:$A,TB!$A20,Dec!$H:$H)</f>
        <v>0</v>
      </c>
      <c r="O20" s="188"/>
      <c r="P20" s="188"/>
      <c r="Q20" s="179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26"/>
        <v>0</v>
      </c>
      <c r="AE20" s="42">
        <f t="shared" si="15"/>
        <v>0</v>
      </c>
      <c r="AF20" s="42">
        <f t="shared" si="16"/>
        <v>0</v>
      </c>
      <c r="AG20" s="42">
        <f t="shared" si="17"/>
        <v>0</v>
      </c>
      <c r="AH20" s="42">
        <f t="shared" si="18"/>
        <v>0</v>
      </c>
      <c r="AI20" s="42">
        <f t="shared" si="19"/>
        <v>0</v>
      </c>
      <c r="AJ20" s="42">
        <f t="shared" si="20"/>
        <v>0</v>
      </c>
      <c r="AK20" s="42">
        <f t="shared" si="21"/>
        <v>0</v>
      </c>
      <c r="AL20" s="42">
        <f t="shared" si="22"/>
        <v>0</v>
      </c>
      <c r="AM20" s="42">
        <f t="shared" si="23"/>
        <v>0</v>
      </c>
      <c r="AN20" s="42">
        <f t="shared" si="24"/>
        <v>0</v>
      </c>
      <c r="AO20" s="174">
        <f t="shared" si="25"/>
        <v>0</v>
      </c>
    </row>
    <row r="21" spans="1:41" ht="16.399999999999999" customHeight="1">
      <c r="A21" s="13">
        <v>13045</v>
      </c>
      <c r="B21" s="14" t="s">
        <v>103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74">
        <f>SUMIF(Dec!$A:$A,TB!$A21,Dec!$H:$H)</f>
        <v>0</v>
      </c>
      <c r="O21" s="188"/>
      <c r="P21" s="188"/>
      <c r="Q21" s="179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26"/>
        <v>0</v>
      </c>
      <c r="AE21" s="42">
        <f t="shared" si="15"/>
        <v>0</v>
      </c>
      <c r="AF21" s="42">
        <f t="shared" si="16"/>
        <v>0</v>
      </c>
      <c r="AG21" s="42">
        <f t="shared" si="17"/>
        <v>0</v>
      </c>
      <c r="AH21" s="42">
        <f t="shared" si="18"/>
        <v>0</v>
      </c>
      <c r="AI21" s="42">
        <f t="shared" si="19"/>
        <v>0</v>
      </c>
      <c r="AJ21" s="42">
        <f t="shared" si="20"/>
        <v>0</v>
      </c>
      <c r="AK21" s="42">
        <f t="shared" si="21"/>
        <v>0</v>
      </c>
      <c r="AL21" s="42">
        <f t="shared" si="22"/>
        <v>0</v>
      </c>
      <c r="AM21" s="42">
        <f t="shared" si="23"/>
        <v>0</v>
      </c>
      <c r="AN21" s="42">
        <f t="shared" si="24"/>
        <v>0</v>
      </c>
      <c r="AO21" s="174">
        <f t="shared" si="25"/>
        <v>0</v>
      </c>
    </row>
    <row r="22" spans="1:41" ht="16.399999999999999" customHeight="1">
      <c r="A22" s="13">
        <v>13051</v>
      </c>
      <c r="B22" s="14" t="s">
        <v>104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74">
        <f>SUMIF(Dec!$A:$A,TB!$A22,Dec!$H:$H)</f>
        <v>0</v>
      </c>
      <c r="O22" s="188"/>
      <c r="P22" s="188"/>
      <c r="Q22" s="179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26"/>
        <v>0</v>
      </c>
      <c r="AE22" s="42">
        <f t="shared" si="15"/>
        <v>0</v>
      </c>
      <c r="AF22" s="42">
        <f t="shared" si="16"/>
        <v>0</v>
      </c>
      <c r="AG22" s="42">
        <f t="shared" si="17"/>
        <v>0</v>
      </c>
      <c r="AH22" s="42">
        <f t="shared" si="18"/>
        <v>0</v>
      </c>
      <c r="AI22" s="42">
        <f t="shared" si="19"/>
        <v>0</v>
      </c>
      <c r="AJ22" s="42">
        <f t="shared" si="20"/>
        <v>0</v>
      </c>
      <c r="AK22" s="42">
        <f t="shared" si="21"/>
        <v>0</v>
      </c>
      <c r="AL22" s="42">
        <f t="shared" si="22"/>
        <v>0</v>
      </c>
      <c r="AM22" s="42">
        <f t="shared" si="23"/>
        <v>0</v>
      </c>
      <c r="AN22" s="42">
        <f t="shared" si="24"/>
        <v>0</v>
      </c>
      <c r="AO22" s="174">
        <f t="shared" si="25"/>
        <v>0</v>
      </c>
    </row>
    <row r="23" spans="1:41" ht="16.399999999999999" customHeight="1">
      <c r="A23" s="13">
        <v>13052</v>
      </c>
      <c r="B23" s="14" t="s">
        <v>105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74">
        <f>SUMIF(Dec!$A:$A,TB!$A23,Dec!$H:$H)</f>
        <v>0</v>
      </c>
      <c r="O23" s="188"/>
      <c r="P23" s="188"/>
      <c r="Q23" s="179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26"/>
        <v>0</v>
      </c>
      <c r="AE23" s="42">
        <f t="shared" si="15"/>
        <v>0</v>
      </c>
      <c r="AF23" s="42">
        <f t="shared" si="16"/>
        <v>0</v>
      </c>
      <c r="AG23" s="42">
        <f t="shared" si="17"/>
        <v>0</v>
      </c>
      <c r="AH23" s="42">
        <f t="shared" si="18"/>
        <v>0</v>
      </c>
      <c r="AI23" s="42">
        <f t="shared" si="19"/>
        <v>0</v>
      </c>
      <c r="AJ23" s="42">
        <f t="shared" si="20"/>
        <v>0</v>
      </c>
      <c r="AK23" s="42">
        <f t="shared" si="21"/>
        <v>0</v>
      </c>
      <c r="AL23" s="42">
        <f t="shared" si="22"/>
        <v>0</v>
      </c>
      <c r="AM23" s="42">
        <f t="shared" si="23"/>
        <v>0</v>
      </c>
      <c r="AN23" s="42">
        <f t="shared" si="24"/>
        <v>0</v>
      </c>
      <c r="AO23" s="174">
        <f t="shared" si="25"/>
        <v>0</v>
      </c>
    </row>
    <row r="24" spans="1:41" ht="16.399999999999999" customHeight="1">
      <c r="A24" s="13">
        <v>13053</v>
      </c>
      <c r="B24" s="14" t="s">
        <v>106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74">
        <f>SUMIF(Dec!$A:$A,TB!$A24,Dec!$H:$H)</f>
        <v>0</v>
      </c>
      <c r="O24" s="188"/>
      <c r="P24" s="188"/>
      <c r="Q24" s="179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26"/>
        <v>0</v>
      </c>
      <c r="AE24" s="42">
        <f t="shared" si="15"/>
        <v>0</v>
      </c>
      <c r="AF24" s="42">
        <f t="shared" si="16"/>
        <v>0</v>
      </c>
      <c r="AG24" s="42">
        <f t="shared" si="17"/>
        <v>0</v>
      </c>
      <c r="AH24" s="42">
        <f t="shared" si="18"/>
        <v>0</v>
      </c>
      <c r="AI24" s="42">
        <f t="shared" si="19"/>
        <v>0</v>
      </c>
      <c r="AJ24" s="42">
        <f t="shared" si="20"/>
        <v>0</v>
      </c>
      <c r="AK24" s="42">
        <f t="shared" si="21"/>
        <v>0</v>
      </c>
      <c r="AL24" s="42">
        <f t="shared" si="22"/>
        <v>0</v>
      </c>
      <c r="AM24" s="42">
        <f t="shared" si="23"/>
        <v>0</v>
      </c>
      <c r="AN24" s="42">
        <f t="shared" si="24"/>
        <v>0</v>
      </c>
      <c r="AO24" s="174">
        <f t="shared" si="25"/>
        <v>0</v>
      </c>
    </row>
    <row r="25" spans="1:41" ht="16.399999999999999" customHeight="1">
      <c r="A25" s="13">
        <v>13054</v>
      </c>
      <c r="B25" s="14" t="s">
        <v>107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74">
        <f>SUMIF(Dec!$A:$A,TB!$A25,Dec!$H:$H)</f>
        <v>0</v>
      </c>
      <c r="O25" s="188"/>
      <c r="P25" s="188"/>
      <c r="Q25" s="179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26"/>
        <v>0</v>
      </c>
      <c r="AE25" s="42">
        <f t="shared" si="15"/>
        <v>0</v>
      </c>
      <c r="AF25" s="42">
        <f t="shared" si="16"/>
        <v>0</v>
      </c>
      <c r="AG25" s="42">
        <f t="shared" si="17"/>
        <v>0</v>
      </c>
      <c r="AH25" s="42">
        <f t="shared" si="18"/>
        <v>0</v>
      </c>
      <c r="AI25" s="42">
        <f t="shared" si="19"/>
        <v>0</v>
      </c>
      <c r="AJ25" s="42">
        <f t="shared" si="20"/>
        <v>0</v>
      </c>
      <c r="AK25" s="42">
        <f t="shared" si="21"/>
        <v>0</v>
      </c>
      <c r="AL25" s="42">
        <f t="shared" si="22"/>
        <v>0</v>
      </c>
      <c r="AM25" s="42">
        <f t="shared" si="23"/>
        <v>0</v>
      </c>
      <c r="AN25" s="42">
        <f t="shared" si="24"/>
        <v>0</v>
      </c>
      <c r="AO25" s="174">
        <f t="shared" si="25"/>
        <v>0</v>
      </c>
    </row>
    <row r="26" spans="1:41" ht="16.399999999999999" customHeight="1">
      <c r="A26" s="13">
        <v>13055</v>
      </c>
      <c r="B26" s="14" t="s">
        <v>108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4">
        <f>SUMIF(Dec!$A:$A,TB!$A26,Dec!$H:$H)</f>
        <v>0</v>
      </c>
      <c r="O26" s="188"/>
      <c r="P26" s="188"/>
      <c r="Q26" s="179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26"/>
        <v>0</v>
      </c>
      <c r="AE26" s="42">
        <f t="shared" si="15"/>
        <v>0</v>
      </c>
      <c r="AF26" s="42">
        <f t="shared" si="16"/>
        <v>0</v>
      </c>
      <c r="AG26" s="42">
        <f t="shared" si="17"/>
        <v>0</v>
      </c>
      <c r="AH26" s="42">
        <f t="shared" si="18"/>
        <v>0</v>
      </c>
      <c r="AI26" s="42">
        <f t="shared" si="19"/>
        <v>0</v>
      </c>
      <c r="AJ26" s="42">
        <f t="shared" si="20"/>
        <v>0</v>
      </c>
      <c r="AK26" s="42">
        <f t="shared" si="21"/>
        <v>0</v>
      </c>
      <c r="AL26" s="42">
        <f t="shared" si="22"/>
        <v>0</v>
      </c>
      <c r="AM26" s="42">
        <f t="shared" si="23"/>
        <v>0</v>
      </c>
      <c r="AN26" s="42">
        <f t="shared" si="24"/>
        <v>0</v>
      </c>
      <c r="AO26" s="174">
        <f t="shared" si="25"/>
        <v>0</v>
      </c>
    </row>
    <row r="27" spans="1:41" ht="16.399999999999999" customHeight="1">
      <c r="A27" s="13">
        <v>13056</v>
      </c>
      <c r="B27" s="14" t="s">
        <v>109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74">
        <f>SUMIF(Dec!$A:$A,TB!$A27,Dec!$H:$H)</f>
        <v>0</v>
      </c>
      <c r="O27" s="188"/>
      <c r="P27" s="188"/>
      <c r="Q27" s="179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26"/>
        <v>0</v>
      </c>
      <c r="AE27" s="42">
        <f t="shared" si="15"/>
        <v>0</v>
      </c>
      <c r="AF27" s="42">
        <f t="shared" si="16"/>
        <v>0</v>
      </c>
      <c r="AG27" s="42">
        <f t="shared" si="17"/>
        <v>0</v>
      </c>
      <c r="AH27" s="42">
        <f t="shared" si="18"/>
        <v>0</v>
      </c>
      <c r="AI27" s="42">
        <f t="shared" si="19"/>
        <v>0</v>
      </c>
      <c r="AJ27" s="42">
        <f t="shared" si="20"/>
        <v>0</v>
      </c>
      <c r="AK27" s="42">
        <f t="shared" si="21"/>
        <v>0</v>
      </c>
      <c r="AL27" s="42">
        <f t="shared" si="22"/>
        <v>0</v>
      </c>
      <c r="AM27" s="42">
        <f t="shared" si="23"/>
        <v>0</v>
      </c>
      <c r="AN27" s="42">
        <f t="shared" si="24"/>
        <v>0</v>
      </c>
      <c r="AO27" s="174">
        <f t="shared" si="25"/>
        <v>0</v>
      </c>
    </row>
    <row r="28" spans="1:41" ht="16.399999999999999" customHeight="1">
      <c r="A28" s="13">
        <v>13061</v>
      </c>
      <c r="B28" s="14" t="s">
        <v>110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74">
        <f>SUMIF(Dec!$A:$A,TB!$A28,Dec!$H:$H)</f>
        <v>0</v>
      </c>
      <c r="O28" s="188"/>
      <c r="P28" s="188"/>
      <c r="Q28" s="179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26"/>
        <v>0</v>
      </c>
      <c r="AE28" s="42">
        <f t="shared" si="15"/>
        <v>0</v>
      </c>
      <c r="AF28" s="42">
        <f t="shared" si="16"/>
        <v>0</v>
      </c>
      <c r="AG28" s="42">
        <f t="shared" si="17"/>
        <v>0</v>
      </c>
      <c r="AH28" s="42">
        <f t="shared" si="18"/>
        <v>0</v>
      </c>
      <c r="AI28" s="42">
        <f t="shared" si="19"/>
        <v>0</v>
      </c>
      <c r="AJ28" s="42">
        <f t="shared" si="20"/>
        <v>0</v>
      </c>
      <c r="AK28" s="42">
        <f t="shared" si="21"/>
        <v>0</v>
      </c>
      <c r="AL28" s="42">
        <f t="shared" si="22"/>
        <v>0</v>
      </c>
      <c r="AM28" s="42">
        <f t="shared" si="23"/>
        <v>0</v>
      </c>
      <c r="AN28" s="42">
        <f t="shared" si="24"/>
        <v>0</v>
      </c>
      <c r="AO28" s="174">
        <f t="shared" si="25"/>
        <v>0</v>
      </c>
    </row>
    <row r="29" spans="1:41" ht="16.399999999999999" customHeight="1">
      <c r="A29" s="13">
        <v>13081</v>
      </c>
      <c r="B29" s="14" t="s">
        <v>111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4">
        <f>SUMIF(Dec!$A:$A,TB!$A29,Dec!$H:$H)</f>
        <v>0</v>
      </c>
      <c r="O29" s="188"/>
      <c r="P29" s="188"/>
      <c r="Q29" s="179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26"/>
        <v>0</v>
      </c>
      <c r="AE29" s="42">
        <f t="shared" si="15"/>
        <v>0</v>
      </c>
      <c r="AF29" s="42">
        <f t="shared" si="16"/>
        <v>0</v>
      </c>
      <c r="AG29" s="42">
        <f t="shared" si="17"/>
        <v>0</v>
      </c>
      <c r="AH29" s="42">
        <f t="shared" si="18"/>
        <v>0</v>
      </c>
      <c r="AI29" s="42">
        <f t="shared" si="19"/>
        <v>0</v>
      </c>
      <c r="AJ29" s="42">
        <f t="shared" si="20"/>
        <v>0</v>
      </c>
      <c r="AK29" s="42">
        <f t="shared" si="21"/>
        <v>0</v>
      </c>
      <c r="AL29" s="42">
        <f t="shared" si="22"/>
        <v>0</v>
      </c>
      <c r="AM29" s="42">
        <f t="shared" si="23"/>
        <v>0</v>
      </c>
      <c r="AN29" s="42">
        <f t="shared" si="24"/>
        <v>0</v>
      </c>
      <c r="AO29" s="174">
        <f t="shared" si="25"/>
        <v>0</v>
      </c>
    </row>
    <row r="30" spans="1:41" ht="16.399999999999999" customHeight="1">
      <c r="A30" s="13">
        <v>13091</v>
      </c>
      <c r="B30" s="14" t="s">
        <v>112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4">
        <f>SUMIF(Dec!$A:$A,TB!$A30,Dec!$H:$H)</f>
        <v>0</v>
      </c>
      <c r="O30" s="188"/>
      <c r="P30" s="188"/>
      <c r="Q30" s="179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26"/>
        <v>0</v>
      </c>
      <c r="AE30" s="42">
        <f t="shared" si="15"/>
        <v>0</v>
      </c>
      <c r="AF30" s="42">
        <f t="shared" si="16"/>
        <v>0</v>
      </c>
      <c r="AG30" s="42">
        <f t="shared" si="17"/>
        <v>0</v>
      </c>
      <c r="AH30" s="42">
        <f t="shared" si="18"/>
        <v>0</v>
      </c>
      <c r="AI30" s="42">
        <f t="shared" si="19"/>
        <v>0</v>
      </c>
      <c r="AJ30" s="42">
        <f t="shared" si="20"/>
        <v>0</v>
      </c>
      <c r="AK30" s="42">
        <f t="shared" si="21"/>
        <v>0</v>
      </c>
      <c r="AL30" s="42">
        <f t="shared" si="22"/>
        <v>0</v>
      </c>
      <c r="AM30" s="42">
        <f t="shared" si="23"/>
        <v>0</v>
      </c>
      <c r="AN30" s="42">
        <f t="shared" si="24"/>
        <v>0</v>
      </c>
      <c r="AO30" s="174">
        <f t="shared" si="25"/>
        <v>0</v>
      </c>
    </row>
    <row r="31" spans="1:41" ht="16.399999999999999" customHeight="1">
      <c r="A31" s="13">
        <v>13101</v>
      </c>
      <c r="B31" s="14" t="s">
        <v>113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4">
        <f>SUMIF(Dec!$A:$A,TB!$A31,Dec!$H:$H)</f>
        <v>0</v>
      </c>
      <c r="O31" s="188"/>
      <c r="P31" s="188"/>
      <c r="Q31" s="179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26"/>
        <v>0</v>
      </c>
      <c r="AE31" s="42">
        <f t="shared" si="15"/>
        <v>0</v>
      </c>
      <c r="AF31" s="42">
        <f t="shared" si="16"/>
        <v>0</v>
      </c>
      <c r="AG31" s="42">
        <f t="shared" si="17"/>
        <v>0</v>
      </c>
      <c r="AH31" s="42">
        <f t="shared" si="18"/>
        <v>0</v>
      </c>
      <c r="AI31" s="42">
        <f t="shared" si="19"/>
        <v>0</v>
      </c>
      <c r="AJ31" s="42">
        <f t="shared" si="20"/>
        <v>0</v>
      </c>
      <c r="AK31" s="42">
        <f t="shared" si="21"/>
        <v>0</v>
      </c>
      <c r="AL31" s="42">
        <f t="shared" si="22"/>
        <v>0</v>
      </c>
      <c r="AM31" s="42">
        <f t="shared" si="23"/>
        <v>0</v>
      </c>
      <c r="AN31" s="42">
        <f t="shared" si="24"/>
        <v>0</v>
      </c>
      <c r="AO31" s="174">
        <f t="shared" si="25"/>
        <v>0</v>
      </c>
    </row>
    <row r="32" spans="1:41" ht="16.399999999999999" customHeight="1">
      <c r="A32" s="13">
        <v>13111</v>
      </c>
      <c r="B32" s="14" t="s">
        <v>114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4">
        <f>SUMIF(Dec!$A:$A,TB!$A32,Dec!$H:$H)</f>
        <v>0</v>
      </c>
      <c r="O32" s="188"/>
      <c r="P32" s="188"/>
      <c r="Q32" s="179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26"/>
        <v>0</v>
      </c>
      <c r="AE32" s="42">
        <f t="shared" si="15"/>
        <v>0</v>
      </c>
      <c r="AF32" s="42">
        <f t="shared" si="16"/>
        <v>0</v>
      </c>
      <c r="AG32" s="42">
        <f t="shared" si="17"/>
        <v>0</v>
      </c>
      <c r="AH32" s="42">
        <f t="shared" si="18"/>
        <v>0</v>
      </c>
      <c r="AI32" s="42">
        <f t="shared" si="19"/>
        <v>0</v>
      </c>
      <c r="AJ32" s="42">
        <f t="shared" si="20"/>
        <v>0</v>
      </c>
      <c r="AK32" s="42">
        <f t="shared" si="21"/>
        <v>0</v>
      </c>
      <c r="AL32" s="42">
        <f t="shared" si="22"/>
        <v>0</v>
      </c>
      <c r="AM32" s="42">
        <f t="shared" si="23"/>
        <v>0</v>
      </c>
      <c r="AN32" s="42">
        <f t="shared" si="24"/>
        <v>0</v>
      </c>
      <c r="AO32" s="174">
        <f t="shared" si="25"/>
        <v>0</v>
      </c>
    </row>
    <row r="33" spans="1:41" ht="16.399999999999999" customHeight="1">
      <c r="A33" s="13">
        <v>13112</v>
      </c>
      <c r="B33" s="14" t="s">
        <v>115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4">
        <f>SUMIF(Dec!$A:$A,TB!$A33,Dec!$H:$H)</f>
        <v>0</v>
      </c>
      <c r="O33" s="188"/>
      <c r="P33" s="188"/>
      <c r="Q33" s="17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26"/>
        <v>0</v>
      </c>
      <c r="AE33" s="42">
        <f t="shared" si="15"/>
        <v>0</v>
      </c>
      <c r="AF33" s="42">
        <f t="shared" si="16"/>
        <v>0</v>
      </c>
      <c r="AG33" s="42">
        <f t="shared" si="17"/>
        <v>0</v>
      </c>
      <c r="AH33" s="42">
        <f t="shared" si="18"/>
        <v>0</v>
      </c>
      <c r="AI33" s="42">
        <f t="shared" si="19"/>
        <v>0</v>
      </c>
      <c r="AJ33" s="42">
        <f t="shared" si="20"/>
        <v>0</v>
      </c>
      <c r="AK33" s="42">
        <f t="shared" si="21"/>
        <v>0</v>
      </c>
      <c r="AL33" s="42">
        <f t="shared" si="22"/>
        <v>0</v>
      </c>
      <c r="AM33" s="42">
        <f t="shared" si="23"/>
        <v>0</v>
      </c>
      <c r="AN33" s="42">
        <f t="shared" si="24"/>
        <v>0</v>
      </c>
      <c r="AO33" s="174">
        <f t="shared" si="25"/>
        <v>0</v>
      </c>
    </row>
    <row r="34" spans="1:41" ht="16.399999999999999" customHeight="1">
      <c r="A34" s="13">
        <v>13113</v>
      </c>
      <c r="B34" s="14" t="s">
        <v>116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4">
        <f>SUMIF(Dec!$A:$A,TB!$A34,Dec!$H:$H)</f>
        <v>0</v>
      </c>
      <c r="O34" s="188"/>
      <c r="P34" s="188"/>
      <c r="Q34" s="179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26"/>
        <v>0</v>
      </c>
      <c r="AE34" s="42">
        <f t="shared" si="15"/>
        <v>0</v>
      </c>
      <c r="AF34" s="42">
        <f t="shared" si="16"/>
        <v>0</v>
      </c>
      <c r="AG34" s="42">
        <f t="shared" si="17"/>
        <v>0</v>
      </c>
      <c r="AH34" s="42">
        <f t="shared" si="18"/>
        <v>0</v>
      </c>
      <c r="AI34" s="42">
        <f t="shared" si="19"/>
        <v>0</v>
      </c>
      <c r="AJ34" s="42">
        <f t="shared" si="20"/>
        <v>0</v>
      </c>
      <c r="AK34" s="42">
        <f t="shared" si="21"/>
        <v>0</v>
      </c>
      <c r="AL34" s="42">
        <f t="shared" si="22"/>
        <v>0</v>
      </c>
      <c r="AM34" s="42">
        <f t="shared" si="23"/>
        <v>0</v>
      </c>
      <c r="AN34" s="42">
        <f t="shared" si="24"/>
        <v>0</v>
      </c>
      <c r="AO34" s="174">
        <f t="shared" si="25"/>
        <v>0</v>
      </c>
    </row>
    <row r="35" spans="1:41" ht="16.399999999999999" customHeight="1">
      <c r="A35" s="13">
        <v>13114</v>
      </c>
      <c r="B35" s="14" t="s">
        <v>117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4">
        <f>SUMIF(Dec!$A:$A,TB!$A35,Dec!$H:$H)</f>
        <v>0</v>
      </c>
      <c r="O35" s="188"/>
      <c r="P35" s="188"/>
      <c r="Q35" s="179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26"/>
        <v>0</v>
      </c>
      <c r="AE35" s="42">
        <f t="shared" si="15"/>
        <v>0</v>
      </c>
      <c r="AF35" s="42">
        <f t="shared" si="16"/>
        <v>0</v>
      </c>
      <c r="AG35" s="42">
        <f t="shared" si="17"/>
        <v>0</v>
      </c>
      <c r="AH35" s="42">
        <f t="shared" si="18"/>
        <v>0</v>
      </c>
      <c r="AI35" s="42">
        <f t="shared" si="19"/>
        <v>0</v>
      </c>
      <c r="AJ35" s="42">
        <f t="shared" si="20"/>
        <v>0</v>
      </c>
      <c r="AK35" s="42">
        <f t="shared" si="21"/>
        <v>0</v>
      </c>
      <c r="AL35" s="42">
        <f t="shared" si="22"/>
        <v>0</v>
      </c>
      <c r="AM35" s="42">
        <f t="shared" si="23"/>
        <v>0</v>
      </c>
      <c r="AN35" s="42">
        <f t="shared" si="24"/>
        <v>0</v>
      </c>
      <c r="AO35" s="174">
        <f t="shared" si="25"/>
        <v>0</v>
      </c>
    </row>
    <row r="36" spans="1:41" ht="16.399999999999999" customHeight="1">
      <c r="A36" s="13">
        <v>13115</v>
      </c>
      <c r="B36" s="14" t="s">
        <v>118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4">
        <f>SUMIF(Dec!$A:$A,TB!$A36,Dec!$H:$H)</f>
        <v>0</v>
      </c>
      <c r="O36" s="188"/>
      <c r="P36" s="188"/>
      <c r="Q36" s="17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26"/>
        <v>0</v>
      </c>
      <c r="AE36" s="42">
        <f t="shared" si="15"/>
        <v>0</v>
      </c>
      <c r="AF36" s="42">
        <f t="shared" si="16"/>
        <v>0</v>
      </c>
      <c r="AG36" s="42">
        <f t="shared" si="17"/>
        <v>0</v>
      </c>
      <c r="AH36" s="42">
        <f t="shared" si="18"/>
        <v>0</v>
      </c>
      <c r="AI36" s="42">
        <f t="shared" si="19"/>
        <v>0</v>
      </c>
      <c r="AJ36" s="42">
        <f t="shared" si="20"/>
        <v>0</v>
      </c>
      <c r="AK36" s="42">
        <f t="shared" si="21"/>
        <v>0</v>
      </c>
      <c r="AL36" s="42">
        <f t="shared" si="22"/>
        <v>0</v>
      </c>
      <c r="AM36" s="42">
        <f t="shared" si="23"/>
        <v>0</v>
      </c>
      <c r="AN36" s="42">
        <f t="shared" si="24"/>
        <v>0</v>
      </c>
      <c r="AO36" s="174">
        <f t="shared" si="25"/>
        <v>0</v>
      </c>
    </row>
    <row r="37" spans="1:41" ht="16.399999999999999" customHeight="1">
      <c r="A37" s="13">
        <v>13116</v>
      </c>
      <c r="B37" s="14" t="s">
        <v>119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4">
        <f>SUMIF(Dec!$A:$A,TB!$A37,Dec!$H:$H)</f>
        <v>0</v>
      </c>
      <c r="O37" s="188"/>
      <c r="P37" s="188"/>
      <c r="Q37" s="17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26"/>
        <v>0</v>
      </c>
      <c r="AE37" s="42">
        <f t="shared" si="15"/>
        <v>0</v>
      </c>
      <c r="AF37" s="42">
        <f t="shared" si="16"/>
        <v>0</v>
      </c>
      <c r="AG37" s="42">
        <f t="shared" si="17"/>
        <v>0</v>
      </c>
      <c r="AH37" s="42">
        <f t="shared" si="18"/>
        <v>0</v>
      </c>
      <c r="AI37" s="42">
        <f t="shared" si="19"/>
        <v>0</v>
      </c>
      <c r="AJ37" s="42">
        <f t="shared" si="20"/>
        <v>0</v>
      </c>
      <c r="AK37" s="42">
        <f t="shared" si="21"/>
        <v>0</v>
      </c>
      <c r="AL37" s="42">
        <f t="shared" si="22"/>
        <v>0</v>
      </c>
      <c r="AM37" s="42">
        <f t="shared" si="23"/>
        <v>0</v>
      </c>
      <c r="AN37" s="42">
        <f t="shared" si="24"/>
        <v>0</v>
      </c>
      <c r="AO37" s="174">
        <f t="shared" si="25"/>
        <v>0</v>
      </c>
    </row>
    <row r="38" spans="1:41" ht="16.399999999999999" customHeight="1">
      <c r="A38" s="13">
        <v>13117</v>
      </c>
      <c r="B38" s="14" t="s">
        <v>120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4">
        <f>SUMIF(Dec!$A:$A,TB!$A38,Dec!$H:$H)</f>
        <v>0</v>
      </c>
      <c r="O38" s="188"/>
      <c r="P38" s="188"/>
      <c r="Q38" s="179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26"/>
        <v>0</v>
      </c>
      <c r="AE38" s="42">
        <f t="shared" si="15"/>
        <v>0</v>
      </c>
      <c r="AF38" s="42">
        <f t="shared" si="16"/>
        <v>0</v>
      </c>
      <c r="AG38" s="42">
        <f t="shared" si="17"/>
        <v>0</v>
      </c>
      <c r="AH38" s="42">
        <f t="shared" si="18"/>
        <v>0</v>
      </c>
      <c r="AI38" s="42">
        <f t="shared" si="19"/>
        <v>0</v>
      </c>
      <c r="AJ38" s="42">
        <f t="shared" si="20"/>
        <v>0</v>
      </c>
      <c r="AK38" s="42">
        <f t="shared" si="21"/>
        <v>0</v>
      </c>
      <c r="AL38" s="42">
        <f t="shared" si="22"/>
        <v>0</v>
      </c>
      <c r="AM38" s="42">
        <f t="shared" si="23"/>
        <v>0</v>
      </c>
      <c r="AN38" s="42">
        <f t="shared" si="24"/>
        <v>0</v>
      </c>
      <c r="AO38" s="174">
        <f t="shared" si="25"/>
        <v>0</v>
      </c>
    </row>
    <row r="39" spans="1:41" ht="16.399999999999999" customHeight="1">
      <c r="A39" s="13">
        <v>13118</v>
      </c>
      <c r="B39" s="14" t="s">
        <v>121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4">
        <f>SUMIF(Dec!$A:$A,TB!$A39,Dec!$H:$H)</f>
        <v>0</v>
      </c>
      <c r="O39" s="188"/>
      <c r="P39" s="188"/>
      <c r="Q39" s="179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26"/>
        <v>0</v>
      </c>
      <c r="AE39" s="42">
        <f t="shared" si="15"/>
        <v>0</v>
      </c>
      <c r="AF39" s="42">
        <f t="shared" si="16"/>
        <v>0</v>
      </c>
      <c r="AG39" s="42">
        <f t="shared" si="17"/>
        <v>0</v>
      </c>
      <c r="AH39" s="42">
        <f t="shared" si="18"/>
        <v>0</v>
      </c>
      <c r="AI39" s="42">
        <f t="shared" si="19"/>
        <v>0</v>
      </c>
      <c r="AJ39" s="42">
        <f t="shared" si="20"/>
        <v>0</v>
      </c>
      <c r="AK39" s="42">
        <f t="shared" si="21"/>
        <v>0</v>
      </c>
      <c r="AL39" s="42">
        <f t="shared" si="22"/>
        <v>0</v>
      </c>
      <c r="AM39" s="42">
        <f t="shared" si="23"/>
        <v>0</v>
      </c>
      <c r="AN39" s="42">
        <f t="shared" si="24"/>
        <v>0</v>
      </c>
      <c r="AO39" s="174">
        <f t="shared" si="25"/>
        <v>0</v>
      </c>
    </row>
    <row r="40" spans="1:41" ht="16.399999999999999" customHeight="1">
      <c r="A40" s="13">
        <v>13121</v>
      </c>
      <c r="B40" s="14" t="s">
        <v>122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4">
        <f>SUMIF(Dec!$A:$A,TB!$A40,Dec!$H:$H)</f>
        <v>0</v>
      </c>
      <c r="O40" s="188"/>
      <c r="P40" s="188"/>
      <c r="Q40" s="179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26"/>
        <v>0</v>
      </c>
      <c r="AE40" s="42">
        <f t="shared" si="15"/>
        <v>0</v>
      </c>
      <c r="AF40" s="42">
        <f t="shared" si="16"/>
        <v>0</v>
      </c>
      <c r="AG40" s="42">
        <f t="shared" si="17"/>
        <v>0</v>
      </c>
      <c r="AH40" s="42">
        <f t="shared" si="18"/>
        <v>0</v>
      </c>
      <c r="AI40" s="42">
        <f t="shared" si="19"/>
        <v>0</v>
      </c>
      <c r="AJ40" s="42">
        <f t="shared" si="20"/>
        <v>0</v>
      </c>
      <c r="AK40" s="42">
        <f t="shared" si="21"/>
        <v>0</v>
      </c>
      <c r="AL40" s="42">
        <f t="shared" si="22"/>
        <v>0</v>
      </c>
      <c r="AM40" s="42">
        <f t="shared" si="23"/>
        <v>0</v>
      </c>
      <c r="AN40" s="42">
        <f t="shared" si="24"/>
        <v>0</v>
      </c>
      <c r="AO40" s="174">
        <f t="shared" si="25"/>
        <v>0</v>
      </c>
    </row>
    <row r="41" spans="1:41" ht="16.399999999999999" customHeight="1">
      <c r="A41" s="13">
        <v>13131</v>
      </c>
      <c r="B41" s="14" t="s">
        <v>123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4">
        <f>SUMIF(Dec!$A:$A,TB!$A41,Dec!$H:$H)</f>
        <v>0</v>
      </c>
      <c r="O41" s="188"/>
      <c r="P41" s="188"/>
      <c r="Q41" s="179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26"/>
        <v>0</v>
      </c>
      <c r="AE41" s="42">
        <f t="shared" si="15"/>
        <v>0</v>
      </c>
      <c r="AF41" s="42">
        <f t="shared" si="16"/>
        <v>0</v>
      </c>
      <c r="AG41" s="42">
        <f t="shared" si="17"/>
        <v>0</v>
      </c>
      <c r="AH41" s="42">
        <f t="shared" si="18"/>
        <v>0</v>
      </c>
      <c r="AI41" s="42">
        <f t="shared" si="19"/>
        <v>0</v>
      </c>
      <c r="AJ41" s="42">
        <f t="shared" si="20"/>
        <v>0</v>
      </c>
      <c r="AK41" s="42">
        <f t="shared" si="21"/>
        <v>0</v>
      </c>
      <c r="AL41" s="42">
        <f t="shared" si="22"/>
        <v>0</v>
      </c>
      <c r="AM41" s="42">
        <f t="shared" si="23"/>
        <v>0</v>
      </c>
      <c r="AN41" s="42">
        <f t="shared" si="24"/>
        <v>0</v>
      </c>
      <c r="AO41" s="174">
        <f t="shared" si="25"/>
        <v>0</v>
      </c>
    </row>
    <row r="42" spans="1:41" ht="16.399999999999999" customHeight="1">
      <c r="A42" s="13">
        <v>13132</v>
      </c>
      <c r="B42" s="14" t="s">
        <v>124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4">
        <f>SUMIF(Dec!$A:$A,TB!$A42,Dec!$H:$H)</f>
        <v>0</v>
      </c>
      <c r="O42" s="188"/>
      <c r="P42" s="188"/>
      <c r="Q42" s="179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26"/>
        <v>0</v>
      </c>
      <c r="AE42" s="42">
        <f t="shared" si="15"/>
        <v>0</v>
      </c>
      <c r="AF42" s="42">
        <f t="shared" si="16"/>
        <v>0</v>
      </c>
      <c r="AG42" s="42">
        <f t="shared" si="17"/>
        <v>0</v>
      </c>
      <c r="AH42" s="42">
        <f t="shared" si="18"/>
        <v>0</v>
      </c>
      <c r="AI42" s="42">
        <f t="shared" si="19"/>
        <v>0</v>
      </c>
      <c r="AJ42" s="42">
        <f t="shared" si="20"/>
        <v>0</v>
      </c>
      <c r="AK42" s="42">
        <f t="shared" si="21"/>
        <v>0</v>
      </c>
      <c r="AL42" s="42">
        <f t="shared" si="22"/>
        <v>0</v>
      </c>
      <c r="AM42" s="42">
        <f t="shared" si="23"/>
        <v>0</v>
      </c>
      <c r="AN42" s="42">
        <f t="shared" si="24"/>
        <v>0</v>
      </c>
      <c r="AO42" s="174">
        <f t="shared" si="25"/>
        <v>0</v>
      </c>
    </row>
    <row r="43" spans="1:41" ht="16.399999999999999" customHeight="1">
      <c r="A43" s="13">
        <v>13133</v>
      </c>
      <c r="B43" s="14" t="s">
        <v>125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4">
        <f>SUMIF(Dec!$A:$A,TB!$A43,Dec!$H:$H)</f>
        <v>0</v>
      </c>
      <c r="O43" s="188"/>
      <c r="P43" s="188"/>
      <c r="Q43" s="179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26"/>
        <v>0</v>
      </c>
      <c r="AE43" s="42">
        <f t="shared" si="15"/>
        <v>0</v>
      </c>
      <c r="AF43" s="42">
        <f t="shared" si="16"/>
        <v>0</v>
      </c>
      <c r="AG43" s="42">
        <f t="shared" si="17"/>
        <v>0</v>
      </c>
      <c r="AH43" s="42">
        <f t="shared" si="18"/>
        <v>0</v>
      </c>
      <c r="AI43" s="42">
        <f t="shared" si="19"/>
        <v>0</v>
      </c>
      <c r="AJ43" s="42">
        <f t="shared" si="20"/>
        <v>0</v>
      </c>
      <c r="AK43" s="42">
        <f t="shared" si="21"/>
        <v>0</v>
      </c>
      <c r="AL43" s="42">
        <f t="shared" si="22"/>
        <v>0</v>
      </c>
      <c r="AM43" s="42">
        <f t="shared" si="23"/>
        <v>0</v>
      </c>
      <c r="AN43" s="42">
        <f t="shared" si="24"/>
        <v>0</v>
      </c>
      <c r="AO43" s="174">
        <f t="shared" si="25"/>
        <v>0</v>
      </c>
    </row>
    <row r="44" spans="1:41" ht="16.399999999999999" customHeight="1">
      <c r="A44" s="13">
        <v>13134</v>
      </c>
      <c r="B44" s="14" t="s">
        <v>126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4">
        <f>SUMIF(Dec!$A:$A,TB!$A44,Dec!$H:$H)</f>
        <v>0</v>
      </c>
      <c r="O44" s="188"/>
      <c r="P44" s="188"/>
      <c r="Q44" s="179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26"/>
        <v>0</v>
      </c>
      <c r="AE44" s="42">
        <f t="shared" si="15"/>
        <v>0</v>
      </c>
      <c r="AF44" s="42">
        <f t="shared" si="16"/>
        <v>0</v>
      </c>
      <c r="AG44" s="42">
        <f t="shared" si="17"/>
        <v>0</v>
      </c>
      <c r="AH44" s="42">
        <f t="shared" si="18"/>
        <v>0</v>
      </c>
      <c r="AI44" s="42">
        <f t="shared" si="19"/>
        <v>0</v>
      </c>
      <c r="AJ44" s="42">
        <f t="shared" si="20"/>
        <v>0</v>
      </c>
      <c r="AK44" s="42">
        <f t="shared" si="21"/>
        <v>0</v>
      </c>
      <c r="AL44" s="42">
        <f t="shared" si="22"/>
        <v>0</v>
      </c>
      <c r="AM44" s="42">
        <f t="shared" si="23"/>
        <v>0</v>
      </c>
      <c r="AN44" s="42">
        <f t="shared" si="24"/>
        <v>0</v>
      </c>
      <c r="AO44" s="174">
        <f t="shared" si="25"/>
        <v>0</v>
      </c>
    </row>
    <row r="45" spans="1:41" ht="16.399999999999999" customHeight="1">
      <c r="A45" s="13">
        <v>13135</v>
      </c>
      <c r="B45" s="14" t="s">
        <v>127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74">
        <f>SUMIF(Dec!$A:$A,TB!$A45,Dec!$H:$H)</f>
        <v>0</v>
      </c>
      <c r="O45" s="188"/>
      <c r="P45" s="188"/>
      <c r="Q45" s="179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26"/>
        <v>0</v>
      </c>
      <c r="AE45" s="42">
        <f t="shared" si="15"/>
        <v>0</v>
      </c>
      <c r="AF45" s="42">
        <f t="shared" si="16"/>
        <v>0</v>
      </c>
      <c r="AG45" s="42">
        <f t="shared" si="17"/>
        <v>0</v>
      </c>
      <c r="AH45" s="42">
        <f t="shared" si="18"/>
        <v>0</v>
      </c>
      <c r="AI45" s="42">
        <f t="shared" si="19"/>
        <v>0</v>
      </c>
      <c r="AJ45" s="42">
        <f t="shared" si="20"/>
        <v>0</v>
      </c>
      <c r="AK45" s="42">
        <f t="shared" si="21"/>
        <v>0</v>
      </c>
      <c r="AL45" s="42">
        <f t="shared" si="22"/>
        <v>0</v>
      </c>
      <c r="AM45" s="42">
        <f t="shared" si="23"/>
        <v>0</v>
      </c>
      <c r="AN45" s="42">
        <f t="shared" si="24"/>
        <v>0</v>
      </c>
      <c r="AO45" s="174">
        <f t="shared" si="25"/>
        <v>0</v>
      </c>
    </row>
    <row r="46" spans="1:41" ht="16.399999999999999" customHeight="1">
      <c r="A46" s="13">
        <v>13136</v>
      </c>
      <c r="B46" s="14" t="s">
        <v>128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4">
        <f>SUMIF(Dec!$A:$A,TB!$A46,Dec!$H:$H)</f>
        <v>0</v>
      </c>
      <c r="O46" s="188"/>
      <c r="P46" s="188"/>
      <c r="Q46" s="179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26"/>
        <v>0</v>
      </c>
      <c r="AE46" s="42">
        <f t="shared" si="15"/>
        <v>0</v>
      </c>
      <c r="AF46" s="42">
        <f t="shared" si="16"/>
        <v>0</v>
      </c>
      <c r="AG46" s="42">
        <f t="shared" si="17"/>
        <v>0</v>
      </c>
      <c r="AH46" s="42">
        <f t="shared" si="18"/>
        <v>0</v>
      </c>
      <c r="AI46" s="42">
        <f t="shared" si="19"/>
        <v>0</v>
      </c>
      <c r="AJ46" s="42">
        <f t="shared" si="20"/>
        <v>0</v>
      </c>
      <c r="AK46" s="42">
        <f t="shared" si="21"/>
        <v>0</v>
      </c>
      <c r="AL46" s="42">
        <f t="shared" si="22"/>
        <v>0</v>
      </c>
      <c r="AM46" s="42">
        <f t="shared" si="23"/>
        <v>0</v>
      </c>
      <c r="AN46" s="42">
        <f t="shared" si="24"/>
        <v>0</v>
      </c>
      <c r="AO46" s="174">
        <f t="shared" si="25"/>
        <v>0</v>
      </c>
    </row>
    <row r="47" spans="1:41" ht="16.399999999999999" customHeight="1">
      <c r="A47" s="13">
        <v>13141</v>
      </c>
      <c r="B47" s="14" t="s">
        <v>129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74">
        <f>SUMIF(Dec!$A:$A,TB!$A47,Dec!$H:$H)</f>
        <v>0</v>
      </c>
      <c r="O47" s="188"/>
      <c r="P47" s="188"/>
      <c r="Q47" s="179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26"/>
        <v>0</v>
      </c>
      <c r="AE47" s="42">
        <f t="shared" si="15"/>
        <v>0</v>
      </c>
      <c r="AF47" s="42">
        <f t="shared" si="16"/>
        <v>0</v>
      </c>
      <c r="AG47" s="42">
        <f t="shared" si="17"/>
        <v>0</v>
      </c>
      <c r="AH47" s="42">
        <f t="shared" si="18"/>
        <v>0</v>
      </c>
      <c r="AI47" s="42">
        <f t="shared" si="19"/>
        <v>0</v>
      </c>
      <c r="AJ47" s="42">
        <f t="shared" si="20"/>
        <v>0</v>
      </c>
      <c r="AK47" s="42">
        <f t="shared" si="21"/>
        <v>0</v>
      </c>
      <c r="AL47" s="42">
        <f t="shared" si="22"/>
        <v>0</v>
      </c>
      <c r="AM47" s="42">
        <f t="shared" si="23"/>
        <v>0</v>
      </c>
      <c r="AN47" s="42">
        <f t="shared" si="24"/>
        <v>0</v>
      </c>
      <c r="AO47" s="174">
        <f t="shared" si="25"/>
        <v>0</v>
      </c>
    </row>
    <row r="48" spans="1:41" ht="16.399999999999999" customHeight="1">
      <c r="A48" s="13">
        <v>13142</v>
      </c>
      <c r="B48" s="14" t="s">
        <v>130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74">
        <f>SUMIF(Dec!$A:$A,TB!$A48,Dec!$H:$H)</f>
        <v>0</v>
      </c>
      <c r="O48" s="188"/>
      <c r="P48" s="188"/>
      <c r="Q48" s="179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26"/>
        <v>0</v>
      </c>
      <c r="AE48" s="42">
        <f t="shared" si="15"/>
        <v>0</v>
      </c>
      <c r="AF48" s="42">
        <f t="shared" si="16"/>
        <v>0</v>
      </c>
      <c r="AG48" s="42">
        <f t="shared" si="17"/>
        <v>0</v>
      </c>
      <c r="AH48" s="42">
        <f t="shared" si="18"/>
        <v>0</v>
      </c>
      <c r="AI48" s="42">
        <f t="shared" si="19"/>
        <v>0</v>
      </c>
      <c r="AJ48" s="42">
        <f t="shared" si="20"/>
        <v>0</v>
      </c>
      <c r="AK48" s="42">
        <f t="shared" si="21"/>
        <v>0</v>
      </c>
      <c r="AL48" s="42">
        <f t="shared" si="22"/>
        <v>0</v>
      </c>
      <c r="AM48" s="42">
        <f t="shared" si="23"/>
        <v>0</v>
      </c>
      <c r="AN48" s="42">
        <f t="shared" si="24"/>
        <v>0</v>
      </c>
      <c r="AO48" s="174">
        <f t="shared" si="25"/>
        <v>0</v>
      </c>
    </row>
    <row r="49" spans="1:41" ht="16.399999999999999" customHeight="1">
      <c r="A49" s="13">
        <v>13143</v>
      </c>
      <c r="B49" s="14" t="s">
        <v>131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4">
        <f>SUMIF(Dec!$A:$A,TB!$A49,Dec!$H:$H)</f>
        <v>0</v>
      </c>
      <c r="O49" s="188"/>
      <c r="P49" s="188"/>
      <c r="Q49" s="179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26"/>
        <v>0</v>
      </c>
      <c r="AE49" s="42">
        <f t="shared" si="15"/>
        <v>0</v>
      </c>
      <c r="AF49" s="42">
        <f t="shared" si="16"/>
        <v>0</v>
      </c>
      <c r="AG49" s="42">
        <f t="shared" si="17"/>
        <v>0</v>
      </c>
      <c r="AH49" s="42">
        <f t="shared" si="18"/>
        <v>0</v>
      </c>
      <c r="AI49" s="42">
        <f t="shared" si="19"/>
        <v>0</v>
      </c>
      <c r="AJ49" s="42">
        <f t="shared" si="20"/>
        <v>0</v>
      </c>
      <c r="AK49" s="42">
        <f t="shared" si="21"/>
        <v>0</v>
      </c>
      <c r="AL49" s="42">
        <f t="shared" si="22"/>
        <v>0</v>
      </c>
      <c r="AM49" s="42">
        <f t="shared" si="23"/>
        <v>0</v>
      </c>
      <c r="AN49" s="42">
        <f t="shared" si="24"/>
        <v>0</v>
      </c>
      <c r="AO49" s="174">
        <f t="shared" si="25"/>
        <v>0</v>
      </c>
    </row>
    <row r="50" spans="1:41" ht="16.399999999999999" customHeight="1">
      <c r="A50" s="13">
        <v>13144</v>
      </c>
      <c r="B50" s="14" t="s">
        <v>132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4">
        <f>SUMIF(Dec!$A:$A,TB!$A50,Dec!$H:$H)</f>
        <v>0</v>
      </c>
      <c r="O50" s="188"/>
      <c r="P50" s="188"/>
      <c r="Q50" s="179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26"/>
        <v>0</v>
      </c>
      <c r="AE50" s="42">
        <f t="shared" si="15"/>
        <v>0</v>
      </c>
      <c r="AF50" s="42">
        <f t="shared" si="16"/>
        <v>0</v>
      </c>
      <c r="AG50" s="42">
        <f t="shared" si="17"/>
        <v>0</v>
      </c>
      <c r="AH50" s="42">
        <f t="shared" si="18"/>
        <v>0</v>
      </c>
      <c r="AI50" s="42">
        <f t="shared" si="19"/>
        <v>0</v>
      </c>
      <c r="AJ50" s="42">
        <f t="shared" si="20"/>
        <v>0</v>
      </c>
      <c r="AK50" s="42">
        <f t="shared" si="21"/>
        <v>0</v>
      </c>
      <c r="AL50" s="42">
        <f t="shared" si="22"/>
        <v>0</v>
      </c>
      <c r="AM50" s="42">
        <f t="shared" si="23"/>
        <v>0</v>
      </c>
      <c r="AN50" s="42">
        <f t="shared" si="24"/>
        <v>0</v>
      </c>
      <c r="AO50" s="174">
        <f t="shared" si="25"/>
        <v>0</v>
      </c>
    </row>
    <row r="51" spans="1:41" ht="16.399999999999999" customHeight="1">
      <c r="A51" s="13">
        <v>13151</v>
      </c>
      <c r="B51" s="14" t="s">
        <v>133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4">
        <f>SUMIF(Dec!$A:$A,TB!$A51,Dec!$H:$H)</f>
        <v>0</v>
      </c>
      <c r="O51" s="188"/>
      <c r="P51" s="188"/>
      <c r="Q51" s="179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26"/>
        <v>0</v>
      </c>
      <c r="AE51" s="42">
        <f t="shared" si="15"/>
        <v>0</v>
      </c>
      <c r="AF51" s="42">
        <f t="shared" si="16"/>
        <v>0</v>
      </c>
      <c r="AG51" s="42">
        <f t="shared" si="17"/>
        <v>0</v>
      </c>
      <c r="AH51" s="42">
        <f t="shared" si="18"/>
        <v>0</v>
      </c>
      <c r="AI51" s="42">
        <f t="shared" si="19"/>
        <v>0</v>
      </c>
      <c r="AJ51" s="42">
        <f t="shared" si="20"/>
        <v>0</v>
      </c>
      <c r="AK51" s="42">
        <f t="shared" si="21"/>
        <v>0</v>
      </c>
      <c r="AL51" s="42">
        <f t="shared" si="22"/>
        <v>0</v>
      </c>
      <c r="AM51" s="42">
        <f t="shared" si="23"/>
        <v>0</v>
      </c>
      <c r="AN51" s="42">
        <f t="shared" si="24"/>
        <v>0</v>
      </c>
      <c r="AO51" s="174">
        <f t="shared" si="25"/>
        <v>0</v>
      </c>
    </row>
    <row r="52" spans="1:41" ht="16.399999999999999" customHeight="1">
      <c r="A52" s="13">
        <v>13152</v>
      </c>
      <c r="B52" s="14" t="s">
        <v>134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4">
        <f>SUMIF(Dec!$A:$A,TB!$A52,Dec!$H:$H)</f>
        <v>0</v>
      </c>
      <c r="O52" s="188"/>
      <c r="P52" s="188"/>
      <c r="Q52" s="179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26"/>
        <v>0</v>
      </c>
      <c r="AE52" s="42">
        <f t="shared" si="15"/>
        <v>0</v>
      </c>
      <c r="AF52" s="42">
        <f t="shared" si="16"/>
        <v>0</v>
      </c>
      <c r="AG52" s="42">
        <f t="shared" si="17"/>
        <v>0</v>
      </c>
      <c r="AH52" s="42">
        <f t="shared" si="18"/>
        <v>0</v>
      </c>
      <c r="AI52" s="42">
        <f t="shared" si="19"/>
        <v>0</v>
      </c>
      <c r="AJ52" s="42">
        <f t="shared" si="20"/>
        <v>0</v>
      </c>
      <c r="AK52" s="42">
        <f t="shared" si="21"/>
        <v>0</v>
      </c>
      <c r="AL52" s="42">
        <f t="shared" si="22"/>
        <v>0</v>
      </c>
      <c r="AM52" s="42">
        <f t="shared" si="23"/>
        <v>0</v>
      </c>
      <c r="AN52" s="42">
        <f t="shared" si="24"/>
        <v>0</v>
      </c>
      <c r="AO52" s="174">
        <f t="shared" si="25"/>
        <v>0</v>
      </c>
    </row>
    <row r="53" spans="1:41" ht="16.399999999999999" customHeight="1">
      <c r="A53" s="13">
        <v>13153</v>
      </c>
      <c r="B53" s="14" t="s">
        <v>135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4">
        <f>SUMIF(Dec!$A:$A,TB!$A53,Dec!$H:$H)</f>
        <v>0</v>
      </c>
      <c r="O53" s="188"/>
      <c r="P53" s="188"/>
      <c r="Q53" s="179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26"/>
        <v>0</v>
      </c>
      <c r="AE53" s="42">
        <f t="shared" si="15"/>
        <v>0</v>
      </c>
      <c r="AF53" s="42">
        <f t="shared" si="16"/>
        <v>0</v>
      </c>
      <c r="AG53" s="42">
        <f t="shared" si="17"/>
        <v>0</v>
      </c>
      <c r="AH53" s="42">
        <f t="shared" si="18"/>
        <v>0</v>
      </c>
      <c r="AI53" s="42">
        <f t="shared" si="19"/>
        <v>0</v>
      </c>
      <c r="AJ53" s="42">
        <f t="shared" si="20"/>
        <v>0</v>
      </c>
      <c r="AK53" s="42">
        <f t="shared" si="21"/>
        <v>0</v>
      </c>
      <c r="AL53" s="42">
        <f t="shared" si="22"/>
        <v>0</v>
      </c>
      <c r="AM53" s="42">
        <f t="shared" si="23"/>
        <v>0</v>
      </c>
      <c r="AN53" s="42">
        <f t="shared" si="24"/>
        <v>0</v>
      </c>
      <c r="AO53" s="174">
        <f t="shared" si="25"/>
        <v>0</v>
      </c>
    </row>
    <row r="54" spans="1:41" ht="16.399999999999999" customHeight="1">
      <c r="A54" s="13">
        <v>13161</v>
      </c>
      <c r="B54" s="14" t="s">
        <v>136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4">
        <f>SUMIF(Dec!$A:$A,TB!$A54,Dec!$H:$H)</f>
        <v>0</v>
      </c>
      <c r="O54" s="188"/>
      <c r="P54" s="188"/>
      <c r="Q54" s="179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26"/>
        <v>0</v>
      </c>
      <c r="AE54" s="42">
        <f t="shared" si="15"/>
        <v>0</v>
      </c>
      <c r="AF54" s="42">
        <f t="shared" si="16"/>
        <v>0</v>
      </c>
      <c r="AG54" s="42">
        <f t="shared" si="17"/>
        <v>0</v>
      </c>
      <c r="AH54" s="42">
        <f t="shared" si="18"/>
        <v>0</v>
      </c>
      <c r="AI54" s="42">
        <f t="shared" si="19"/>
        <v>0</v>
      </c>
      <c r="AJ54" s="42">
        <f t="shared" si="20"/>
        <v>0</v>
      </c>
      <c r="AK54" s="42">
        <f t="shared" si="21"/>
        <v>0</v>
      </c>
      <c r="AL54" s="42">
        <f t="shared" si="22"/>
        <v>0</v>
      </c>
      <c r="AM54" s="42">
        <f t="shared" si="23"/>
        <v>0</v>
      </c>
      <c r="AN54" s="42">
        <f t="shared" si="24"/>
        <v>0</v>
      </c>
      <c r="AO54" s="174">
        <f t="shared" si="25"/>
        <v>0</v>
      </c>
    </row>
    <row r="55" spans="1:41" ht="16.399999999999999" customHeight="1">
      <c r="A55" s="13">
        <v>13162</v>
      </c>
      <c r="B55" s="14" t="s">
        <v>137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4">
        <f>SUMIF(Dec!$A:$A,TB!$A55,Dec!$H:$H)</f>
        <v>0</v>
      </c>
      <c r="O55" s="188"/>
      <c r="P55" s="188"/>
      <c r="Q55" s="179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26"/>
        <v>0</v>
      </c>
      <c r="AE55" s="42">
        <f t="shared" si="15"/>
        <v>0</v>
      </c>
      <c r="AF55" s="42">
        <f t="shared" si="16"/>
        <v>0</v>
      </c>
      <c r="AG55" s="42">
        <f t="shared" si="17"/>
        <v>0</v>
      </c>
      <c r="AH55" s="42">
        <f t="shared" si="18"/>
        <v>0</v>
      </c>
      <c r="AI55" s="42">
        <f t="shared" si="19"/>
        <v>0</v>
      </c>
      <c r="AJ55" s="42">
        <f t="shared" si="20"/>
        <v>0</v>
      </c>
      <c r="AK55" s="42">
        <f t="shared" si="21"/>
        <v>0</v>
      </c>
      <c r="AL55" s="42">
        <f t="shared" si="22"/>
        <v>0</v>
      </c>
      <c r="AM55" s="42">
        <f t="shared" si="23"/>
        <v>0</v>
      </c>
      <c r="AN55" s="42">
        <f t="shared" si="24"/>
        <v>0</v>
      </c>
      <c r="AO55" s="174">
        <f t="shared" si="25"/>
        <v>0</v>
      </c>
    </row>
    <row r="56" spans="1:41" ht="16.399999999999999" customHeight="1">
      <c r="A56" s="13">
        <v>13163</v>
      </c>
      <c r="B56" s="14" t="s">
        <v>138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4">
        <f>SUMIF(Dec!$A:$A,TB!$A56,Dec!$H:$H)</f>
        <v>0</v>
      </c>
      <c r="O56" s="188"/>
      <c r="P56" s="188"/>
      <c r="Q56" s="179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26"/>
        <v>0</v>
      </c>
      <c r="AE56" s="42">
        <f t="shared" si="15"/>
        <v>0</v>
      </c>
      <c r="AF56" s="42">
        <f t="shared" si="16"/>
        <v>0</v>
      </c>
      <c r="AG56" s="42">
        <f t="shared" si="17"/>
        <v>0</v>
      </c>
      <c r="AH56" s="42">
        <f t="shared" si="18"/>
        <v>0</v>
      </c>
      <c r="AI56" s="42">
        <f t="shared" si="19"/>
        <v>0</v>
      </c>
      <c r="AJ56" s="42">
        <f t="shared" si="20"/>
        <v>0</v>
      </c>
      <c r="AK56" s="42">
        <f t="shared" si="21"/>
        <v>0</v>
      </c>
      <c r="AL56" s="42">
        <f t="shared" si="22"/>
        <v>0</v>
      </c>
      <c r="AM56" s="42">
        <f t="shared" si="23"/>
        <v>0</v>
      </c>
      <c r="AN56" s="42">
        <f t="shared" si="24"/>
        <v>0</v>
      </c>
      <c r="AO56" s="174">
        <f t="shared" si="25"/>
        <v>0</v>
      </c>
    </row>
    <row r="57" spans="1:41" ht="16.399999999999999" customHeight="1">
      <c r="A57" s="13">
        <v>13164</v>
      </c>
      <c r="B57" s="14" t="s">
        <v>139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4">
        <f>SUMIF(Dec!$A:$A,TB!$A57,Dec!$H:$H)</f>
        <v>0</v>
      </c>
      <c r="O57" s="188"/>
      <c r="P57" s="188"/>
      <c r="Q57" s="179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26"/>
        <v>0</v>
      </c>
      <c r="AE57" s="42">
        <f t="shared" si="15"/>
        <v>0</v>
      </c>
      <c r="AF57" s="42">
        <f t="shared" si="16"/>
        <v>0</v>
      </c>
      <c r="AG57" s="42">
        <f t="shared" si="17"/>
        <v>0</v>
      </c>
      <c r="AH57" s="42">
        <f t="shared" si="18"/>
        <v>0</v>
      </c>
      <c r="AI57" s="42">
        <f t="shared" si="19"/>
        <v>0</v>
      </c>
      <c r="AJ57" s="42">
        <f t="shared" si="20"/>
        <v>0</v>
      </c>
      <c r="AK57" s="42">
        <f t="shared" si="21"/>
        <v>0</v>
      </c>
      <c r="AL57" s="42">
        <f t="shared" si="22"/>
        <v>0</v>
      </c>
      <c r="AM57" s="42">
        <f t="shared" si="23"/>
        <v>0</v>
      </c>
      <c r="AN57" s="42">
        <f t="shared" si="24"/>
        <v>0</v>
      </c>
      <c r="AO57" s="174">
        <f t="shared" si="25"/>
        <v>0</v>
      </c>
    </row>
    <row r="58" spans="1:41" ht="16.399999999999999" customHeight="1">
      <c r="A58" s="13">
        <v>13171</v>
      </c>
      <c r="B58" s="14" t="s">
        <v>140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4">
        <f>SUMIF(Dec!$A:$A,TB!$A58,Dec!$H:$H)</f>
        <v>0</v>
      </c>
      <c r="O58" s="188"/>
      <c r="P58" s="188"/>
      <c r="Q58" s="179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26"/>
        <v>0</v>
      </c>
      <c r="AE58" s="42">
        <f t="shared" si="15"/>
        <v>0</v>
      </c>
      <c r="AF58" s="42">
        <f t="shared" si="16"/>
        <v>0</v>
      </c>
      <c r="AG58" s="42">
        <f t="shared" si="17"/>
        <v>0</v>
      </c>
      <c r="AH58" s="42">
        <f t="shared" si="18"/>
        <v>0</v>
      </c>
      <c r="AI58" s="42">
        <f t="shared" si="19"/>
        <v>0</v>
      </c>
      <c r="AJ58" s="42">
        <f t="shared" si="20"/>
        <v>0</v>
      </c>
      <c r="AK58" s="42">
        <f t="shared" si="21"/>
        <v>0</v>
      </c>
      <c r="AL58" s="42">
        <f t="shared" si="22"/>
        <v>0</v>
      </c>
      <c r="AM58" s="42">
        <f t="shared" si="23"/>
        <v>0</v>
      </c>
      <c r="AN58" s="42">
        <f t="shared" si="24"/>
        <v>0</v>
      </c>
      <c r="AO58" s="174">
        <f t="shared" si="25"/>
        <v>0</v>
      </c>
    </row>
    <row r="59" spans="1:41" ht="16.399999999999999" customHeight="1">
      <c r="A59" s="13">
        <v>13172</v>
      </c>
      <c r="B59" s="14" t="s">
        <v>141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4">
        <f>SUMIF(Dec!$A:$A,TB!$A59,Dec!$H:$H)</f>
        <v>0</v>
      </c>
      <c r="O59" s="188"/>
      <c r="P59" s="188"/>
      <c r="Q59" s="179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26"/>
        <v>0</v>
      </c>
      <c r="AE59" s="42">
        <f t="shared" si="15"/>
        <v>0</v>
      </c>
      <c r="AF59" s="42">
        <f t="shared" si="16"/>
        <v>0</v>
      </c>
      <c r="AG59" s="42">
        <f t="shared" si="17"/>
        <v>0</v>
      </c>
      <c r="AH59" s="42">
        <f t="shared" si="18"/>
        <v>0</v>
      </c>
      <c r="AI59" s="42">
        <f t="shared" si="19"/>
        <v>0</v>
      </c>
      <c r="AJ59" s="42">
        <f t="shared" si="20"/>
        <v>0</v>
      </c>
      <c r="AK59" s="42">
        <f t="shared" si="21"/>
        <v>0</v>
      </c>
      <c r="AL59" s="42">
        <f t="shared" si="22"/>
        <v>0</v>
      </c>
      <c r="AM59" s="42">
        <f t="shared" si="23"/>
        <v>0</v>
      </c>
      <c r="AN59" s="42">
        <f t="shared" si="24"/>
        <v>0</v>
      </c>
      <c r="AO59" s="174">
        <f t="shared" si="25"/>
        <v>0</v>
      </c>
    </row>
    <row r="60" spans="1:41" ht="16.399999999999999" customHeight="1">
      <c r="A60" s="13">
        <v>13181</v>
      </c>
      <c r="B60" s="14" t="s">
        <v>142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4">
        <f>SUMIF(Dec!$A:$A,TB!$A60,Dec!$H:$H)</f>
        <v>0</v>
      </c>
      <c r="O60" s="188"/>
      <c r="P60" s="188"/>
      <c r="Q60" s="179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26"/>
        <v>0</v>
      </c>
      <c r="AE60" s="42">
        <f t="shared" si="15"/>
        <v>0</v>
      </c>
      <c r="AF60" s="42">
        <f t="shared" si="16"/>
        <v>0</v>
      </c>
      <c r="AG60" s="42">
        <f t="shared" si="17"/>
        <v>0</v>
      </c>
      <c r="AH60" s="42">
        <f t="shared" si="18"/>
        <v>0</v>
      </c>
      <c r="AI60" s="42">
        <f t="shared" si="19"/>
        <v>0</v>
      </c>
      <c r="AJ60" s="42">
        <f t="shared" si="20"/>
        <v>0</v>
      </c>
      <c r="AK60" s="42">
        <f t="shared" si="21"/>
        <v>0</v>
      </c>
      <c r="AL60" s="42">
        <f t="shared" si="22"/>
        <v>0</v>
      </c>
      <c r="AM60" s="42">
        <f t="shared" si="23"/>
        <v>0</v>
      </c>
      <c r="AN60" s="42">
        <f t="shared" si="24"/>
        <v>0</v>
      </c>
      <c r="AO60" s="174">
        <f t="shared" si="25"/>
        <v>0</v>
      </c>
    </row>
    <row r="61" spans="1:41" ht="16.399999999999999" customHeight="1">
      <c r="A61" s="13">
        <v>13182</v>
      </c>
      <c r="B61" s="14" t="s">
        <v>143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4">
        <f>SUMIF(Dec!$A:$A,TB!$A61,Dec!$H:$H)</f>
        <v>0</v>
      </c>
      <c r="O61" s="188"/>
      <c r="P61" s="188"/>
      <c r="Q61" s="179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26"/>
        <v>0</v>
      </c>
      <c r="AE61" s="42">
        <f t="shared" si="15"/>
        <v>0</v>
      </c>
      <c r="AF61" s="42">
        <f t="shared" si="16"/>
        <v>0</v>
      </c>
      <c r="AG61" s="42">
        <f t="shared" si="17"/>
        <v>0</v>
      </c>
      <c r="AH61" s="42">
        <f t="shared" si="18"/>
        <v>0</v>
      </c>
      <c r="AI61" s="42">
        <f t="shared" si="19"/>
        <v>0</v>
      </c>
      <c r="AJ61" s="42">
        <f t="shared" si="20"/>
        <v>0</v>
      </c>
      <c r="AK61" s="42">
        <f t="shared" si="21"/>
        <v>0</v>
      </c>
      <c r="AL61" s="42">
        <f t="shared" si="22"/>
        <v>0</v>
      </c>
      <c r="AM61" s="42">
        <f t="shared" si="23"/>
        <v>0</v>
      </c>
      <c r="AN61" s="42">
        <f t="shared" si="24"/>
        <v>0</v>
      </c>
      <c r="AO61" s="174">
        <f t="shared" si="25"/>
        <v>0</v>
      </c>
    </row>
    <row r="62" spans="1:41" ht="16.399999999999999" customHeight="1">
      <c r="A62" s="13">
        <v>13183</v>
      </c>
      <c r="B62" s="14" t="s">
        <v>144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4">
        <f>SUMIF(Dec!$A:$A,TB!$A62,Dec!$H:$H)</f>
        <v>0</v>
      </c>
      <c r="O62" s="188"/>
      <c r="P62" s="188"/>
      <c r="Q62" s="179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26"/>
        <v>0</v>
      </c>
      <c r="AE62" s="42">
        <f t="shared" si="15"/>
        <v>0</v>
      </c>
      <c r="AF62" s="42">
        <f t="shared" si="16"/>
        <v>0</v>
      </c>
      <c r="AG62" s="42">
        <f t="shared" si="17"/>
        <v>0</v>
      </c>
      <c r="AH62" s="42">
        <f t="shared" si="18"/>
        <v>0</v>
      </c>
      <c r="AI62" s="42">
        <f t="shared" si="19"/>
        <v>0</v>
      </c>
      <c r="AJ62" s="42">
        <f t="shared" si="20"/>
        <v>0</v>
      </c>
      <c r="AK62" s="42">
        <f t="shared" si="21"/>
        <v>0</v>
      </c>
      <c r="AL62" s="42">
        <f t="shared" si="22"/>
        <v>0</v>
      </c>
      <c r="AM62" s="42">
        <f t="shared" si="23"/>
        <v>0</v>
      </c>
      <c r="AN62" s="42">
        <f t="shared" si="24"/>
        <v>0</v>
      </c>
      <c r="AO62" s="174">
        <f t="shared" si="25"/>
        <v>0</v>
      </c>
    </row>
    <row r="63" spans="1:41" ht="16.399999999999999" customHeight="1">
      <c r="A63" s="13">
        <v>13191</v>
      </c>
      <c r="B63" s="14" t="s">
        <v>145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4">
        <f>SUMIF(Dec!$A:$A,TB!$A63,Dec!$H:$H)</f>
        <v>0</v>
      </c>
      <c r="O63" s="188"/>
      <c r="P63" s="188"/>
      <c r="Q63" s="179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26"/>
        <v>0</v>
      </c>
      <c r="AE63" s="42">
        <f t="shared" si="15"/>
        <v>0</v>
      </c>
      <c r="AF63" s="42">
        <f t="shared" si="16"/>
        <v>0</v>
      </c>
      <c r="AG63" s="42">
        <f t="shared" si="17"/>
        <v>0</v>
      </c>
      <c r="AH63" s="42">
        <f t="shared" si="18"/>
        <v>0</v>
      </c>
      <c r="AI63" s="42">
        <f t="shared" si="19"/>
        <v>0</v>
      </c>
      <c r="AJ63" s="42">
        <f t="shared" si="20"/>
        <v>0</v>
      </c>
      <c r="AK63" s="42">
        <f t="shared" si="21"/>
        <v>0</v>
      </c>
      <c r="AL63" s="42">
        <f t="shared" si="22"/>
        <v>0</v>
      </c>
      <c r="AM63" s="42">
        <f t="shared" si="23"/>
        <v>0</v>
      </c>
      <c r="AN63" s="42">
        <f t="shared" si="24"/>
        <v>0</v>
      </c>
      <c r="AO63" s="174">
        <f t="shared" si="25"/>
        <v>0</v>
      </c>
    </row>
    <row r="64" spans="1:41" ht="16.399999999999999" customHeight="1">
      <c r="A64" s="13">
        <v>13192</v>
      </c>
      <c r="B64" s="14" t="s">
        <v>146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4">
        <f>SUMIF(Dec!$A:$A,TB!$A64,Dec!$H:$H)</f>
        <v>0</v>
      </c>
      <c r="O64" s="188"/>
      <c r="P64" s="188"/>
      <c r="Q64" s="179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26"/>
        <v>0</v>
      </c>
      <c r="AE64" s="42">
        <f t="shared" si="15"/>
        <v>0</v>
      </c>
      <c r="AF64" s="42">
        <f t="shared" si="16"/>
        <v>0</v>
      </c>
      <c r="AG64" s="42">
        <f t="shared" si="17"/>
        <v>0</v>
      </c>
      <c r="AH64" s="42">
        <f t="shared" si="18"/>
        <v>0</v>
      </c>
      <c r="AI64" s="42">
        <f t="shared" si="19"/>
        <v>0</v>
      </c>
      <c r="AJ64" s="42">
        <f t="shared" si="20"/>
        <v>0</v>
      </c>
      <c r="AK64" s="42">
        <f t="shared" si="21"/>
        <v>0</v>
      </c>
      <c r="AL64" s="42">
        <f t="shared" si="22"/>
        <v>0</v>
      </c>
      <c r="AM64" s="42">
        <f t="shared" si="23"/>
        <v>0</v>
      </c>
      <c r="AN64" s="42">
        <f t="shared" si="24"/>
        <v>0</v>
      </c>
      <c r="AO64" s="174">
        <f t="shared" si="25"/>
        <v>0</v>
      </c>
    </row>
    <row r="65" spans="1:41" ht="16.399999999999999" customHeight="1">
      <c r="A65" s="13">
        <v>13193</v>
      </c>
      <c r="B65" s="14" t="s">
        <v>147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4">
        <f>SUMIF(Dec!$A:$A,TB!$A65,Dec!$H:$H)</f>
        <v>0</v>
      </c>
      <c r="O65" s="188"/>
      <c r="P65" s="188"/>
      <c r="Q65" s="179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26"/>
        <v>0</v>
      </c>
      <c r="AE65" s="42">
        <f t="shared" si="15"/>
        <v>0</v>
      </c>
      <c r="AF65" s="42">
        <f t="shared" si="16"/>
        <v>0</v>
      </c>
      <c r="AG65" s="42">
        <f t="shared" si="17"/>
        <v>0</v>
      </c>
      <c r="AH65" s="42">
        <f t="shared" si="18"/>
        <v>0</v>
      </c>
      <c r="AI65" s="42">
        <f t="shared" si="19"/>
        <v>0</v>
      </c>
      <c r="AJ65" s="42">
        <f t="shared" si="20"/>
        <v>0</v>
      </c>
      <c r="AK65" s="42">
        <f t="shared" si="21"/>
        <v>0</v>
      </c>
      <c r="AL65" s="42">
        <f t="shared" si="22"/>
        <v>0</v>
      </c>
      <c r="AM65" s="42">
        <f t="shared" si="23"/>
        <v>0</v>
      </c>
      <c r="AN65" s="42">
        <f t="shared" si="24"/>
        <v>0</v>
      </c>
      <c r="AO65" s="174">
        <f t="shared" si="25"/>
        <v>0</v>
      </c>
    </row>
    <row r="66" spans="1:41" ht="16.399999999999999" customHeight="1">
      <c r="A66" s="13">
        <v>13194</v>
      </c>
      <c r="B66" s="14" t="s">
        <v>148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4">
        <f>SUMIF(Dec!$A:$A,TB!$A66,Dec!$H:$H)</f>
        <v>0</v>
      </c>
      <c r="O66" s="188"/>
      <c r="P66" s="188"/>
      <c r="Q66" s="179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26"/>
        <v>0</v>
      </c>
      <c r="AE66" s="42">
        <f t="shared" si="15"/>
        <v>0</v>
      </c>
      <c r="AF66" s="42">
        <f t="shared" si="16"/>
        <v>0</v>
      </c>
      <c r="AG66" s="42">
        <f t="shared" si="17"/>
        <v>0</v>
      </c>
      <c r="AH66" s="42">
        <f t="shared" si="18"/>
        <v>0</v>
      </c>
      <c r="AI66" s="42">
        <f t="shared" si="19"/>
        <v>0</v>
      </c>
      <c r="AJ66" s="42">
        <f t="shared" si="20"/>
        <v>0</v>
      </c>
      <c r="AK66" s="42">
        <f t="shared" si="21"/>
        <v>0</v>
      </c>
      <c r="AL66" s="42">
        <f t="shared" si="22"/>
        <v>0</v>
      </c>
      <c r="AM66" s="42">
        <f t="shared" si="23"/>
        <v>0</v>
      </c>
      <c r="AN66" s="42">
        <f t="shared" si="24"/>
        <v>0</v>
      </c>
      <c r="AO66" s="174">
        <f t="shared" si="25"/>
        <v>0</v>
      </c>
    </row>
    <row r="67" spans="1:41" ht="16.399999999999999" customHeight="1">
      <c r="A67" s="13">
        <v>13195</v>
      </c>
      <c r="B67" s="14" t="s">
        <v>149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4">
        <f>SUMIF(Dec!$A:$A,TB!$A67,Dec!$H:$H)</f>
        <v>0</v>
      </c>
      <c r="O67" s="188"/>
      <c r="P67" s="188"/>
      <c r="Q67" s="179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26"/>
        <v>0</v>
      </c>
      <c r="AE67" s="42">
        <f t="shared" si="15"/>
        <v>0</v>
      </c>
      <c r="AF67" s="42">
        <f t="shared" si="16"/>
        <v>0</v>
      </c>
      <c r="AG67" s="42">
        <f t="shared" si="17"/>
        <v>0</v>
      </c>
      <c r="AH67" s="42">
        <f t="shared" si="18"/>
        <v>0</v>
      </c>
      <c r="AI67" s="42">
        <f t="shared" si="19"/>
        <v>0</v>
      </c>
      <c r="AJ67" s="42">
        <f t="shared" si="20"/>
        <v>0</v>
      </c>
      <c r="AK67" s="42">
        <f t="shared" si="21"/>
        <v>0</v>
      </c>
      <c r="AL67" s="42">
        <f t="shared" si="22"/>
        <v>0</v>
      </c>
      <c r="AM67" s="42">
        <f t="shared" si="23"/>
        <v>0</v>
      </c>
      <c r="AN67" s="42">
        <f t="shared" si="24"/>
        <v>0</v>
      </c>
      <c r="AO67" s="174">
        <f t="shared" si="25"/>
        <v>0</v>
      </c>
    </row>
    <row r="68" spans="1:41" ht="16.399999999999999" customHeight="1">
      <c r="A68" s="13">
        <v>13196</v>
      </c>
      <c r="B68" s="14" t="s">
        <v>150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4">
        <f>SUMIF(Dec!$A:$A,TB!$A68,Dec!$H:$H)</f>
        <v>0</v>
      </c>
      <c r="O68" s="188"/>
      <c r="P68" s="188"/>
      <c r="Q68" s="17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26"/>
        <v>0</v>
      </c>
      <c r="AE68" s="42">
        <f t="shared" si="15"/>
        <v>0</v>
      </c>
      <c r="AF68" s="42">
        <f t="shared" si="16"/>
        <v>0</v>
      </c>
      <c r="AG68" s="42">
        <f t="shared" si="17"/>
        <v>0</v>
      </c>
      <c r="AH68" s="42">
        <f t="shared" si="18"/>
        <v>0</v>
      </c>
      <c r="AI68" s="42">
        <f t="shared" si="19"/>
        <v>0</v>
      </c>
      <c r="AJ68" s="42">
        <f t="shared" si="20"/>
        <v>0</v>
      </c>
      <c r="AK68" s="42">
        <f t="shared" si="21"/>
        <v>0</v>
      </c>
      <c r="AL68" s="42">
        <f t="shared" si="22"/>
        <v>0</v>
      </c>
      <c r="AM68" s="42">
        <f t="shared" si="23"/>
        <v>0</v>
      </c>
      <c r="AN68" s="42">
        <f t="shared" si="24"/>
        <v>0</v>
      </c>
      <c r="AO68" s="174">
        <f t="shared" si="25"/>
        <v>0</v>
      </c>
    </row>
    <row r="69" spans="1:41" ht="16.399999999999999" customHeight="1">
      <c r="A69" s="13">
        <v>13201</v>
      </c>
      <c r="B69" s="14" t="s">
        <v>151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4">
        <f>SUMIF(Dec!$A:$A,TB!$A69,Dec!$H:$H)</f>
        <v>0</v>
      </c>
      <c r="O69" s="188"/>
      <c r="P69" s="188"/>
      <c r="Q69" s="179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26"/>
        <v>0</v>
      </c>
      <c r="AE69" s="42">
        <f t="shared" si="15"/>
        <v>0</v>
      </c>
      <c r="AF69" s="42">
        <f t="shared" si="16"/>
        <v>0</v>
      </c>
      <c r="AG69" s="42">
        <f t="shared" si="17"/>
        <v>0</v>
      </c>
      <c r="AH69" s="42">
        <f t="shared" si="18"/>
        <v>0</v>
      </c>
      <c r="AI69" s="42">
        <f t="shared" si="19"/>
        <v>0</v>
      </c>
      <c r="AJ69" s="42">
        <f t="shared" si="20"/>
        <v>0</v>
      </c>
      <c r="AK69" s="42">
        <f t="shared" si="21"/>
        <v>0</v>
      </c>
      <c r="AL69" s="42">
        <f t="shared" si="22"/>
        <v>0</v>
      </c>
      <c r="AM69" s="42">
        <f t="shared" si="23"/>
        <v>0</v>
      </c>
      <c r="AN69" s="42">
        <f t="shared" si="24"/>
        <v>0</v>
      </c>
      <c r="AO69" s="174">
        <f t="shared" si="25"/>
        <v>0</v>
      </c>
    </row>
    <row r="70" spans="1:41" ht="16.399999999999999" customHeight="1">
      <c r="A70" s="13">
        <v>13202</v>
      </c>
      <c r="B70" s="14" t="s">
        <v>152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4">
        <f>SUMIF(Dec!$A:$A,TB!$A70,Dec!$H:$H)</f>
        <v>0</v>
      </c>
      <c r="O70" s="188"/>
      <c r="P70" s="188"/>
      <c r="Q70" s="179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26"/>
        <v>0</v>
      </c>
      <c r="AE70" s="42">
        <f t="shared" si="15"/>
        <v>0</v>
      </c>
      <c r="AF70" s="42">
        <f t="shared" si="16"/>
        <v>0</v>
      </c>
      <c r="AG70" s="42">
        <f t="shared" si="17"/>
        <v>0</v>
      </c>
      <c r="AH70" s="42">
        <f t="shared" si="18"/>
        <v>0</v>
      </c>
      <c r="AI70" s="42">
        <f t="shared" si="19"/>
        <v>0</v>
      </c>
      <c r="AJ70" s="42">
        <f t="shared" si="20"/>
        <v>0</v>
      </c>
      <c r="AK70" s="42">
        <f t="shared" si="21"/>
        <v>0</v>
      </c>
      <c r="AL70" s="42">
        <f t="shared" si="22"/>
        <v>0</v>
      </c>
      <c r="AM70" s="42">
        <f t="shared" si="23"/>
        <v>0</v>
      </c>
      <c r="AN70" s="42">
        <f t="shared" si="24"/>
        <v>0</v>
      </c>
      <c r="AO70" s="174">
        <f t="shared" si="25"/>
        <v>0</v>
      </c>
    </row>
    <row r="71" spans="1:41" ht="16.399999999999999" customHeight="1">
      <c r="A71" s="13">
        <v>13203</v>
      </c>
      <c r="B71" s="14" t="s">
        <v>153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4">
        <f>SUMIF(Dec!$A:$A,TB!$A71,Dec!$H:$H)</f>
        <v>0</v>
      </c>
      <c r="O71" s="188"/>
      <c r="P71" s="188"/>
      <c r="Q71" s="179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si="26"/>
        <v>0</v>
      </c>
      <c r="AE71" s="42">
        <f t="shared" si="15"/>
        <v>0</v>
      </c>
      <c r="AF71" s="42">
        <f t="shared" si="16"/>
        <v>0</v>
      </c>
      <c r="AG71" s="42">
        <f t="shared" si="17"/>
        <v>0</v>
      </c>
      <c r="AH71" s="42">
        <f t="shared" si="18"/>
        <v>0</v>
      </c>
      <c r="AI71" s="42">
        <f t="shared" si="19"/>
        <v>0</v>
      </c>
      <c r="AJ71" s="42">
        <f t="shared" si="20"/>
        <v>0</v>
      </c>
      <c r="AK71" s="42">
        <f t="shared" si="21"/>
        <v>0</v>
      </c>
      <c r="AL71" s="42">
        <f t="shared" si="22"/>
        <v>0</v>
      </c>
      <c r="AM71" s="42">
        <f t="shared" si="23"/>
        <v>0</v>
      </c>
      <c r="AN71" s="42">
        <f t="shared" si="24"/>
        <v>0</v>
      </c>
      <c r="AO71" s="174">
        <f t="shared" si="25"/>
        <v>0</v>
      </c>
    </row>
    <row r="72" spans="1:41" ht="16.399999999999999" customHeight="1">
      <c r="A72" s="13">
        <v>13204</v>
      </c>
      <c r="B72" s="14" t="s">
        <v>154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4">
        <f>SUMIF(Dec!$A:$A,TB!$A72,Dec!$H:$H)</f>
        <v>0</v>
      </c>
      <c r="O72" s="188"/>
      <c r="P72" s="188"/>
      <c r="Q72" s="179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6"/>
        <v>0</v>
      </c>
      <c r="AE72" s="42">
        <f t="shared" ref="AE72:AE95" si="27">ROUND(D72*AE$2,2)</f>
        <v>0</v>
      </c>
      <c r="AF72" s="42">
        <f t="shared" ref="AF72:AF95" si="28">ROUND(E72*AF$2,2)</f>
        <v>0</v>
      </c>
      <c r="AG72" s="42">
        <f t="shared" ref="AG72:AG95" si="29">ROUND(F72*AG$2,2)</f>
        <v>0</v>
      </c>
      <c r="AH72" s="42">
        <f t="shared" ref="AH72:AH95" si="30">ROUND(G72*AH$2,2)</f>
        <v>0</v>
      </c>
      <c r="AI72" s="42">
        <f t="shared" ref="AI72:AI95" si="31">ROUND(H72*AI$2,2)</f>
        <v>0</v>
      </c>
      <c r="AJ72" s="42">
        <f t="shared" ref="AJ72:AJ95" si="32">ROUND(I72*AJ$2,2)</f>
        <v>0</v>
      </c>
      <c r="AK72" s="42">
        <f t="shared" ref="AK72:AK95" si="33">ROUND(J72*AK$2,2)</f>
        <v>0</v>
      </c>
      <c r="AL72" s="42">
        <f t="shared" ref="AL72:AL95" si="34">ROUND(K72*AL$2,2)</f>
        <v>0</v>
      </c>
      <c r="AM72" s="42">
        <f t="shared" ref="AM72:AM95" si="35">ROUND(L72*AM$2,2)</f>
        <v>0</v>
      </c>
      <c r="AN72" s="42">
        <f t="shared" ref="AN72:AN95" si="36">ROUND(M72*AN$2,2)</f>
        <v>0</v>
      </c>
      <c r="AO72" s="174">
        <f t="shared" ref="AO72:AO95" si="37">ROUND(N72*AO$2,2)</f>
        <v>0</v>
      </c>
    </row>
    <row r="73" spans="1:41" ht="16.399999999999999" customHeight="1">
      <c r="A73" s="13">
        <v>13205</v>
      </c>
      <c r="B73" s="14" t="s">
        <v>155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4">
        <f>SUMIF(Dec!$A:$A,TB!$A73,Dec!$H:$H)</f>
        <v>0</v>
      </c>
      <c r="O73" s="188"/>
      <c r="P73" s="188"/>
      <c r="Q73" s="179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ref="AD73:AD95" si="38">ROUND(C73*AD$2,2)</f>
        <v>0</v>
      </c>
      <c r="AE73" s="42">
        <f t="shared" si="27"/>
        <v>0</v>
      </c>
      <c r="AF73" s="42">
        <f t="shared" si="28"/>
        <v>0</v>
      </c>
      <c r="AG73" s="42">
        <f t="shared" si="29"/>
        <v>0</v>
      </c>
      <c r="AH73" s="42">
        <f t="shared" si="30"/>
        <v>0</v>
      </c>
      <c r="AI73" s="42">
        <f t="shared" si="31"/>
        <v>0</v>
      </c>
      <c r="AJ73" s="42">
        <f t="shared" si="32"/>
        <v>0</v>
      </c>
      <c r="AK73" s="42">
        <f t="shared" si="33"/>
        <v>0</v>
      </c>
      <c r="AL73" s="42">
        <f t="shared" si="34"/>
        <v>0</v>
      </c>
      <c r="AM73" s="42">
        <f t="shared" si="35"/>
        <v>0</v>
      </c>
      <c r="AN73" s="42">
        <f t="shared" si="36"/>
        <v>0</v>
      </c>
      <c r="AO73" s="174">
        <f t="shared" si="37"/>
        <v>0</v>
      </c>
    </row>
    <row r="74" spans="1:41" ht="16.399999999999999" customHeight="1">
      <c r="A74" s="13">
        <v>13206</v>
      </c>
      <c r="B74" s="14" t="s">
        <v>156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4">
        <f>SUMIF(Dec!$A:$A,TB!$A74,Dec!$H:$H)</f>
        <v>0</v>
      </c>
      <c r="O74" s="188"/>
      <c r="P74" s="188"/>
      <c r="Q74" s="179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38"/>
        <v>0</v>
      </c>
      <c r="AE74" s="42">
        <f t="shared" si="27"/>
        <v>0</v>
      </c>
      <c r="AF74" s="42">
        <f t="shared" si="28"/>
        <v>0</v>
      </c>
      <c r="AG74" s="42">
        <f t="shared" si="29"/>
        <v>0</v>
      </c>
      <c r="AH74" s="42">
        <f t="shared" si="30"/>
        <v>0</v>
      </c>
      <c r="AI74" s="42">
        <f t="shared" si="31"/>
        <v>0</v>
      </c>
      <c r="AJ74" s="42">
        <f t="shared" si="32"/>
        <v>0</v>
      </c>
      <c r="AK74" s="42">
        <f t="shared" si="33"/>
        <v>0</v>
      </c>
      <c r="AL74" s="42">
        <f t="shared" si="34"/>
        <v>0</v>
      </c>
      <c r="AM74" s="42">
        <f t="shared" si="35"/>
        <v>0</v>
      </c>
      <c r="AN74" s="42">
        <f t="shared" si="36"/>
        <v>0</v>
      </c>
      <c r="AO74" s="174">
        <f t="shared" si="37"/>
        <v>0</v>
      </c>
    </row>
    <row r="75" spans="1:41" ht="16.399999999999999" customHeight="1">
      <c r="A75" s="13">
        <v>13211</v>
      </c>
      <c r="B75" s="14" t="s">
        <v>157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4">
        <f>SUMIF(Dec!$A:$A,TB!$A75,Dec!$H:$H)</f>
        <v>0</v>
      </c>
      <c r="O75" s="188"/>
      <c r="P75" s="188"/>
      <c r="Q75" s="179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38"/>
        <v>0</v>
      </c>
      <c r="AE75" s="42">
        <f t="shared" si="27"/>
        <v>0</v>
      </c>
      <c r="AF75" s="42">
        <f t="shared" si="28"/>
        <v>0</v>
      </c>
      <c r="AG75" s="42">
        <f t="shared" si="29"/>
        <v>0</v>
      </c>
      <c r="AH75" s="42">
        <f t="shared" si="30"/>
        <v>0</v>
      </c>
      <c r="AI75" s="42">
        <f t="shared" si="31"/>
        <v>0</v>
      </c>
      <c r="AJ75" s="42">
        <f t="shared" si="32"/>
        <v>0</v>
      </c>
      <c r="AK75" s="42">
        <f t="shared" si="33"/>
        <v>0</v>
      </c>
      <c r="AL75" s="42">
        <f t="shared" si="34"/>
        <v>0</v>
      </c>
      <c r="AM75" s="42">
        <f t="shared" si="35"/>
        <v>0</v>
      </c>
      <c r="AN75" s="42">
        <f t="shared" si="36"/>
        <v>0</v>
      </c>
      <c r="AO75" s="174">
        <f t="shared" si="37"/>
        <v>0</v>
      </c>
    </row>
    <row r="76" spans="1:41" ht="16.399999999999999" customHeight="1">
      <c r="A76" s="13">
        <v>13212</v>
      </c>
      <c r="B76" s="14" t="s">
        <v>158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4">
        <f>SUMIF(Dec!$A:$A,TB!$A76,Dec!$H:$H)</f>
        <v>0</v>
      </c>
      <c r="O76" s="188"/>
      <c r="P76" s="188"/>
      <c r="Q76" s="179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38"/>
        <v>0</v>
      </c>
      <c r="AE76" s="42">
        <f t="shared" si="27"/>
        <v>0</v>
      </c>
      <c r="AF76" s="42">
        <f t="shared" si="28"/>
        <v>0</v>
      </c>
      <c r="AG76" s="42">
        <f t="shared" si="29"/>
        <v>0</v>
      </c>
      <c r="AH76" s="42">
        <f t="shared" si="30"/>
        <v>0</v>
      </c>
      <c r="AI76" s="42">
        <f t="shared" si="31"/>
        <v>0</v>
      </c>
      <c r="AJ76" s="42">
        <f t="shared" si="32"/>
        <v>0</v>
      </c>
      <c r="AK76" s="42">
        <f t="shared" si="33"/>
        <v>0</v>
      </c>
      <c r="AL76" s="42">
        <f t="shared" si="34"/>
        <v>0</v>
      </c>
      <c r="AM76" s="42">
        <f t="shared" si="35"/>
        <v>0</v>
      </c>
      <c r="AN76" s="42">
        <f t="shared" si="36"/>
        <v>0</v>
      </c>
      <c r="AO76" s="174">
        <f t="shared" si="37"/>
        <v>0</v>
      </c>
    </row>
    <row r="77" spans="1:41" ht="16.399999999999999" customHeight="1">
      <c r="A77" s="13">
        <v>13213</v>
      </c>
      <c r="B77" s="14" t="s">
        <v>159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4">
        <f>SUMIF(Dec!$A:$A,TB!$A77,Dec!$H:$H)</f>
        <v>0</v>
      </c>
      <c r="O77" s="188"/>
      <c r="P77" s="188"/>
      <c r="Q77" s="179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38"/>
        <v>0</v>
      </c>
      <c r="AE77" s="42">
        <f t="shared" si="27"/>
        <v>0</v>
      </c>
      <c r="AF77" s="42">
        <f t="shared" si="28"/>
        <v>0</v>
      </c>
      <c r="AG77" s="42">
        <f t="shared" si="29"/>
        <v>0</v>
      </c>
      <c r="AH77" s="42">
        <f t="shared" si="30"/>
        <v>0</v>
      </c>
      <c r="AI77" s="42">
        <f t="shared" si="31"/>
        <v>0</v>
      </c>
      <c r="AJ77" s="42">
        <f t="shared" si="32"/>
        <v>0</v>
      </c>
      <c r="AK77" s="42">
        <f t="shared" si="33"/>
        <v>0</v>
      </c>
      <c r="AL77" s="42">
        <f t="shared" si="34"/>
        <v>0</v>
      </c>
      <c r="AM77" s="42">
        <f t="shared" si="35"/>
        <v>0</v>
      </c>
      <c r="AN77" s="42">
        <f t="shared" si="36"/>
        <v>0</v>
      </c>
      <c r="AO77" s="174">
        <f t="shared" si="37"/>
        <v>0</v>
      </c>
    </row>
    <row r="78" spans="1:41" ht="16.399999999999999" customHeight="1">
      <c r="A78" s="13">
        <v>13214</v>
      </c>
      <c r="B78" s="14" t="s">
        <v>160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4">
        <f>SUMIF(Dec!$A:$A,TB!$A78,Dec!$H:$H)</f>
        <v>0</v>
      </c>
      <c r="O78" s="188"/>
      <c r="P78" s="188"/>
      <c r="Q78" s="179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38"/>
        <v>0</v>
      </c>
      <c r="AE78" s="42">
        <f t="shared" si="27"/>
        <v>0</v>
      </c>
      <c r="AF78" s="42">
        <f t="shared" si="28"/>
        <v>0</v>
      </c>
      <c r="AG78" s="42">
        <f t="shared" si="29"/>
        <v>0</v>
      </c>
      <c r="AH78" s="42">
        <f t="shared" si="30"/>
        <v>0</v>
      </c>
      <c r="AI78" s="42">
        <f t="shared" si="31"/>
        <v>0</v>
      </c>
      <c r="AJ78" s="42">
        <f t="shared" si="32"/>
        <v>0</v>
      </c>
      <c r="AK78" s="42">
        <f t="shared" si="33"/>
        <v>0</v>
      </c>
      <c r="AL78" s="42">
        <f t="shared" si="34"/>
        <v>0</v>
      </c>
      <c r="AM78" s="42">
        <f t="shared" si="35"/>
        <v>0</v>
      </c>
      <c r="AN78" s="42">
        <f t="shared" si="36"/>
        <v>0</v>
      </c>
      <c r="AO78" s="174">
        <f t="shared" si="37"/>
        <v>0</v>
      </c>
    </row>
    <row r="79" spans="1:41" ht="16.399999999999999" customHeight="1">
      <c r="A79" s="13">
        <v>13215</v>
      </c>
      <c r="B79" s="14" t="s">
        <v>161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4">
        <f>SUMIF(Dec!$A:$A,TB!$A79,Dec!$H:$H)</f>
        <v>0</v>
      </c>
      <c r="O79" s="188"/>
      <c r="P79" s="188"/>
      <c r="Q79" s="179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38"/>
        <v>0</v>
      </c>
      <c r="AE79" s="42">
        <f t="shared" si="27"/>
        <v>0</v>
      </c>
      <c r="AF79" s="42">
        <f t="shared" si="28"/>
        <v>0</v>
      </c>
      <c r="AG79" s="42">
        <f t="shared" si="29"/>
        <v>0</v>
      </c>
      <c r="AH79" s="42">
        <f t="shared" si="30"/>
        <v>0</v>
      </c>
      <c r="AI79" s="42">
        <f t="shared" si="31"/>
        <v>0</v>
      </c>
      <c r="AJ79" s="42">
        <f t="shared" si="32"/>
        <v>0</v>
      </c>
      <c r="AK79" s="42">
        <f t="shared" si="33"/>
        <v>0</v>
      </c>
      <c r="AL79" s="42">
        <f t="shared" si="34"/>
        <v>0</v>
      </c>
      <c r="AM79" s="42">
        <f t="shared" si="35"/>
        <v>0</v>
      </c>
      <c r="AN79" s="42">
        <f t="shared" si="36"/>
        <v>0</v>
      </c>
      <c r="AO79" s="174">
        <f t="shared" si="37"/>
        <v>0</v>
      </c>
    </row>
    <row r="80" spans="1:41" ht="16.399999999999999" customHeight="1">
      <c r="A80" s="13">
        <v>13216</v>
      </c>
      <c r="B80" s="14" t="s">
        <v>162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4">
        <f>SUMIF(Dec!$A:$A,TB!$A80,Dec!$H:$H)</f>
        <v>0</v>
      </c>
      <c r="O80" s="188"/>
      <c r="P80" s="188"/>
      <c r="Q80" s="179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38"/>
        <v>0</v>
      </c>
      <c r="AE80" s="42">
        <f t="shared" si="27"/>
        <v>0</v>
      </c>
      <c r="AF80" s="42">
        <f t="shared" si="28"/>
        <v>0</v>
      </c>
      <c r="AG80" s="42">
        <f t="shared" si="29"/>
        <v>0</v>
      </c>
      <c r="AH80" s="42">
        <f t="shared" si="30"/>
        <v>0</v>
      </c>
      <c r="AI80" s="42">
        <f t="shared" si="31"/>
        <v>0</v>
      </c>
      <c r="AJ80" s="42">
        <f t="shared" si="32"/>
        <v>0</v>
      </c>
      <c r="AK80" s="42">
        <f t="shared" si="33"/>
        <v>0</v>
      </c>
      <c r="AL80" s="42">
        <f t="shared" si="34"/>
        <v>0</v>
      </c>
      <c r="AM80" s="42">
        <f t="shared" si="35"/>
        <v>0</v>
      </c>
      <c r="AN80" s="42">
        <f t="shared" si="36"/>
        <v>0</v>
      </c>
      <c r="AO80" s="174">
        <f t="shared" si="37"/>
        <v>0</v>
      </c>
    </row>
    <row r="81" spans="1:41" ht="16.399999999999999" customHeight="1">
      <c r="A81" s="13">
        <v>13217</v>
      </c>
      <c r="B81" s="14" t="s">
        <v>163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4">
        <f>SUMIF(Dec!$A:$A,TB!$A81,Dec!$H:$H)</f>
        <v>0</v>
      </c>
      <c r="O81" s="188"/>
      <c r="P81" s="188"/>
      <c r="Q81" s="179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38"/>
        <v>0</v>
      </c>
      <c r="AE81" s="42">
        <f t="shared" si="27"/>
        <v>0</v>
      </c>
      <c r="AF81" s="42">
        <f t="shared" si="28"/>
        <v>0</v>
      </c>
      <c r="AG81" s="42">
        <f t="shared" si="29"/>
        <v>0</v>
      </c>
      <c r="AH81" s="42">
        <f t="shared" si="30"/>
        <v>0</v>
      </c>
      <c r="AI81" s="42">
        <f t="shared" si="31"/>
        <v>0</v>
      </c>
      <c r="AJ81" s="42">
        <f t="shared" si="32"/>
        <v>0</v>
      </c>
      <c r="AK81" s="42">
        <f t="shared" si="33"/>
        <v>0</v>
      </c>
      <c r="AL81" s="42">
        <f t="shared" si="34"/>
        <v>0</v>
      </c>
      <c r="AM81" s="42">
        <f t="shared" si="35"/>
        <v>0</v>
      </c>
      <c r="AN81" s="42">
        <f t="shared" si="36"/>
        <v>0</v>
      </c>
      <c r="AO81" s="174">
        <f t="shared" si="37"/>
        <v>0</v>
      </c>
    </row>
    <row r="82" spans="1:41" ht="16.399999999999999" customHeight="1">
      <c r="A82" s="13">
        <v>13221</v>
      </c>
      <c r="B82" s="14" t="s">
        <v>164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4">
        <f>SUMIF(Dec!$A:$A,TB!$A82,Dec!$H:$H)</f>
        <v>0</v>
      </c>
      <c r="O82" s="188"/>
      <c r="P82" s="188"/>
      <c r="Q82" s="179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38"/>
        <v>0</v>
      </c>
      <c r="AE82" s="42">
        <f t="shared" si="27"/>
        <v>0</v>
      </c>
      <c r="AF82" s="42">
        <f t="shared" si="28"/>
        <v>0</v>
      </c>
      <c r="AG82" s="42">
        <f t="shared" si="29"/>
        <v>0</v>
      </c>
      <c r="AH82" s="42">
        <f t="shared" si="30"/>
        <v>0</v>
      </c>
      <c r="AI82" s="42">
        <f t="shared" si="31"/>
        <v>0</v>
      </c>
      <c r="AJ82" s="42">
        <f t="shared" si="32"/>
        <v>0</v>
      </c>
      <c r="AK82" s="42">
        <f t="shared" si="33"/>
        <v>0</v>
      </c>
      <c r="AL82" s="42">
        <f t="shared" si="34"/>
        <v>0</v>
      </c>
      <c r="AM82" s="42">
        <f t="shared" si="35"/>
        <v>0</v>
      </c>
      <c r="AN82" s="42">
        <f t="shared" si="36"/>
        <v>0</v>
      </c>
      <c r="AO82" s="174">
        <f t="shared" si="37"/>
        <v>0</v>
      </c>
    </row>
    <row r="83" spans="1:41" ht="16.399999999999999" customHeight="1">
      <c r="A83" s="13">
        <v>13231</v>
      </c>
      <c r="B83" s="14" t="s">
        <v>165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4">
        <f>SUMIF(Dec!$A:$A,TB!$A83,Dec!$H:$H)</f>
        <v>0</v>
      </c>
      <c r="O83" s="188"/>
      <c r="P83" s="188"/>
      <c r="Q83" s="179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38"/>
        <v>0</v>
      </c>
      <c r="AE83" s="42">
        <f t="shared" si="27"/>
        <v>0</v>
      </c>
      <c r="AF83" s="42">
        <f t="shared" si="28"/>
        <v>0</v>
      </c>
      <c r="AG83" s="42">
        <f t="shared" si="29"/>
        <v>0</v>
      </c>
      <c r="AH83" s="42">
        <f t="shared" si="30"/>
        <v>0</v>
      </c>
      <c r="AI83" s="42">
        <f t="shared" si="31"/>
        <v>0</v>
      </c>
      <c r="AJ83" s="42">
        <f t="shared" si="32"/>
        <v>0</v>
      </c>
      <c r="AK83" s="42">
        <f t="shared" si="33"/>
        <v>0</v>
      </c>
      <c r="AL83" s="42">
        <f t="shared" si="34"/>
        <v>0</v>
      </c>
      <c r="AM83" s="42">
        <f t="shared" si="35"/>
        <v>0</v>
      </c>
      <c r="AN83" s="42">
        <f t="shared" si="36"/>
        <v>0</v>
      </c>
      <c r="AO83" s="174">
        <f t="shared" si="37"/>
        <v>0</v>
      </c>
    </row>
    <row r="84" spans="1:41" ht="16.399999999999999" customHeight="1">
      <c r="A84" s="13">
        <v>13232</v>
      </c>
      <c r="B84" s="14" t="s">
        <v>166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4">
        <f>SUMIF(Dec!$A:$A,TB!$A84,Dec!$H:$H)</f>
        <v>0</v>
      </c>
      <c r="O84" s="188"/>
      <c r="P84" s="188"/>
      <c r="Q84" s="179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38"/>
        <v>0</v>
      </c>
      <c r="AE84" s="42">
        <f t="shared" si="27"/>
        <v>0</v>
      </c>
      <c r="AF84" s="42">
        <f t="shared" si="28"/>
        <v>0</v>
      </c>
      <c r="AG84" s="42">
        <f t="shared" si="29"/>
        <v>0</v>
      </c>
      <c r="AH84" s="42">
        <f t="shared" si="30"/>
        <v>0</v>
      </c>
      <c r="AI84" s="42">
        <f t="shared" si="31"/>
        <v>0</v>
      </c>
      <c r="AJ84" s="42">
        <f t="shared" si="32"/>
        <v>0</v>
      </c>
      <c r="AK84" s="42">
        <f t="shared" si="33"/>
        <v>0</v>
      </c>
      <c r="AL84" s="42">
        <f t="shared" si="34"/>
        <v>0</v>
      </c>
      <c r="AM84" s="42">
        <f t="shared" si="35"/>
        <v>0</v>
      </c>
      <c r="AN84" s="42">
        <f t="shared" si="36"/>
        <v>0</v>
      </c>
      <c r="AO84" s="174">
        <f t="shared" si="37"/>
        <v>0</v>
      </c>
    </row>
    <row r="85" spans="1:41" ht="16.399999999999999" customHeight="1">
      <c r="A85" s="13">
        <v>13241</v>
      </c>
      <c r="B85" s="14" t="s">
        <v>167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4">
        <f>SUMIF(Dec!$A:$A,TB!$A85,Dec!$H:$H)</f>
        <v>0</v>
      </c>
      <c r="O85" s="188"/>
      <c r="P85" s="188"/>
      <c r="Q85" s="179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38"/>
        <v>0</v>
      </c>
      <c r="AE85" s="42">
        <f t="shared" si="27"/>
        <v>0</v>
      </c>
      <c r="AF85" s="42">
        <f t="shared" si="28"/>
        <v>0</v>
      </c>
      <c r="AG85" s="42">
        <f t="shared" si="29"/>
        <v>0</v>
      </c>
      <c r="AH85" s="42">
        <f t="shared" si="30"/>
        <v>0</v>
      </c>
      <c r="AI85" s="42">
        <f t="shared" si="31"/>
        <v>0</v>
      </c>
      <c r="AJ85" s="42">
        <f t="shared" si="32"/>
        <v>0</v>
      </c>
      <c r="AK85" s="42">
        <f t="shared" si="33"/>
        <v>0</v>
      </c>
      <c r="AL85" s="42">
        <f t="shared" si="34"/>
        <v>0</v>
      </c>
      <c r="AM85" s="42">
        <f t="shared" si="35"/>
        <v>0</v>
      </c>
      <c r="AN85" s="42">
        <f t="shared" si="36"/>
        <v>0</v>
      </c>
      <c r="AO85" s="174">
        <f t="shared" si="37"/>
        <v>0</v>
      </c>
    </row>
    <row r="86" spans="1:41" ht="16.399999999999999" customHeight="1">
      <c r="A86" s="13">
        <v>13242</v>
      </c>
      <c r="B86" s="14" t="s">
        <v>168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4">
        <f>SUMIF(Dec!$A:$A,TB!$A86,Dec!$H:$H)</f>
        <v>0</v>
      </c>
      <c r="O86" s="188"/>
      <c r="P86" s="188"/>
      <c r="Q86" s="179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38"/>
        <v>0</v>
      </c>
      <c r="AE86" s="42">
        <f t="shared" si="27"/>
        <v>0</v>
      </c>
      <c r="AF86" s="42">
        <f t="shared" si="28"/>
        <v>0</v>
      </c>
      <c r="AG86" s="42">
        <f t="shared" si="29"/>
        <v>0</v>
      </c>
      <c r="AH86" s="42">
        <f t="shared" si="30"/>
        <v>0</v>
      </c>
      <c r="AI86" s="42">
        <f t="shared" si="31"/>
        <v>0</v>
      </c>
      <c r="AJ86" s="42">
        <f t="shared" si="32"/>
        <v>0</v>
      </c>
      <c r="AK86" s="42">
        <f t="shared" si="33"/>
        <v>0</v>
      </c>
      <c r="AL86" s="42">
        <f t="shared" si="34"/>
        <v>0</v>
      </c>
      <c r="AM86" s="42">
        <f t="shared" si="35"/>
        <v>0</v>
      </c>
      <c r="AN86" s="42">
        <f t="shared" si="36"/>
        <v>0</v>
      </c>
      <c r="AO86" s="174">
        <f t="shared" si="37"/>
        <v>0</v>
      </c>
    </row>
    <row r="87" spans="1:41" ht="16.399999999999999" customHeight="1">
      <c r="A87" s="13">
        <v>13243</v>
      </c>
      <c r="B87" s="14" t="s">
        <v>169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4">
        <f>SUMIF(Dec!$A:$A,TB!$A87,Dec!$H:$H)</f>
        <v>0</v>
      </c>
      <c r="O87" s="188"/>
      <c r="P87" s="188"/>
      <c r="Q87" s="179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38"/>
        <v>0</v>
      </c>
      <c r="AE87" s="42">
        <f t="shared" si="27"/>
        <v>0</v>
      </c>
      <c r="AF87" s="42">
        <f t="shared" si="28"/>
        <v>0</v>
      </c>
      <c r="AG87" s="42">
        <f t="shared" si="29"/>
        <v>0</v>
      </c>
      <c r="AH87" s="42">
        <f t="shared" si="30"/>
        <v>0</v>
      </c>
      <c r="AI87" s="42">
        <f t="shared" si="31"/>
        <v>0</v>
      </c>
      <c r="AJ87" s="42">
        <f t="shared" si="32"/>
        <v>0</v>
      </c>
      <c r="AK87" s="42">
        <f t="shared" si="33"/>
        <v>0</v>
      </c>
      <c r="AL87" s="42">
        <f t="shared" si="34"/>
        <v>0</v>
      </c>
      <c r="AM87" s="42">
        <f t="shared" si="35"/>
        <v>0</v>
      </c>
      <c r="AN87" s="42">
        <f t="shared" si="36"/>
        <v>0</v>
      </c>
      <c r="AO87" s="174">
        <f t="shared" si="37"/>
        <v>0</v>
      </c>
    </row>
    <row r="88" spans="1:41" ht="16.399999999999999" customHeight="1">
      <c r="A88" s="13">
        <v>13251</v>
      </c>
      <c r="B88" s="14" t="s">
        <v>170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4">
        <f>SUMIF(Dec!$A:$A,TB!$A88,Dec!$H:$H)</f>
        <v>0</v>
      </c>
      <c r="O88" s="188"/>
      <c r="P88" s="188"/>
      <c r="Q88" s="179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38"/>
        <v>0</v>
      </c>
      <c r="AE88" s="42">
        <f t="shared" si="27"/>
        <v>0</v>
      </c>
      <c r="AF88" s="42">
        <f t="shared" si="28"/>
        <v>0</v>
      </c>
      <c r="AG88" s="42">
        <f t="shared" si="29"/>
        <v>0</v>
      </c>
      <c r="AH88" s="42">
        <f t="shared" si="30"/>
        <v>0</v>
      </c>
      <c r="AI88" s="42">
        <f t="shared" si="31"/>
        <v>0</v>
      </c>
      <c r="AJ88" s="42">
        <f t="shared" si="32"/>
        <v>0</v>
      </c>
      <c r="AK88" s="42">
        <f t="shared" si="33"/>
        <v>0</v>
      </c>
      <c r="AL88" s="42">
        <f t="shared" si="34"/>
        <v>0</v>
      </c>
      <c r="AM88" s="42">
        <f t="shared" si="35"/>
        <v>0</v>
      </c>
      <c r="AN88" s="42">
        <f t="shared" si="36"/>
        <v>0</v>
      </c>
      <c r="AO88" s="174">
        <f t="shared" si="37"/>
        <v>0</v>
      </c>
    </row>
    <row r="89" spans="1:41" ht="16.399999999999999" customHeight="1">
      <c r="A89" s="13">
        <v>13252</v>
      </c>
      <c r="B89" s="14" t="s">
        <v>171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4">
        <f>SUMIF(Dec!$A:$A,TB!$A89,Dec!$H:$H)</f>
        <v>0</v>
      </c>
      <c r="O89" s="188"/>
      <c r="P89" s="188"/>
      <c r="Q89" s="179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38"/>
        <v>0</v>
      </c>
      <c r="AE89" s="42">
        <f t="shared" si="27"/>
        <v>0</v>
      </c>
      <c r="AF89" s="42">
        <f t="shared" si="28"/>
        <v>0</v>
      </c>
      <c r="AG89" s="42">
        <f t="shared" si="29"/>
        <v>0</v>
      </c>
      <c r="AH89" s="42">
        <f t="shared" si="30"/>
        <v>0</v>
      </c>
      <c r="AI89" s="42">
        <f t="shared" si="31"/>
        <v>0</v>
      </c>
      <c r="AJ89" s="42">
        <f t="shared" si="32"/>
        <v>0</v>
      </c>
      <c r="AK89" s="42">
        <f t="shared" si="33"/>
        <v>0</v>
      </c>
      <c r="AL89" s="42">
        <f t="shared" si="34"/>
        <v>0</v>
      </c>
      <c r="AM89" s="42">
        <f t="shared" si="35"/>
        <v>0</v>
      </c>
      <c r="AN89" s="42">
        <f t="shared" si="36"/>
        <v>0</v>
      </c>
      <c r="AO89" s="174">
        <f t="shared" si="37"/>
        <v>0</v>
      </c>
    </row>
    <row r="90" spans="1:41" ht="16.399999999999999" customHeight="1">
      <c r="A90" s="13">
        <v>13253</v>
      </c>
      <c r="B90" s="14" t="s">
        <v>172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4">
        <f>SUMIF(Dec!$A:$A,TB!$A90,Dec!$H:$H)</f>
        <v>0</v>
      </c>
      <c r="O90" s="188"/>
      <c r="P90" s="188"/>
      <c r="Q90" s="179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38"/>
        <v>0</v>
      </c>
      <c r="AE90" s="42">
        <f t="shared" si="27"/>
        <v>0</v>
      </c>
      <c r="AF90" s="42">
        <f t="shared" si="28"/>
        <v>0</v>
      </c>
      <c r="AG90" s="42">
        <f t="shared" si="29"/>
        <v>0</v>
      </c>
      <c r="AH90" s="42">
        <f t="shared" si="30"/>
        <v>0</v>
      </c>
      <c r="AI90" s="42">
        <f t="shared" si="31"/>
        <v>0</v>
      </c>
      <c r="AJ90" s="42">
        <f t="shared" si="32"/>
        <v>0</v>
      </c>
      <c r="AK90" s="42">
        <f t="shared" si="33"/>
        <v>0</v>
      </c>
      <c r="AL90" s="42">
        <f t="shared" si="34"/>
        <v>0</v>
      </c>
      <c r="AM90" s="42">
        <f t="shared" si="35"/>
        <v>0</v>
      </c>
      <c r="AN90" s="42">
        <f t="shared" si="36"/>
        <v>0</v>
      </c>
      <c r="AO90" s="174">
        <f t="shared" si="37"/>
        <v>0</v>
      </c>
    </row>
    <row r="91" spans="1:41" ht="16.399999999999999" customHeight="1">
      <c r="A91" s="13">
        <v>13254</v>
      </c>
      <c r="B91" s="14" t="s">
        <v>173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4">
        <f>SUMIF(Dec!$A:$A,TB!$A91,Dec!$H:$H)</f>
        <v>0</v>
      </c>
      <c r="O91" s="188"/>
      <c r="P91" s="188"/>
      <c r="Q91" s="179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38"/>
        <v>0</v>
      </c>
      <c r="AE91" s="42">
        <f t="shared" si="27"/>
        <v>0</v>
      </c>
      <c r="AF91" s="42">
        <f t="shared" si="28"/>
        <v>0</v>
      </c>
      <c r="AG91" s="42">
        <f t="shared" si="29"/>
        <v>0</v>
      </c>
      <c r="AH91" s="42">
        <f t="shared" si="30"/>
        <v>0</v>
      </c>
      <c r="AI91" s="42">
        <f t="shared" si="31"/>
        <v>0</v>
      </c>
      <c r="AJ91" s="42">
        <f t="shared" si="32"/>
        <v>0</v>
      </c>
      <c r="AK91" s="42">
        <f t="shared" si="33"/>
        <v>0</v>
      </c>
      <c r="AL91" s="42">
        <f t="shared" si="34"/>
        <v>0</v>
      </c>
      <c r="AM91" s="42">
        <f t="shared" si="35"/>
        <v>0</v>
      </c>
      <c r="AN91" s="42">
        <f t="shared" si="36"/>
        <v>0</v>
      </c>
      <c r="AO91" s="174">
        <f t="shared" si="37"/>
        <v>0</v>
      </c>
    </row>
    <row r="92" spans="1:41" ht="16.399999999999999" customHeight="1">
      <c r="A92" s="13">
        <v>13261</v>
      </c>
      <c r="B92" s="14" t="s">
        <v>174</v>
      </c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174">
        <f>SUMIF(Dec!$A:$A,TB!$A92,Dec!$H:$H)</f>
        <v>0</v>
      </c>
      <c r="O92" s="188"/>
      <c r="P92" s="188"/>
      <c r="Q92" s="179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38"/>
        <v>0</v>
      </c>
      <c r="AE92" s="42">
        <f t="shared" si="27"/>
        <v>0</v>
      </c>
      <c r="AF92" s="42">
        <f t="shared" si="28"/>
        <v>0</v>
      </c>
      <c r="AG92" s="42">
        <f t="shared" si="29"/>
        <v>0</v>
      </c>
      <c r="AH92" s="42">
        <f t="shared" si="30"/>
        <v>0</v>
      </c>
      <c r="AI92" s="42">
        <f t="shared" si="31"/>
        <v>0</v>
      </c>
      <c r="AJ92" s="42">
        <f t="shared" si="32"/>
        <v>0</v>
      </c>
      <c r="AK92" s="42">
        <f t="shared" si="33"/>
        <v>0</v>
      </c>
      <c r="AL92" s="42">
        <f t="shared" si="34"/>
        <v>0</v>
      </c>
      <c r="AM92" s="42">
        <f t="shared" si="35"/>
        <v>0</v>
      </c>
      <c r="AN92" s="42">
        <f t="shared" si="36"/>
        <v>0</v>
      </c>
      <c r="AO92" s="174">
        <f t="shared" si="37"/>
        <v>0</v>
      </c>
    </row>
    <row r="93" spans="1:41" ht="16.399999999999999" customHeight="1">
      <c r="A93" s="13">
        <v>13601</v>
      </c>
      <c r="B93" s="14" t="s">
        <v>175</v>
      </c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4">
        <f>SUMIF(Dec!$A:$A,TB!$A93,Dec!$H:$H)</f>
        <v>0</v>
      </c>
      <c r="O93" s="188"/>
      <c r="P93" s="188"/>
      <c r="Q93" s="179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38"/>
        <v>0</v>
      </c>
      <c r="AE93" s="42">
        <f t="shared" si="27"/>
        <v>0</v>
      </c>
      <c r="AF93" s="42">
        <f t="shared" si="28"/>
        <v>0</v>
      </c>
      <c r="AG93" s="42">
        <f t="shared" si="29"/>
        <v>0</v>
      </c>
      <c r="AH93" s="42">
        <f t="shared" si="30"/>
        <v>0</v>
      </c>
      <c r="AI93" s="42">
        <f t="shared" si="31"/>
        <v>0</v>
      </c>
      <c r="AJ93" s="42">
        <f t="shared" si="32"/>
        <v>0</v>
      </c>
      <c r="AK93" s="42">
        <f t="shared" si="33"/>
        <v>0</v>
      </c>
      <c r="AL93" s="42">
        <f t="shared" si="34"/>
        <v>0</v>
      </c>
      <c r="AM93" s="42">
        <f t="shared" si="35"/>
        <v>0</v>
      </c>
      <c r="AN93" s="42">
        <f t="shared" si="36"/>
        <v>0</v>
      </c>
      <c r="AO93" s="174">
        <f t="shared" si="37"/>
        <v>0</v>
      </c>
    </row>
    <row r="94" spans="1:41" ht="16.399999999999999" customHeight="1">
      <c r="A94" s="13"/>
      <c r="B94" s="14"/>
      <c r="C94" s="42">
        <f>SUMIF(Jan!$A:$A,TB!$A94,Jan!$H:$H)</f>
        <v>0</v>
      </c>
      <c r="D94" s="42">
        <f>SUMIF(Feb!$A:$A,TB!$A94,Feb!$H:$H)</f>
        <v>0</v>
      </c>
      <c r="E94" s="42">
        <f>SUMIF(Mar!$A:$A,TB!$A94,Mar!$H:$H)</f>
        <v>0</v>
      </c>
      <c r="F94" s="42">
        <f>SUMIF(Apr!$A:$A,TB!$A94,Apr!$H:$H)</f>
        <v>0</v>
      </c>
      <c r="G94" s="42">
        <f>SUMIF(May!$A:$A,TB!$A94,May!$H:$H)</f>
        <v>0</v>
      </c>
      <c r="H94" s="42">
        <f>SUMIF(Jun!$A:$A,TB!$A94,Jun!$H:$H)</f>
        <v>0</v>
      </c>
      <c r="I94" s="42">
        <f>SUMIF(Jul!$A:$A,TB!$A94,Jul!$H:$H)</f>
        <v>0</v>
      </c>
      <c r="J94" s="42">
        <f>SUMIF(Aug!$A:$A,TB!$A94,Aug!$H:$H)</f>
        <v>0</v>
      </c>
      <c r="K94" s="42">
        <f>SUMIF(Sep!$A:$A,TB!$A94,Sep!$H:$H)</f>
        <v>0</v>
      </c>
      <c r="L94" s="42">
        <f>SUMIF(Oct!$A:$A,TB!$A94,Oct!$H:$H)</f>
        <v>0</v>
      </c>
      <c r="M94" s="42">
        <f>SUMIF(Nov!$A:$A,TB!$A94,Nov!$H:$H)</f>
        <v>0</v>
      </c>
      <c r="N94" s="174">
        <f>SUMIF(Dec!$A:$A,TB!$A94,Dec!$H:$H)</f>
        <v>0</v>
      </c>
      <c r="O94" s="188"/>
      <c r="P94" s="188"/>
      <c r="Q94" s="179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D94" s="42">
        <f t="shared" si="38"/>
        <v>0</v>
      </c>
      <c r="AE94" s="42">
        <f t="shared" si="27"/>
        <v>0</v>
      </c>
      <c r="AF94" s="42">
        <f t="shared" si="28"/>
        <v>0</v>
      </c>
      <c r="AG94" s="42">
        <f t="shared" si="29"/>
        <v>0</v>
      </c>
      <c r="AH94" s="42">
        <f t="shared" si="30"/>
        <v>0</v>
      </c>
      <c r="AI94" s="42">
        <f t="shared" si="31"/>
        <v>0</v>
      </c>
      <c r="AJ94" s="42">
        <f t="shared" si="32"/>
        <v>0</v>
      </c>
      <c r="AK94" s="42">
        <f t="shared" si="33"/>
        <v>0</v>
      </c>
      <c r="AL94" s="42">
        <f t="shared" si="34"/>
        <v>0</v>
      </c>
      <c r="AM94" s="42">
        <f t="shared" si="35"/>
        <v>0</v>
      </c>
      <c r="AN94" s="42">
        <f t="shared" si="36"/>
        <v>0</v>
      </c>
      <c r="AO94" s="174">
        <f t="shared" si="37"/>
        <v>0</v>
      </c>
    </row>
    <row r="95" spans="1:41" ht="16.399999999999999" customHeight="1">
      <c r="A95" s="15"/>
      <c r="B95" s="16"/>
      <c r="C95" s="42">
        <f>SUMIF(Jan!$A:$A,TB!$A95,Jan!$H:$H)</f>
        <v>0</v>
      </c>
      <c r="D95" s="42">
        <f>SUMIF(Feb!$A:$A,TB!$A95,Feb!$H:$H)</f>
        <v>0</v>
      </c>
      <c r="E95" s="42">
        <f>SUMIF(Mar!$A:$A,TB!$A95,Mar!$H:$H)</f>
        <v>0</v>
      </c>
      <c r="F95" s="42">
        <f>SUMIF(Apr!$A:$A,TB!$A95,Apr!$H:$H)</f>
        <v>0</v>
      </c>
      <c r="G95" s="42">
        <f>SUMIF(May!$A:$A,TB!$A95,May!$H:$H)</f>
        <v>0</v>
      </c>
      <c r="H95" s="42">
        <f>SUMIF(Jun!$A:$A,TB!$A95,Jun!$H:$H)</f>
        <v>0</v>
      </c>
      <c r="I95" s="42">
        <f>SUMIF(Jul!$A:$A,TB!$A95,Jul!$H:$H)</f>
        <v>0</v>
      </c>
      <c r="J95" s="42">
        <f>SUMIF(Aug!$A:$A,TB!$A95,Aug!$H:$H)</f>
        <v>0</v>
      </c>
      <c r="K95" s="42">
        <f>SUMIF(Sep!$A:$A,TB!$A95,Sep!$H:$H)</f>
        <v>0</v>
      </c>
      <c r="L95" s="42">
        <f>SUMIF(Oct!$A:$A,TB!$A95,Oct!$H:$H)</f>
        <v>0</v>
      </c>
      <c r="M95" s="42">
        <f>SUMIF(Nov!$A:$A,TB!$A95,Nov!$H:$H)</f>
        <v>0</v>
      </c>
      <c r="N95" s="174">
        <f>SUMIF(Dec!$A:$A,TB!$A95,Dec!$H:$H)</f>
        <v>0</v>
      </c>
      <c r="O95" s="188"/>
      <c r="P95" s="188"/>
      <c r="Q95" s="179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D95" s="42">
        <f t="shared" si="38"/>
        <v>0</v>
      </c>
      <c r="AE95" s="42">
        <f t="shared" si="27"/>
        <v>0</v>
      </c>
      <c r="AF95" s="42">
        <f t="shared" si="28"/>
        <v>0</v>
      </c>
      <c r="AG95" s="42">
        <f t="shared" si="29"/>
        <v>0</v>
      </c>
      <c r="AH95" s="42">
        <f t="shared" si="30"/>
        <v>0</v>
      </c>
      <c r="AI95" s="42">
        <f t="shared" si="31"/>
        <v>0</v>
      </c>
      <c r="AJ95" s="42">
        <f t="shared" si="32"/>
        <v>0</v>
      </c>
      <c r="AK95" s="42">
        <f t="shared" si="33"/>
        <v>0</v>
      </c>
      <c r="AL95" s="42">
        <f t="shared" si="34"/>
        <v>0</v>
      </c>
      <c r="AM95" s="42">
        <f t="shared" si="35"/>
        <v>0</v>
      </c>
      <c r="AN95" s="42">
        <f t="shared" si="36"/>
        <v>0</v>
      </c>
      <c r="AO95" s="174">
        <f t="shared" si="37"/>
        <v>0</v>
      </c>
    </row>
    <row r="96" spans="1:41" ht="16.399999999999999" customHeight="1">
      <c r="A96" s="17" t="s">
        <v>6</v>
      </c>
      <c r="B96" s="18"/>
      <c r="C96" s="19">
        <f t="shared" ref="C96" si="39">ROUND(SUM(C6:C95),2)</f>
        <v>4543172.91</v>
      </c>
      <c r="D96" s="19">
        <f t="shared" ref="D96:N96" si="40">ROUND(SUM(D6:D95),2)</f>
        <v>4981754.4800000004</v>
      </c>
      <c r="E96" s="19">
        <f t="shared" si="40"/>
        <v>2463335.2799999998</v>
      </c>
      <c r="F96" s="19">
        <f t="shared" si="40"/>
        <v>3168237.39</v>
      </c>
      <c r="G96" s="19">
        <f t="shared" si="40"/>
        <v>3281985.08</v>
      </c>
      <c r="H96" s="19">
        <f t="shared" si="40"/>
        <v>3217313.28</v>
      </c>
      <c r="I96" s="19">
        <f t="shared" si="40"/>
        <v>3217313.28</v>
      </c>
      <c r="J96" s="19">
        <f t="shared" si="40"/>
        <v>3217313.28</v>
      </c>
      <c r="K96" s="19">
        <f t="shared" si="40"/>
        <v>3217313.28</v>
      </c>
      <c r="L96" s="19">
        <f t="shared" si="40"/>
        <v>3217313.28</v>
      </c>
      <c r="M96" s="19">
        <f t="shared" si="40"/>
        <v>3217313.28</v>
      </c>
      <c r="N96" s="175">
        <f t="shared" si="40"/>
        <v>3217313.28</v>
      </c>
      <c r="O96" s="189"/>
      <c r="P96" s="189"/>
      <c r="Q96" s="180">
        <v>8751286.1799999997</v>
      </c>
      <c r="R96" s="19">
        <v>6891388.7599999998</v>
      </c>
      <c r="S96" s="19">
        <v>7141604.3899999997</v>
      </c>
      <c r="T96" s="19">
        <v>7863204.2699999996</v>
      </c>
      <c r="U96" s="19">
        <v>7767034.9100000001</v>
      </c>
      <c r="V96" s="19">
        <v>2883754.11</v>
      </c>
      <c r="W96" s="19">
        <v>3616142.1</v>
      </c>
      <c r="X96" s="19">
        <v>3876923.95</v>
      </c>
      <c r="Y96" s="19">
        <v>3912156.15</v>
      </c>
      <c r="Z96" s="19">
        <v>3633506.76</v>
      </c>
      <c r="AA96" s="19">
        <v>3411550.39</v>
      </c>
      <c r="AB96" s="19">
        <v>4227909.83</v>
      </c>
      <c r="AD96" s="19">
        <f t="shared" ref="AD96" si="41">ROUND(SUM(AD6:AD95),2)</f>
        <v>114360748.48999999</v>
      </c>
      <c r="AE96" s="19">
        <f t="shared" ref="AE96:AO96" si="42">ROUND(SUM(AE6:AE95),2)</f>
        <v>125177043</v>
      </c>
      <c r="AF96" s="19">
        <f t="shared" si="42"/>
        <v>62049937.700000003</v>
      </c>
      <c r="AG96" s="19">
        <f t="shared" si="42"/>
        <v>80049319.540000007</v>
      </c>
      <c r="AH96" s="19">
        <f t="shared" si="42"/>
        <v>83050632.450000003</v>
      </c>
      <c r="AI96" s="19">
        <f t="shared" si="42"/>
        <v>81476850.159999996</v>
      </c>
      <c r="AJ96" s="19">
        <f t="shared" si="42"/>
        <v>81476850.159999996</v>
      </c>
      <c r="AK96" s="19">
        <f t="shared" si="42"/>
        <v>81476850.159999996</v>
      </c>
      <c r="AL96" s="19">
        <f t="shared" si="42"/>
        <v>81476850.159999996</v>
      </c>
      <c r="AM96" s="19">
        <f t="shared" si="42"/>
        <v>81476850.159999996</v>
      </c>
      <c r="AN96" s="19">
        <f t="shared" si="42"/>
        <v>81476850.159999996</v>
      </c>
      <c r="AO96" s="175">
        <f t="shared" si="42"/>
        <v>81476850.159999996</v>
      </c>
    </row>
    <row r="97" spans="1:41" ht="16.399999999999999" customHeight="1">
      <c r="A97" s="13"/>
      <c r="B97" s="14"/>
      <c r="C97" s="43">
        <f>SUMIF(Jan!$A:$A,TB!$A97,Jan!$H:$H)</f>
        <v>0</v>
      </c>
      <c r="D97" s="43">
        <f>SUMIF(Feb!$A:$A,TB!$A97,Feb!$H:$H)</f>
        <v>0</v>
      </c>
      <c r="E97" s="43">
        <f>SUMIF(Mar!$A:$A,TB!$A97,Mar!$H:$H)</f>
        <v>0</v>
      </c>
      <c r="F97" s="43">
        <f>SUMIF(Apr!$A:$A,TB!$A97,Apr!$H:$H)</f>
        <v>0</v>
      </c>
      <c r="G97" s="43">
        <f>SUMIF(May!$A:$A,TB!$A97,May!$H:$H)</f>
        <v>0</v>
      </c>
      <c r="H97" s="43">
        <f>SUMIF(Jun!$A:$A,TB!$A97,Jun!$H:$H)</f>
        <v>0</v>
      </c>
      <c r="I97" s="43">
        <f>SUMIF(Jul!$A:$A,TB!$A97,Jul!$H:$H)</f>
        <v>0</v>
      </c>
      <c r="J97" s="43">
        <f>SUMIF(Aug!$A:$A,TB!$A97,Aug!$H:$H)</f>
        <v>0</v>
      </c>
      <c r="K97" s="43">
        <f>SUMIF(Sep!$A:$A,TB!$A97,Sep!$H:$H)</f>
        <v>0</v>
      </c>
      <c r="L97" s="43">
        <f>SUMIF(Oct!$A:$A,TB!$A97,Oct!$H:$H)</f>
        <v>0</v>
      </c>
      <c r="M97" s="43">
        <f>SUMIF(Nov!$A:$A,TB!$A97,Nov!$H:$H)</f>
        <v>0</v>
      </c>
      <c r="N97" s="176">
        <f>SUMIF(Dec!$A:$A,TB!$A97,Dec!$H:$H)</f>
        <v>0</v>
      </c>
      <c r="O97" s="190"/>
      <c r="P97" s="190"/>
      <c r="Q97" s="181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D97" s="43">
        <f t="shared" ref="AD97:AD102" si="43">ROUND(C97*AD$2,2)</f>
        <v>0</v>
      </c>
      <c r="AE97" s="43">
        <f t="shared" ref="AE97:AE102" si="44">ROUND(D97*AE$2,2)</f>
        <v>0</v>
      </c>
      <c r="AF97" s="43">
        <f t="shared" ref="AF97:AF102" si="45">ROUND(E97*AF$2,2)</f>
        <v>0</v>
      </c>
      <c r="AG97" s="43">
        <f t="shared" ref="AG97:AG102" si="46">ROUND(F97*AG$2,2)</f>
        <v>0</v>
      </c>
      <c r="AH97" s="43">
        <f t="shared" ref="AH97:AH102" si="47">ROUND(G97*AH$2,2)</f>
        <v>0</v>
      </c>
      <c r="AI97" s="43">
        <f t="shared" ref="AI97:AI102" si="48">ROUND(H97*AI$2,2)</f>
        <v>0</v>
      </c>
      <c r="AJ97" s="43">
        <f t="shared" ref="AJ97:AJ102" si="49">ROUND(I97*AJ$2,2)</f>
        <v>0</v>
      </c>
      <c r="AK97" s="43">
        <f t="shared" ref="AK97:AK102" si="50">ROUND(J97*AK$2,2)</f>
        <v>0</v>
      </c>
      <c r="AL97" s="43">
        <f t="shared" ref="AL97:AL102" si="51">ROUND(K97*AL$2,2)</f>
        <v>0</v>
      </c>
      <c r="AM97" s="43">
        <f t="shared" ref="AM97:AM102" si="52">ROUND(L97*AM$2,2)</f>
        <v>0</v>
      </c>
      <c r="AN97" s="43">
        <f t="shared" ref="AN97:AN102" si="53">ROUND(M97*AN$2,2)</f>
        <v>0</v>
      </c>
      <c r="AO97" s="176">
        <f t="shared" ref="AO97:AO102" si="54">ROUND(N97*AO$2,2)</f>
        <v>0</v>
      </c>
    </row>
    <row r="98" spans="1:41" ht="16.399999999999999" customHeight="1">
      <c r="A98" s="13">
        <v>13501</v>
      </c>
      <c r="B98" s="14" t="s">
        <v>176</v>
      </c>
      <c r="C98" s="43">
        <f>SUMIF(Jan!$A:$A,TB!$A98,Jan!$H:$H)</f>
        <v>0</v>
      </c>
      <c r="D98" s="43">
        <f>SUMIF(Feb!$A:$A,TB!$A98,Feb!$H:$H)</f>
        <v>0</v>
      </c>
      <c r="E98" s="43">
        <f>SUMIF(Mar!$A:$A,TB!$A98,Mar!$H:$H)</f>
        <v>0</v>
      </c>
      <c r="F98" s="43">
        <f>SUMIF(Apr!$A:$A,TB!$A98,Apr!$H:$H)</f>
        <v>0</v>
      </c>
      <c r="G98" s="43">
        <f>SUMIF(May!$A:$A,TB!$A98,May!$H:$H)</f>
        <v>0</v>
      </c>
      <c r="H98" s="43">
        <f>SUMIF(Jun!$A:$A,TB!$A98,Jun!$H:$H)</f>
        <v>0</v>
      </c>
      <c r="I98" s="43">
        <f>SUMIF(Jul!$A:$A,TB!$A98,Jul!$H:$H)</f>
        <v>0</v>
      </c>
      <c r="J98" s="43">
        <f>SUMIF(Aug!$A:$A,TB!$A98,Aug!$H:$H)</f>
        <v>0</v>
      </c>
      <c r="K98" s="43">
        <f>SUMIF(Sep!$A:$A,TB!$A98,Sep!$H:$H)</f>
        <v>0</v>
      </c>
      <c r="L98" s="43">
        <f>SUMIF(Oct!$A:$A,TB!$A98,Oct!$H:$H)</f>
        <v>0</v>
      </c>
      <c r="M98" s="43">
        <f>SUMIF(Nov!$A:$A,TB!$A98,Nov!$H:$H)</f>
        <v>0</v>
      </c>
      <c r="N98" s="176">
        <f>SUMIF(Dec!$A:$A,TB!$A98,Dec!$H:$H)</f>
        <v>0</v>
      </c>
      <c r="O98" s="190"/>
      <c r="P98" s="190"/>
      <c r="Q98" s="181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D98" s="43">
        <f t="shared" si="43"/>
        <v>0</v>
      </c>
      <c r="AE98" s="43">
        <f t="shared" si="44"/>
        <v>0</v>
      </c>
      <c r="AF98" s="43">
        <f t="shared" si="45"/>
        <v>0</v>
      </c>
      <c r="AG98" s="43">
        <f t="shared" si="46"/>
        <v>0</v>
      </c>
      <c r="AH98" s="43">
        <f t="shared" si="47"/>
        <v>0</v>
      </c>
      <c r="AI98" s="43">
        <f t="shared" si="48"/>
        <v>0</v>
      </c>
      <c r="AJ98" s="43">
        <f t="shared" si="49"/>
        <v>0</v>
      </c>
      <c r="AK98" s="43">
        <f t="shared" si="50"/>
        <v>0</v>
      </c>
      <c r="AL98" s="43">
        <f t="shared" si="51"/>
        <v>0</v>
      </c>
      <c r="AM98" s="43">
        <f t="shared" si="52"/>
        <v>0</v>
      </c>
      <c r="AN98" s="43">
        <f t="shared" si="53"/>
        <v>0</v>
      </c>
      <c r="AO98" s="176">
        <f t="shared" si="54"/>
        <v>0</v>
      </c>
    </row>
    <row r="99" spans="1:41" ht="16.399999999999999" customHeight="1">
      <c r="A99" s="13">
        <v>13502</v>
      </c>
      <c r="B99" s="14" t="s">
        <v>177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4">
        <f>SUMIF(Dec!$A:$A,TB!$A99,Dec!$H:$H)</f>
        <v>0</v>
      </c>
      <c r="O99" s="188"/>
      <c r="P99" s="188"/>
      <c r="Q99" s="179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174">
        <f t="shared" si="54"/>
        <v>0</v>
      </c>
    </row>
    <row r="100" spans="1:41" ht="16.399999999999999" customHeight="1">
      <c r="A100" s="20">
        <v>13503</v>
      </c>
      <c r="B100" s="14" t="s">
        <v>178</v>
      </c>
      <c r="C100" s="42">
        <f>SUMIF(Jan!$A:$A,TB!$A100,Jan!$H:$H)</f>
        <v>0</v>
      </c>
      <c r="D100" s="42">
        <f>SUMIF(Feb!$A:$A,TB!$A100,Feb!$H:$H)</f>
        <v>0</v>
      </c>
      <c r="E100" s="42">
        <f>SUMIF(Mar!$A:$A,TB!$A100,Mar!$H:$H)</f>
        <v>0</v>
      </c>
      <c r="F100" s="42">
        <f>SUMIF(Apr!$A:$A,TB!$A100,Apr!$H:$H)</f>
        <v>0</v>
      </c>
      <c r="G100" s="42">
        <f>SUMIF(May!$A:$A,TB!$A100,May!$H:$H)</f>
        <v>0</v>
      </c>
      <c r="H100" s="42">
        <f>SUMIF(Jun!$A:$A,TB!$A100,Jun!$H:$H)</f>
        <v>0</v>
      </c>
      <c r="I100" s="42">
        <f>SUMIF(Jul!$A:$A,TB!$A100,Jul!$H:$H)</f>
        <v>0</v>
      </c>
      <c r="J100" s="42">
        <f>SUMIF(Aug!$A:$A,TB!$A100,Aug!$H:$H)</f>
        <v>0</v>
      </c>
      <c r="K100" s="42">
        <f>SUMIF(Sep!$A:$A,TB!$A100,Sep!$H:$H)</f>
        <v>0</v>
      </c>
      <c r="L100" s="42">
        <f>SUMIF(Oct!$A:$A,TB!$A100,Oct!$H:$H)</f>
        <v>0</v>
      </c>
      <c r="M100" s="42">
        <f>SUMIF(Nov!$A:$A,TB!$A100,Nov!$H:$H)</f>
        <v>0</v>
      </c>
      <c r="N100" s="174">
        <f>SUMIF(Dec!$A:$A,TB!$A100,Dec!$H:$H)</f>
        <v>0</v>
      </c>
      <c r="O100" s="188"/>
      <c r="P100" s="188"/>
      <c r="Q100" s="179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D100" s="42">
        <f t="shared" si="43"/>
        <v>0</v>
      </c>
      <c r="AE100" s="42">
        <f t="shared" si="44"/>
        <v>0</v>
      </c>
      <c r="AF100" s="42">
        <f t="shared" si="45"/>
        <v>0</v>
      </c>
      <c r="AG100" s="42">
        <f t="shared" si="46"/>
        <v>0</v>
      </c>
      <c r="AH100" s="42">
        <f t="shared" si="47"/>
        <v>0</v>
      </c>
      <c r="AI100" s="42">
        <f t="shared" si="48"/>
        <v>0</v>
      </c>
      <c r="AJ100" s="42">
        <f t="shared" si="49"/>
        <v>0</v>
      </c>
      <c r="AK100" s="42">
        <f t="shared" si="50"/>
        <v>0</v>
      </c>
      <c r="AL100" s="42">
        <f t="shared" si="51"/>
        <v>0</v>
      </c>
      <c r="AM100" s="42">
        <f t="shared" si="52"/>
        <v>0</v>
      </c>
      <c r="AN100" s="42">
        <f t="shared" si="53"/>
        <v>0</v>
      </c>
      <c r="AO100" s="174">
        <f t="shared" si="54"/>
        <v>0</v>
      </c>
    </row>
    <row r="101" spans="1:41" ht="16.399999999999999" customHeight="1">
      <c r="A101" s="13">
        <v>13504</v>
      </c>
      <c r="B101" s="21" t="s">
        <v>496</v>
      </c>
      <c r="C101" s="42">
        <f>SUMIF(Jan!$A:$A,TB!$A101,Jan!$H:$H)</f>
        <v>0</v>
      </c>
      <c r="D101" s="42">
        <f>SUMIF(Feb!$A:$A,TB!$A101,Feb!$H:$H)</f>
        <v>0</v>
      </c>
      <c r="E101" s="42">
        <f>SUMIF(Mar!$A:$A,TB!$A101,Mar!$H:$H)</f>
        <v>0</v>
      </c>
      <c r="F101" s="42">
        <f>SUMIF(Apr!$A:$A,TB!$A101,Apr!$H:$H)</f>
        <v>0</v>
      </c>
      <c r="G101" s="42">
        <f>SUMIF(May!$A:$A,TB!$A101,May!$H:$H)</f>
        <v>0</v>
      </c>
      <c r="H101" s="42">
        <f>SUMIF(Jun!$A:$A,TB!$A101,Jun!$H:$H)</f>
        <v>0</v>
      </c>
      <c r="I101" s="42">
        <f>SUMIF(Jul!$A:$A,TB!$A101,Jul!$H:$H)</f>
        <v>0</v>
      </c>
      <c r="J101" s="42">
        <f>SUMIF(Aug!$A:$A,TB!$A101,Aug!$H:$H)</f>
        <v>0</v>
      </c>
      <c r="K101" s="42">
        <f>SUMIF(Sep!$A:$A,TB!$A101,Sep!$H:$H)</f>
        <v>0</v>
      </c>
      <c r="L101" s="42">
        <f>SUMIF(Oct!$A:$A,TB!$A101,Oct!$H:$H)</f>
        <v>0</v>
      </c>
      <c r="M101" s="42">
        <f>SUMIF(Nov!$A:$A,TB!$A101,Nov!$H:$H)</f>
        <v>0</v>
      </c>
      <c r="N101" s="174">
        <f>SUMIF(Dec!$A:$A,TB!$A101,Dec!$H:$H)</f>
        <v>0</v>
      </c>
      <c r="O101" s="188"/>
      <c r="P101" s="188"/>
      <c r="Q101" s="179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D101" s="42">
        <f t="shared" si="43"/>
        <v>0</v>
      </c>
      <c r="AE101" s="42">
        <f t="shared" si="44"/>
        <v>0</v>
      </c>
      <c r="AF101" s="42">
        <f t="shared" si="45"/>
        <v>0</v>
      </c>
      <c r="AG101" s="42">
        <f t="shared" si="46"/>
        <v>0</v>
      </c>
      <c r="AH101" s="42">
        <f t="shared" si="47"/>
        <v>0</v>
      </c>
      <c r="AI101" s="42">
        <f t="shared" si="48"/>
        <v>0</v>
      </c>
      <c r="AJ101" s="42">
        <f t="shared" si="49"/>
        <v>0</v>
      </c>
      <c r="AK101" s="42">
        <f t="shared" si="50"/>
        <v>0</v>
      </c>
      <c r="AL101" s="42">
        <f t="shared" si="51"/>
        <v>0</v>
      </c>
      <c r="AM101" s="42">
        <f t="shared" si="52"/>
        <v>0</v>
      </c>
      <c r="AN101" s="42">
        <f t="shared" si="53"/>
        <v>0</v>
      </c>
      <c r="AO101" s="174">
        <f t="shared" si="54"/>
        <v>0</v>
      </c>
    </row>
    <row r="102" spans="1:41" ht="16.399999999999999" customHeight="1">
      <c r="A102" s="13"/>
      <c r="B102" s="14"/>
      <c r="C102" s="43">
        <f>SUMIF(Jan!$A:$A,TB!$A102,Jan!$H:$H)</f>
        <v>0</v>
      </c>
      <c r="D102" s="43">
        <f>SUMIF(Feb!$A:$A,TB!$A102,Feb!$H:$H)</f>
        <v>0</v>
      </c>
      <c r="E102" s="43">
        <f>SUMIF(Mar!$A:$A,TB!$A102,Mar!$H:$H)</f>
        <v>0</v>
      </c>
      <c r="F102" s="43">
        <f>SUMIF(Apr!$A:$A,TB!$A102,Apr!$H:$H)</f>
        <v>0</v>
      </c>
      <c r="G102" s="43">
        <f>SUMIF(May!$A:$A,TB!$A102,May!$H:$H)</f>
        <v>0</v>
      </c>
      <c r="H102" s="43">
        <f>SUMIF(Jun!$A:$A,TB!$A102,Jun!$H:$H)</f>
        <v>0</v>
      </c>
      <c r="I102" s="43">
        <f>SUMIF(Jul!$A:$A,TB!$A102,Jul!$H:$H)</f>
        <v>0</v>
      </c>
      <c r="J102" s="43">
        <f>SUMIF(Aug!$A:$A,TB!$A102,Aug!$H:$H)</f>
        <v>0</v>
      </c>
      <c r="K102" s="43">
        <f>SUMIF(Sep!$A:$A,TB!$A102,Sep!$H:$H)</f>
        <v>0</v>
      </c>
      <c r="L102" s="43">
        <f>SUMIF(Oct!$A:$A,TB!$A102,Oct!$H:$H)</f>
        <v>0</v>
      </c>
      <c r="M102" s="43">
        <f>SUMIF(Nov!$A:$A,TB!$A102,Nov!$H:$H)</f>
        <v>0</v>
      </c>
      <c r="N102" s="176">
        <f>SUMIF(Dec!$A:$A,TB!$A102,Dec!$H:$H)</f>
        <v>0</v>
      </c>
      <c r="O102" s="190"/>
      <c r="P102" s="190"/>
      <c r="Q102" s="181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D102" s="43">
        <f t="shared" si="43"/>
        <v>0</v>
      </c>
      <c r="AE102" s="43">
        <f t="shared" si="44"/>
        <v>0</v>
      </c>
      <c r="AF102" s="43">
        <f t="shared" si="45"/>
        <v>0</v>
      </c>
      <c r="AG102" s="43">
        <f t="shared" si="46"/>
        <v>0</v>
      </c>
      <c r="AH102" s="43">
        <f t="shared" si="47"/>
        <v>0</v>
      </c>
      <c r="AI102" s="43">
        <f t="shared" si="48"/>
        <v>0</v>
      </c>
      <c r="AJ102" s="43">
        <f t="shared" si="49"/>
        <v>0</v>
      </c>
      <c r="AK102" s="43">
        <f t="shared" si="50"/>
        <v>0</v>
      </c>
      <c r="AL102" s="43">
        <f t="shared" si="51"/>
        <v>0</v>
      </c>
      <c r="AM102" s="43">
        <f t="shared" si="52"/>
        <v>0</v>
      </c>
      <c r="AN102" s="43">
        <f t="shared" si="53"/>
        <v>0</v>
      </c>
      <c r="AO102" s="176">
        <f t="shared" si="54"/>
        <v>0</v>
      </c>
    </row>
    <row r="103" spans="1:41" ht="16.399999999999999" customHeight="1">
      <c r="A103" s="17" t="s">
        <v>7</v>
      </c>
      <c r="B103" s="18"/>
      <c r="C103" s="19">
        <f>ROUND(SUM(C97:C102),2)</f>
        <v>0</v>
      </c>
      <c r="D103" s="19">
        <f t="shared" ref="D103:N103" si="55">ROUND(SUM(D97:D102),2)</f>
        <v>0</v>
      </c>
      <c r="E103" s="19">
        <f t="shared" si="55"/>
        <v>0</v>
      </c>
      <c r="F103" s="19">
        <f t="shared" si="55"/>
        <v>0</v>
      </c>
      <c r="G103" s="19">
        <f t="shared" si="55"/>
        <v>0</v>
      </c>
      <c r="H103" s="19">
        <f t="shared" si="55"/>
        <v>0</v>
      </c>
      <c r="I103" s="19">
        <f t="shared" si="55"/>
        <v>0</v>
      </c>
      <c r="J103" s="19">
        <f t="shared" si="55"/>
        <v>0</v>
      </c>
      <c r="K103" s="19">
        <f t="shared" si="55"/>
        <v>0</v>
      </c>
      <c r="L103" s="19">
        <f t="shared" si="55"/>
        <v>0</v>
      </c>
      <c r="M103" s="19">
        <f t="shared" si="55"/>
        <v>0</v>
      </c>
      <c r="N103" s="175">
        <f t="shared" si="55"/>
        <v>0</v>
      </c>
      <c r="O103" s="189"/>
      <c r="P103" s="189"/>
      <c r="Q103" s="180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D103" s="19">
        <f>ROUND(SUM(AD97:AD102),2)</f>
        <v>0</v>
      </c>
      <c r="AE103" s="19">
        <f t="shared" ref="AE103:AO103" si="56">ROUND(SUM(AE97:AE102),2)</f>
        <v>0</v>
      </c>
      <c r="AF103" s="19">
        <f t="shared" si="56"/>
        <v>0</v>
      </c>
      <c r="AG103" s="19">
        <f t="shared" si="56"/>
        <v>0</v>
      </c>
      <c r="AH103" s="19">
        <f t="shared" si="56"/>
        <v>0</v>
      </c>
      <c r="AI103" s="19">
        <f t="shared" si="56"/>
        <v>0</v>
      </c>
      <c r="AJ103" s="19">
        <f t="shared" si="56"/>
        <v>0</v>
      </c>
      <c r="AK103" s="19">
        <f t="shared" si="56"/>
        <v>0</v>
      </c>
      <c r="AL103" s="19">
        <f t="shared" si="56"/>
        <v>0</v>
      </c>
      <c r="AM103" s="19">
        <f t="shared" si="56"/>
        <v>0</v>
      </c>
      <c r="AN103" s="19">
        <f t="shared" si="56"/>
        <v>0</v>
      </c>
      <c r="AO103" s="175">
        <f t="shared" si="56"/>
        <v>0</v>
      </c>
    </row>
    <row r="104" spans="1:41" ht="16.399999999999999" customHeight="1">
      <c r="A104" s="13"/>
      <c r="B104" s="22"/>
      <c r="C104" s="42">
        <f>SUMIF(Jan!$A:$A,TB!$A104,Jan!$H:$H)</f>
        <v>0</v>
      </c>
      <c r="D104" s="42">
        <f>SUMIF(Feb!$A:$A,TB!$A104,Feb!$H:$H)</f>
        <v>0</v>
      </c>
      <c r="E104" s="42">
        <f>SUMIF(Mar!$A:$A,TB!$A104,Mar!$H:$H)</f>
        <v>0</v>
      </c>
      <c r="F104" s="42">
        <f>SUMIF(Apr!$A:$A,TB!$A104,Apr!$H:$H)</f>
        <v>0</v>
      </c>
      <c r="G104" s="42">
        <f>SUMIF(May!$A:$A,TB!$A104,May!$H:$H)</f>
        <v>0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174">
        <f>SUMIF(Dec!$A:$A,TB!$A104,Dec!$H:$H)</f>
        <v>0</v>
      </c>
      <c r="O104" s="188"/>
      <c r="P104" s="188"/>
      <c r="Q104" s="179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D104" s="42">
        <f t="shared" ref="AD104:AD117" si="57">ROUND(C104*AD$2,2)</f>
        <v>0</v>
      </c>
      <c r="AE104" s="42">
        <f t="shared" ref="AE104:AE117" si="58">ROUND(D104*AE$2,2)</f>
        <v>0</v>
      </c>
      <c r="AF104" s="42">
        <f t="shared" ref="AF104:AF117" si="59">ROUND(E104*AF$2,2)</f>
        <v>0</v>
      </c>
      <c r="AG104" s="42">
        <f t="shared" ref="AG104:AG117" si="60">ROUND(F104*AG$2,2)</f>
        <v>0</v>
      </c>
      <c r="AH104" s="42">
        <f t="shared" ref="AH104:AH117" si="61">ROUND(G104*AH$2,2)</f>
        <v>0</v>
      </c>
      <c r="AI104" s="42">
        <f t="shared" ref="AI104:AI117" si="62">ROUND(H104*AI$2,2)</f>
        <v>0</v>
      </c>
      <c r="AJ104" s="42">
        <f t="shared" ref="AJ104:AJ117" si="63">ROUND(I104*AJ$2,2)</f>
        <v>0</v>
      </c>
      <c r="AK104" s="42">
        <f t="shared" ref="AK104:AK117" si="64">ROUND(J104*AK$2,2)</f>
        <v>0</v>
      </c>
      <c r="AL104" s="42">
        <f t="shared" ref="AL104:AL117" si="65">ROUND(K104*AL$2,2)</f>
        <v>0</v>
      </c>
      <c r="AM104" s="42">
        <f t="shared" ref="AM104:AM117" si="66">ROUND(L104*AM$2,2)</f>
        <v>0</v>
      </c>
      <c r="AN104" s="42">
        <f t="shared" ref="AN104:AN117" si="67">ROUND(M104*AN$2,2)</f>
        <v>0</v>
      </c>
      <c r="AO104" s="174">
        <f t="shared" ref="AO104:AO117" si="68">ROUND(N104*AO$2,2)</f>
        <v>0</v>
      </c>
    </row>
    <row r="105" spans="1:41" ht="16.399999999999999" customHeight="1">
      <c r="A105" s="13">
        <v>14101</v>
      </c>
      <c r="B105" s="22" t="s">
        <v>179</v>
      </c>
      <c r="C105" s="42">
        <f>SUMIF(Jan!$A:$A,TB!$A105,Jan!$H:$H)</f>
        <v>117090.64</v>
      </c>
      <c r="D105" s="42">
        <f>SUMIF(Feb!$A:$A,TB!$A105,Feb!$H:$H)</f>
        <v>104773.34</v>
      </c>
      <c r="E105" s="42">
        <f>SUMIF(Mar!$A:$A,TB!$A105,Mar!$H:$H)</f>
        <v>151940.29999999999</v>
      </c>
      <c r="F105" s="42">
        <f>SUMIF(Apr!$A:$A,TB!$A105,Apr!$H:$H)</f>
        <v>151144.54</v>
      </c>
      <c r="G105" s="42">
        <f>SUMIF(May!$A:$A,TB!$A105,May!$H:$H)</f>
        <v>131594.66</v>
      </c>
      <c r="H105" s="42">
        <f>SUMIF(Jun!$A:$A,TB!$A105,Jun!$H:$H)</f>
        <v>136586.69</v>
      </c>
      <c r="I105" s="42">
        <f>SUMIF(Jul!$A:$A,TB!$A105,Jul!$H:$H)</f>
        <v>136586.69</v>
      </c>
      <c r="J105" s="42">
        <f>SUMIF(Aug!$A:$A,TB!$A105,Aug!$H:$H)</f>
        <v>136586.69</v>
      </c>
      <c r="K105" s="42">
        <f>SUMIF(Sep!$A:$A,TB!$A105,Sep!$H:$H)</f>
        <v>136586.69</v>
      </c>
      <c r="L105" s="42">
        <f>SUMIF(Oct!$A:$A,TB!$A105,Oct!$H:$H)</f>
        <v>136586.69</v>
      </c>
      <c r="M105" s="42">
        <f>SUMIF(Nov!$A:$A,TB!$A105,Nov!$H:$H)</f>
        <v>136586.69</v>
      </c>
      <c r="N105" s="174">
        <f>SUMIF(Dec!$A:$A,TB!$A105,Dec!$H:$H)</f>
        <v>136586.69</v>
      </c>
      <c r="O105" s="188"/>
      <c r="P105" s="188"/>
      <c r="Q105" s="179">
        <v>1140496.1200000001</v>
      </c>
      <c r="R105" s="42">
        <v>1903963.48</v>
      </c>
      <c r="S105" s="42">
        <v>1166079.27</v>
      </c>
      <c r="T105" s="42">
        <v>36196.980000000003</v>
      </c>
      <c r="U105" s="42">
        <v>21918.95</v>
      </c>
      <c r="V105" s="42">
        <v>170117.08</v>
      </c>
      <c r="W105" s="42">
        <v>169547.88</v>
      </c>
      <c r="X105" s="42">
        <v>149717.73000000001</v>
      </c>
      <c r="Y105" s="42">
        <v>152935.85</v>
      </c>
      <c r="Z105" s="42">
        <v>152936</v>
      </c>
      <c r="AA105" s="42">
        <v>127641.87</v>
      </c>
      <c r="AB105" s="42">
        <v>143891.01999999999</v>
      </c>
      <c r="AD105" s="42">
        <f t="shared" si="57"/>
        <v>2947405.59</v>
      </c>
      <c r="AE105" s="42">
        <f t="shared" si="58"/>
        <v>2632650.19</v>
      </c>
      <c r="AF105" s="42">
        <f t="shared" si="59"/>
        <v>3827284.99</v>
      </c>
      <c r="AG105" s="42">
        <f t="shared" si="60"/>
        <v>3818848.18</v>
      </c>
      <c r="AH105" s="42">
        <f t="shared" si="61"/>
        <v>3330002.87</v>
      </c>
      <c r="AI105" s="42">
        <f t="shared" si="62"/>
        <v>3458989.63</v>
      </c>
      <c r="AJ105" s="42">
        <f t="shared" si="63"/>
        <v>3458989.63</v>
      </c>
      <c r="AK105" s="42">
        <f t="shared" si="64"/>
        <v>3458989.63</v>
      </c>
      <c r="AL105" s="42">
        <f t="shared" si="65"/>
        <v>3458989.63</v>
      </c>
      <c r="AM105" s="42">
        <f t="shared" si="66"/>
        <v>3458989.63</v>
      </c>
      <c r="AN105" s="42">
        <f t="shared" si="67"/>
        <v>3458989.63</v>
      </c>
      <c r="AO105" s="174">
        <f t="shared" si="68"/>
        <v>3458989.63</v>
      </c>
    </row>
    <row r="106" spans="1:41" ht="16.399999999999999" customHeight="1">
      <c r="A106" s="13">
        <v>14102</v>
      </c>
      <c r="B106" s="22" t="s">
        <v>180</v>
      </c>
      <c r="C106" s="42">
        <f>SUMIF(Jan!$A:$A,TB!$A106,Jan!$H:$H)</f>
        <v>3335959.66</v>
      </c>
      <c r="D106" s="42">
        <f>SUMIF(Feb!$A:$A,TB!$A106,Feb!$H:$H)</f>
        <v>3195886.75</v>
      </c>
      <c r="E106" s="42">
        <f>SUMIF(Mar!$A:$A,TB!$A106,Mar!$H:$H)</f>
        <v>3768419.64</v>
      </c>
      <c r="F106" s="42">
        <f>SUMIF(Apr!$A:$A,TB!$A106,Apr!$H:$H)</f>
        <v>3261589.66</v>
      </c>
      <c r="G106" s="42">
        <f>SUMIF(May!$A:$A,TB!$A106,May!$H:$H)</f>
        <v>3545458.17</v>
      </c>
      <c r="H106" s="42">
        <f>SUMIF(Jun!$A:$A,TB!$A106,Jun!$H:$H)</f>
        <v>3761660.19</v>
      </c>
      <c r="I106" s="42">
        <f>SUMIF(Jul!$A:$A,TB!$A106,Jul!$H:$H)</f>
        <v>3761660.19</v>
      </c>
      <c r="J106" s="42">
        <f>SUMIF(Aug!$A:$A,TB!$A106,Aug!$H:$H)</f>
        <v>3761660.19</v>
      </c>
      <c r="K106" s="42">
        <f>SUMIF(Sep!$A:$A,TB!$A106,Sep!$H:$H)</f>
        <v>3761660.19</v>
      </c>
      <c r="L106" s="42">
        <f>SUMIF(Oct!$A:$A,TB!$A106,Oct!$H:$H)</f>
        <v>3761660.19</v>
      </c>
      <c r="M106" s="42">
        <f>SUMIF(Nov!$A:$A,TB!$A106,Nov!$H:$H)</f>
        <v>3761660.19</v>
      </c>
      <c r="N106" s="174">
        <f>SUMIF(Dec!$A:$A,TB!$A106,Dec!$H:$H)</f>
        <v>3761660.19</v>
      </c>
      <c r="O106" s="188"/>
      <c r="P106" s="188"/>
      <c r="Q106" s="179">
        <v>5037370.99</v>
      </c>
      <c r="R106" s="42">
        <v>4623536.84</v>
      </c>
      <c r="S106" s="42">
        <v>2951779.59</v>
      </c>
      <c r="T106" s="42">
        <v>2935260.4</v>
      </c>
      <c r="U106" s="42">
        <v>3442063.88</v>
      </c>
      <c r="V106" s="42">
        <v>3575574.28</v>
      </c>
      <c r="W106" s="42">
        <v>3402647.58</v>
      </c>
      <c r="X106" s="42">
        <v>3962072.92</v>
      </c>
      <c r="Y106" s="42">
        <v>3911858.87</v>
      </c>
      <c r="Z106" s="42">
        <v>4012240.96</v>
      </c>
      <c r="AA106" s="42">
        <v>4084365.95</v>
      </c>
      <c r="AB106" s="42">
        <v>3733211.77</v>
      </c>
      <c r="AD106" s="42">
        <f t="shared" si="57"/>
        <v>83972776.560000002</v>
      </c>
      <c r="AE106" s="42">
        <f t="shared" si="58"/>
        <v>80303365.959999993</v>
      </c>
      <c r="AF106" s="42">
        <f t="shared" si="59"/>
        <v>94924229.680000007</v>
      </c>
      <c r="AG106" s="42">
        <f t="shared" si="60"/>
        <v>82407976.670000002</v>
      </c>
      <c r="AH106" s="42">
        <f t="shared" si="61"/>
        <v>89717818.989999995</v>
      </c>
      <c r="AI106" s="42">
        <f t="shared" si="62"/>
        <v>95262163.480000004</v>
      </c>
      <c r="AJ106" s="42">
        <f t="shared" si="63"/>
        <v>95262163.480000004</v>
      </c>
      <c r="AK106" s="42">
        <f t="shared" si="64"/>
        <v>95262163.480000004</v>
      </c>
      <c r="AL106" s="42">
        <f t="shared" si="65"/>
        <v>95262163.480000004</v>
      </c>
      <c r="AM106" s="42">
        <f t="shared" si="66"/>
        <v>95262163.480000004</v>
      </c>
      <c r="AN106" s="42">
        <f t="shared" si="67"/>
        <v>95262163.480000004</v>
      </c>
      <c r="AO106" s="174">
        <f t="shared" si="68"/>
        <v>95262163.480000004</v>
      </c>
    </row>
    <row r="107" spans="1:41" ht="16.399999999999999" customHeight="1">
      <c r="A107" s="13">
        <v>14201</v>
      </c>
      <c r="B107" s="14" t="s">
        <v>181</v>
      </c>
      <c r="C107" s="42">
        <f>SUMIF(Jan!$A:$A,TB!$A107,Jan!$H:$H)</f>
        <v>817.65</v>
      </c>
      <c r="D107" s="42">
        <f>SUMIF(Feb!$A:$A,TB!$A107,Feb!$H:$H)</f>
        <v>598.16999999999996</v>
      </c>
      <c r="E107" s="42">
        <f>SUMIF(Mar!$A:$A,TB!$A107,Mar!$H:$H)</f>
        <v>594.63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5829.37</v>
      </c>
      <c r="I107" s="42">
        <f>SUMIF(Jul!$A:$A,TB!$A107,Jul!$H:$H)</f>
        <v>5829.37</v>
      </c>
      <c r="J107" s="42">
        <f>SUMIF(Aug!$A:$A,TB!$A107,Aug!$H:$H)</f>
        <v>5829.37</v>
      </c>
      <c r="K107" s="42">
        <f>SUMIF(Sep!$A:$A,TB!$A107,Sep!$H:$H)</f>
        <v>5829.37</v>
      </c>
      <c r="L107" s="42">
        <f>SUMIF(Oct!$A:$A,TB!$A107,Oct!$H:$H)</f>
        <v>5829.37</v>
      </c>
      <c r="M107" s="42">
        <f>SUMIF(Nov!$A:$A,TB!$A107,Nov!$H:$H)</f>
        <v>5829.37</v>
      </c>
      <c r="N107" s="174">
        <f>SUMIF(Dec!$A:$A,TB!$A107,Dec!$H:$H)</f>
        <v>5829.37</v>
      </c>
      <c r="O107" s="188"/>
      <c r="P107" s="188"/>
      <c r="Q107" s="179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57"/>
        <v>20581.89</v>
      </c>
      <c r="AE107" s="42">
        <f t="shared" si="58"/>
        <v>15030.28</v>
      </c>
      <c r="AF107" s="42">
        <f t="shared" si="59"/>
        <v>14978.37</v>
      </c>
      <c r="AG107" s="42">
        <f t="shared" si="60"/>
        <v>0</v>
      </c>
      <c r="AH107" s="42">
        <f t="shared" si="61"/>
        <v>0</v>
      </c>
      <c r="AI107" s="42">
        <f t="shared" si="62"/>
        <v>147625.88</v>
      </c>
      <c r="AJ107" s="42">
        <f t="shared" si="63"/>
        <v>147625.88</v>
      </c>
      <c r="AK107" s="42">
        <f t="shared" si="64"/>
        <v>147625.88</v>
      </c>
      <c r="AL107" s="42">
        <f t="shared" si="65"/>
        <v>147625.88</v>
      </c>
      <c r="AM107" s="42">
        <f t="shared" si="66"/>
        <v>147625.88</v>
      </c>
      <c r="AN107" s="42">
        <f t="shared" si="67"/>
        <v>147625.88</v>
      </c>
      <c r="AO107" s="174">
        <f t="shared" si="68"/>
        <v>147625.88</v>
      </c>
    </row>
    <row r="108" spans="1:41" ht="16.399999999999999" customHeight="1">
      <c r="A108" s="13">
        <v>15001</v>
      </c>
      <c r="B108" s="14" t="s">
        <v>182</v>
      </c>
      <c r="C108" s="42">
        <f>SUMIF(Jan!$A:$A,TB!$A108,Jan!$H:$H)</f>
        <v>0</v>
      </c>
      <c r="D108" s="42">
        <f>SUMIF(Feb!$A:$A,TB!$A108,Feb!$H:$H)</f>
        <v>0</v>
      </c>
      <c r="E108" s="42">
        <f>SUMIF(Mar!$A:$A,TB!$A108,Mar!$H:$H)</f>
        <v>0</v>
      </c>
      <c r="F108" s="42">
        <f>SUMIF(Apr!$A:$A,TB!$A108,Apr!$H:$H)</f>
        <v>0</v>
      </c>
      <c r="G108" s="42">
        <f>SUMIF(May!$A:$A,TB!$A108,May!$H:$H)</f>
        <v>0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74">
        <f>SUMIF(Dec!$A:$A,TB!$A108,Dec!$H:$H)</f>
        <v>0</v>
      </c>
      <c r="O108" s="188"/>
      <c r="P108" s="188"/>
      <c r="Q108" s="179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D108" s="42">
        <f t="shared" si="57"/>
        <v>0</v>
      </c>
      <c r="AE108" s="42">
        <f t="shared" si="58"/>
        <v>0</v>
      </c>
      <c r="AF108" s="42">
        <f t="shared" si="59"/>
        <v>0</v>
      </c>
      <c r="AG108" s="42">
        <f t="shared" si="60"/>
        <v>0</v>
      </c>
      <c r="AH108" s="42">
        <f t="shared" si="61"/>
        <v>0</v>
      </c>
      <c r="AI108" s="42">
        <f t="shared" si="62"/>
        <v>0</v>
      </c>
      <c r="AJ108" s="42">
        <f t="shared" si="63"/>
        <v>0</v>
      </c>
      <c r="AK108" s="42">
        <f t="shared" si="64"/>
        <v>0</v>
      </c>
      <c r="AL108" s="42">
        <f t="shared" si="65"/>
        <v>0</v>
      </c>
      <c r="AM108" s="42">
        <f t="shared" si="66"/>
        <v>0</v>
      </c>
      <c r="AN108" s="42">
        <f t="shared" si="67"/>
        <v>0</v>
      </c>
      <c r="AO108" s="174">
        <f t="shared" si="68"/>
        <v>0</v>
      </c>
    </row>
    <row r="109" spans="1:41" ht="16.399999999999999" customHeight="1">
      <c r="A109" s="13">
        <v>15002</v>
      </c>
      <c r="B109" s="14" t="s">
        <v>183</v>
      </c>
      <c r="C109" s="42">
        <f>SUMIF(Jan!$A:$A,TB!$A109,Jan!$H:$H)</f>
        <v>0</v>
      </c>
      <c r="D109" s="42">
        <f>SUMIF(Feb!$A:$A,TB!$A109,Feb!$H:$H)</f>
        <v>0</v>
      </c>
      <c r="E109" s="42">
        <f>SUMIF(Mar!$A:$A,TB!$A109,Mar!$H:$H)</f>
        <v>582400</v>
      </c>
      <c r="F109" s="42">
        <f>SUMIF(Apr!$A:$A,TB!$A109,Apr!$H:$H)</f>
        <v>0</v>
      </c>
      <c r="G109" s="42">
        <f>SUMIF(May!$A:$A,TB!$A109,May!$H:$H)</f>
        <v>0</v>
      </c>
      <c r="H109" s="42">
        <f>SUMIF(Jun!$A:$A,TB!$A109,Jun!$H:$H)</f>
        <v>0</v>
      </c>
      <c r="I109" s="42">
        <f>SUMIF(Jul!$A:$A,TB!$A109,Jul!$H:$H)</f>
        <v>0</v>
      </c>
      <c r="J109" s="42">
        <f>SUMIF(Aug!$A:$A,TB!$A109,Aug!$H:$H)</f>
        <v>0</v>
      </c>
      <c r="K109" s="42">
        <f>SUMIF(Sep!$A:$A,TB!$A109,Sep!$H:$H)</f>
        <v>0</v>
      </c>
      <c r="L109" s="42">
        <f>SUMIF(Oct!$A:$A,TB!$A109,Oct!$H:$H)</f>
        <v>0</v>
      </c>
      <c r="M109" s="42">
        <f>SUMIF(Nov!$A:$A,TB!$A109,Nov!$H:$H)</f>
        <v>0</v>
      </c>
      <c r="N109" s="174">
        <f>SUMIF(Dec!$A:$A,TB!$A109,Dec!$H:$H)</f>
        <v>0</v>
      </c>
      <c r="O109" s="188"/>
      <c r="P109" s="188"/>
      <c r="Q109" s="179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D109" s="42">
        <f t="shared" si="57"/>
        <v>0</v>
      </c>
      <c r="AE109" s="42">
        <f t="shared" si="58"/>
        <v>0</v>
      </c>
      <c r="AF109" s="42">
        <f t="shared" si="59"/>
        <v>14670306.560000001</v>
      </c>
      <c r="AG109" s="42">
        <f t="shared" si="60"/>
        <v>0</v>
      </c>
      <c r="AH109" s="42">
        <f t="shared" si="61"/>
        <v>0</v>
      </c>
      <c r="AI109" s="42">
        <f t="shared" si="62"/>
        <v>0</v>
      </c>
      <c r="AJ109" s="42">
        <f t="shared" si="63"/>
        <v>0</v>
      </c>
      <c r="AK109" s="42">
        <f t="shared" si="64"/>
        <v>0</v>
      </c>
      <c r="AL109" s="42">
        <f t="shared" si="65"/>
        <v>0</v>
      </c>
      <c r="AM109" s="42">
        <f t="shared" si="66"/>
        <v>0</v>
      </c>
      <c r="AN109" s="42">
        <f t="shared" si="67"/>
        <v>0</v>
      </c>
      <c r="AO109" s="174">
        <f t="shared" si="68"/>
        <v>0</v>
      </c>
    </row>
    <row r="110" spans="1:41" ht="16.399999999999999" customHeight="1">
      <c r="A110" s="13">
        <v>15003</v>
      </c>
      <c r="B110" s="14" t="s">
        <v>184</v>
      </c>
      <c r="C110" s="42">
        <f>SUMIF(Jan!$A:$A,TB!$A110,Jan!$H:$H)</f>
        <v>1000000</v>
      </c>
      <c r="D110" s="42">
        <f>SUMIF(Feb!$A:$A,TB!$A110,Feb!$H:$H)</f>
        <v>1000000</v>
      </c>
      <c r="E110" s="42">
        <f>SUMIF(Mar!$A:$A,TB!$A110,Mar!$H:$H)</f>
        <v>2155.46</v>
      </c>
      <c r="F110" s="42">
        <f>SUMIF(Apr!$A:$A,TB!$A110,Apr!$H:$H)</f>
        <v>2155.46</v>
      </c>
      <c r="G110" s="42">
        <f>SUMIF(May!$A:$A,TB!$A110,May!$H:$H)</f>
        <v>2155.46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4">
        <f>SUMIF(Dec!$A:$A,TB!$A110,Dec!$H:$H)</f>
        <v>0</v>
      </c>
      <c r="O110" s="188"/>
      <c r="P110" s="188"/>
      <c r="Q110" s="179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1000000</v>
      </c>
      <c r="AA110" s="42">
        <v>1000000</v>
      </c>
      <c r="AB110" s="42">
        <v>1000000</v>
      </c>
      <c r="AD110" s="42">
        <f t="shared" si="57"/>
        <v>25172000</v>
      </c>
      <c r="AE110" s="42">
        <f t="shared" si="58"/>
        <v>25127100</v>
      </c>
      <c r="AF110" s="42">
        <f t="shared" si="59"/>
        <v>54294.74</v>
      </c>
      <c r="AG110" s="42">
        <f t="shared" si="60"/>
        <v>54460.28</v>
      </c>
      <c r="AH110" s="42">
        <f t="shared" si="61"/>
        <v>54543.92</v>
      </c>
      <c r="AI110" s="42">
        <f t="shared" si="62"/>
        <v>0</v>
      </c>
      <c r="AJ110" s="42">
        <f t="shared" si="63"/>
        <v>0</v>
      </c>
      <c r="AK110" s="42">
        <f t="shared" si="64"/>
        <v>0</v>
      </c>
      <c r="AL110" s="42">
        <f t="shared" si="65"/>
        <v>0</v>
      </c>
      <c r="AM110" s="42">
        <f t="shared" si="66"/>
        <v>0</v>
      </c>
      <c r="AN110" s="42">
        <f t="shared" si="67"/>
        <v>0</v>
      </c>
      <c r="AO110" s="174">
        <f t="shared" si="68"/>
        <v>0</v>
      </c>
    </row>
    <row r="111" spans="1:41" ht="16.399999999999999" customHeight="1">
      <c r="A111" s="13">
        <v>15005</v>
      </c>
      <c r="B111" s="14" t="s">
        <v>185</v>
      </c>
      <c r="C111" s="42">
        <f>SUMIF(Jan!$A:$A,TB!$A111,Jan!$H:$H)</f>
        <v>53990.33</v>
      </c>
      <c r="D111" s="42">
        <f>SUMIF(Feb!$A:$A,TB!$A111,Feb!$H:$H)</f>
        <v>48931.01</v>
      </c>
      <c r="E111" s="42">
        <f>SUMIF(Mar!$A:$A,TB!$A111,Mar!$H:$H)</f>
        <v>43871.65</v>
      </c>
      <c r="F111" s="42">
        <f>SUMIF(Apr!$A:$A,TB!$A111,Apr!$H:$H)</f>
        <v>39223.370000000003</v>
      </c>
      <c r="G111" s="42">
        <f>SUMIF(May!$A:$A,TB!$A111,May!$H:$H)</f>
        <v>34163.97</v>
      </c>
      <c r="H111" s="42">
        <f>SUMIF(Jun!$A:$A,TB!$A111,Jun!$H:$H)</f>
        <v>29104.57</v>
      </c>
      <c r="I111" s="42">
        <f>SUMIF(Jul!$A:$A,TB!$A111,Jul!$H:$H)</f>
        <v>29104.57</v>
      </c>
      <c r="J111" s="42">
        <f>SUMIF(Aug!$A:$A,TB!$A111,Aug!$H:$H)</f>
        <v>29104.57</v>
      </c>
      <c r="K111" s="42">
        <f>SUMIF(Sep!$A:$A,TB!$A111,Sep!$H:$H)</f>
        <v>29104.57</v>
      </c>
      <c r="L111" s="42">
        <f>SUMIF(Oct!$A:$A,TB!$A111,Oct!$H:$H)</f>
        <v>29104.57</v>
      </c>
      <c r="M111" s="42">
        <f>SUMIF(Nov!$A:$A,TB!$A111,Nov!$H:$H)</f>
        <v>29104.57</v>
      </c>
      <c r="N111" s="174">
        <f>SUMIF(Dec!$A:$A,TB!$A111,Dec!$H:$H)</f>
        <v>29104.57</v>
      </c>
      <c r="O111" s="188"/>
      <c r="P111" s="188"/>
      <c r="Q111" s="179">
        <v>26060.97</v>
      </c>
      <c r="R111" s="42">
        <v>15970.17</v>
      </c>
      <c r="S111" s="42">
        <v>79665.02</v>
      </c>
      <c r="T111" s="42">
        <v>64635.68</v>
      </c>
      <c r="U111" s="42">
        <v>49606.34</v>
      </c>
      <c r="V111" s="42">
        <v>34577.01</v>
      </c>
      <c r="W111" s="42">
        <v>28975.35</v>
      </c>
      <c r="X111" s="42">
        <v>23073.69</v>
      </c>
      <c r="Y111" s="42">
        <v>17192.54</v>
      </c>
      <c r="Z111" s="42">
        <v>11311.35</v>
      </c>
      <c r="AA111" s="42">
        <v>6749.3</v>
      </c>
      <c r="AB111" s="42">
        <v>56291.26</v>
      </c>
      <c r="AD111" s="42">
        <f t="shared" si="57"/>
        <v>1359044.59</v>
      </c>
      <c r="AE111" s="42">
        <f t="shared" si="58"/>
        <v>1229494.3799999999</v>
      </c>
      <c r="AF111" s="42">
        <f t="shared" si="59"/>
        <v>1105100.54</v>
      </c>
      <c r="AG111" s="42">
        <f t="shared" si="60"/>
        <v>991025.51</v>
      </c>
      <c r="AH111" s="42">
        <f t="shared" si="61"/>
        <v>864519.26</v>
      </c>
      <c r="AI111" s="42">
        <f t="shared" si="62"/>
        <v>737058.68</v>
      </c>
      <c r="AJ111" s="42">
        <f t="shared" si="63"/>
        <v>737058.68</v>
      </c>
      <c r="AK111" s="42">
        <f t="shared" si="64"/>
        <v>737058.68</v>
      </c>
      <c r="AL111" s="42">
        <f t="shared" si="65"/>
        <v>737058.68</v>
      </c>
      <c r="AM111" s="42">
        <f t="shared" si="66"/>
        <v>737058.68</v>
      </c>
      <c r="AN111" s="42">
        <f t="shared" si="67"/>
        <v>737058.68</v>
      </c>
      <c r="AO111" s="174">
        <f t="shared" si="68"/>
        <v>737058.68</v>
      </c>
    </row>
    <row r="112" spans="1:41" ht="16.399999999999999" customHeight="1">
      <c r="A112" s="13">
        <v>15007</v>
      </c>
      <c r="B112" s="14" t="s">
        <v>186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4">
        <f>SUMIF(Dec!$A:$A,TB!$A112,Dec!$H:$H)</f>
        <v>0</v>
      </c>
      <c r="O112" s="188"/>
      <c r="P112" s="188"/>
      <c r="Q112" s="179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57"/>
        <v>0</v>
      </c>
      <c r="AE112" s="42">
        <f t="shared" si="58"/>
        <v>0</v>
      </c>
      <c r="AF112" s="42">
        <f t="shared" si="59"/>
        <v>0</v>
      </c>
      <c r="AG112" s="42">
        <f t="shared" si="60"/>
        <v>0</v>
      </c>
      <c r="AH112" s="42">
        <f t="shared" si="61"/>
        <v>0</v>
      </c>
      <c r="AI112" s="42">
        <f t="shared" si="62"/>
        <v>0</v>
      </c>
      <c r="AJ112" s="42">
        <f t="shared" si="63"/>
        <v>0</v>
      </c>
      <c r="AK112" s="42">
        <f t="shared" si="64"/>
        <v>0</v>
      </c>
      <c r="AL112" s="42">
        <f t="shared" si="65"/>
        <v>0</v>
      </c>
      <c r="AM112" s="42">
        <f t="shared" si="66"/>
        <v>0</v>
      </c>
      <c r="AN112" s="42">
        <f t="shared" si="67"/>
        <v>0</v>
      </c>
      <c r="AO112" s="174">
        <f t="shared" si="68"/>
        <v>0</v>
      </c>
    </row>
    <row r="113" spans="1:41" ht="16.399999999999999" customHeight="1">
      <c r="A113" s="13">
        <v>15008</v>
      </c>
      <c r="B113" s="14" t="s">
        <v>187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4">
        <f>SUMIF(Dec!$A:$A,TB!$A113,Dec!$H:$H)</f>
        <v>0</v>
      </c>
      <c r="O113" s="188"/>
      <c r="P113" s="188"/>
      <c r="Q113" s="179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174">
        <f t="shared" si="68"/>
        <v>0</v>
      </c>
    </row>
    <row r="114" spans="1:41" ht="16.399999999999999" customHeight="1">
      <c r="A114" s="13">
        <v>15014</v>
      </c>
      <c r="B114" s="14" t="s">
        <v>188</v>
      </c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4">
        <f>SUMIF(Dec!$A:$A,TB!$A114,Dec!$H:$H)</f>
        <v>0</v>
      </c>
      <c r="O114" s="188"/>
      <c r="P114" s="188"/>
      <c r="Q114" s="179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174">
        <f t="shared" si="68"/>
        <v>0</v>
      </c>
    </row>
    <row r="115" spans="1:41" ht="16.399999999999999" customHeight="1">
      <c r="A115" s="13">
        <v>15015</v>
      </c>
      <c r="B115" s="14" t="s">
        <v>189</v>
      </c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74">
        <f>SUMIF(Dec!$A:$A,TB!$A115,Dec!$H:$H)</f>
        <v>0</v>
      </c>
      <c r="O115" s="188"/>
      <c r="P115" s="188"/>
      <c r="Q115" s="179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174">
        <f t="shared" si="68"/>
        <v>0</v>
      </c>
    </row>
    <row r="116" spans="1:41" ht="16.399999999999999" customHeight="1">
      <c r="A116" s="13">
        <v>14103</v>
      </c>
      <c r="B116" s="21" t="s">
        <v>481</v>
      </c>
      <c r="C116" s="42">
        <f>SUMIF(Jan!$A:$A,TB!$A116,Jan!$H:$H)</f>
        <v>0</v>
      </c>
      <c r="D116" s="42">
        <f>SUMIF(Feb!$A:$A,TB!$A116,Feb!$H:$H)</f>
        <v>0</v>
      </c>
      <c r="E116" s="42">
        <f>SUMIF(Mar!$A:$A,TB!$A116,Mar!$H:$H)</f>
        <v>0</v>
      </c>
      <c r="F116" s="42">
        <f>SUMIF(Apr!$A:$A,TB!$A116,Apr!$H:$H)</f>
        <v>0</v>
      </c>
      <c r="G116" s="42">
        <f>SUMIF(May!$A:$A,TB!$A116,May!$H:$H)</f>
        <v>0</v>
      </c>
      <c r="H116" s="42">
        <f>SUMIF(Jun!$A:$A,TB!$A116,Jun!$H:$H)</f>
        <v>0</v>
      </c>
      <c r="I116" s="42">
        <f>SUMIF(Jul!$A:$A,TB!$A116,Jul!$H:$H)</f>
        <v>0</v>
      </c>
      <c r="J116" s="42">
        <f>SUMIF(Aug!$A:$A,TB!$A116,Aug!$H:$H)</f>
        <v>0</v>
      </c>
      <c r="K116" s="42">
        <f>SUMIF(Sep!$A:$A,TB!$A116,Sep!$H:$H)</f>
        <v>0</v>
      </c>
      <c r="L116" s="42">
        <f>SUMIF(Oct!$A:$A,TB!$A116,Oct!$H:$H)</f>
        <v>0</v>
      </c>
      <c r="M116" s="42">
        <f>SUMIF(Nov!$A:$A,TB!$A116,Nov!$H:$H)</f>
        <v>0</v>
      </c>
      <c r="N116" s="174">
        <f>SUMIF(Dec!$A:$A,TB!$A116,Dec!$H:$H)</f>
        <v>0</v>
      </c>
      <c r="O116" s="188"/>
      <c r="P116" s="188"/>
      <c r="Q116" s="179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D116" s="42">
        <f t="shared" si="57"/>
        <v>0</v>
      </c>
      <c r="AE116" s="42">
        <f t="shared" si="58"/>
        <v>0</v>
      </c>
      <c r="AF116" s="42">
        <f t="shared" si="59"/>
        <v>0</v>
      </c>
      <c r="AG116" s="42">
        <f t="shared" si="60"/>
        <v>0</v>
      </c>
      <c r="AH116" s="42">
        <f t="shared" si="61"/>
        <v>0</v>
      </c>
      <c r="AI116" s="42">
        <f t="shared" si="62"/>
        <v>0</v>
      </c>
      <c r="AJ116" s="42">
        <f t="shared" si="63"/>
        <v>0</v>
      </c>
      <c r="AK116" s="42">
        <f t="shared" si="64"/>
        <v>0</v>
      </c>
      <c r="AL116" s="42">
        <f t="shared" si="65"/>
        <v>0</v>
      </c>
      <c r="AM116" s="42">
        <f t="shared" si="66"/>
        <v>0</v>
      </c>
      <c r="AN116" s="42">
        <f t="shared" si="67"/>
        <v>0</v>
      </c>
      <c r="AO116" s="174">
        <f t="shared" si="68"/>
        <v>0</v>
      </c>
    </row>
    <row r="117" spans="1:41" ht="16.399999999999999" customHeight="1">
      <c r="A117" s="13"/>
      <c r="B117" s="21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4">
        <f>SUMIF(Dec!$A:$A,TB!$A117,Dec!$H:$H)</f>
        <v>0</v>
      </c>
      <c r="O117" s="188"/>
      <c r="P117" s="188"/>
      <c r="Q117" s="179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si="57"/>
        <v>0</v>
      </c>
      <c r="AE117" s="42">
        <f t="shared" si="58"/>
        <v>0</v>
      </c>
      <c r="AF117" s="42">
        <f t="shared" si="59"/>
        <v>0</v>
      </c>
      <c r="AG117" s="42">
        <f t="shared" si="60"/>
        <v>0</v>
      </c>
      <c r="AH117" s="42">
        <f t="shared" si="61"/>
        <v>0</v>
      </c>
      <c r="AI117" s="42">
        <f t="shared" si="62"/>
        <v>0</v>
      </c>
      <c r="AJ117" s="42">
        <f t="shared" si="63"/>
        <v>0</v>
      </c>
      <c r="AK117" s="42">
        <f t="shared" si="64"/>
        <v>0</v>
      </c>
      <c r="AL117" s="42">
        <f t="shared" si="65"/>
        <v>0</v>
      </c>
      <c r="AM117" s="42">
        <f t="shared" si="66"/>
        <v>0</v>
      </c>
      <c r="AN117" s="42">
        <f t="shared" si="67"/>
        <v>0</v>
      </c>
      <c r="AO117" s="174">
        <f t="shared" si="68"/>
        <v>0</v>
      </c>
    </row>
    <row r="118" spans="1:41" ht="16.399999999999999" customHeight="1">
      <c r="A118" s="17" t="s">
        <v>8</v>
      </c>
      <c r="B118" s="18"/>
      <c r="C118" s="19">
        <f t="shared" ref="C118" si="69">ROUND(SUM(C104:C117),2)</f>
        <v>4507858.28</v>
      </c>
      <c r="D118" s="19">
        <f t="shared" ref="D118:N118" si="70">ROUND(SUM(D104:D117),2)</f>
        <v>4350189.2699999996</v>
      </c>
      <c r="E118" s="19">
        <f t="shared" si="70"/>
        <v>4549381.68</v>
      </c>
      <c r="F118" s="19">
        <f t="shared" si="70"/>
        <v>3454113.03</v>
      </c>
      <c r="G118" s="19">
        <f t="shared" si="70"/>
        <v>3713372.26</v>
      </c>
      <c r="H118" s="19">
        <f t="shared" si="70"/>
        <v>3933180.82</v>
      </c>
      <c r="I118" s="19">
        <f t="shared" si="70"/>
        <v>3933180.82</v>
      </c>
      <c r="J118" s="19">
        <f t="shared" si="70"/>
        <v>3933180.82</v>
      </c>
      <c r="K118" s="19">
        <f t="shared" si="70"/>
        <v>3933180.82</v>
      </c>
      <c r="L118" s="19">
        <f t="shared" si="70"/>
        <v>3933180.82</v>
      </c>
      <c r="M118" s="19">
        <f t="shared" si="70"/>
        <v>3933180.82</v>
      </c>
      <c r="N118" s="175">
        <f t="shared" si="70"/>
        <v>3933180.82</v>
      </c>
      <c r="O118" s="189"/>
      <c r="P118" s="189"/>
      <c r="Q118" s="180">
        <v>6203928.0800000001</v>
      </c>
      <c r="R118" s="19">
        <v>6543470.4900000002</v>
      </c>
      <c r="S118" s="19">
        <v>4197523.88</v>
      </c>
      <c r="T118" s="19">
        <v>3036093.06</v>
      </c>
      <c r="U118" s="19">
        <v>3513589.17</v>
      </c>
      <c r="V118" s="19">
        <v>3780268.37</v>
      </c>
      <c r="W118" s="19">
        <v>3601170.81</v>
      </c>
      <c r="X118" s="19">
        <v>4134864.34</v>
      </c>
      <c r="Y118" s="19">
        <v>4081987.26</v>
      </c>
      <c r="Z118" s="19">
        <v>5176488.3099999996</v>
      </c>
      <c r="AA118" s="19">
        <v>5218757.12</v>
      </c>
      <c r="AB118" s="19">
        <v>4933394.05</v>
      </c>
      <c r="AD118" s="19">
        <f t="shared" ref="AD118" si="71">ROUND(SUM(AD104:AD117),2)</f>
        <v>113471808.63</v>
      </c>
      <c r="AE118" s="19">
        <f t="shared" ref="AE118:AO118" si="72">ROUND(SUM(AE104:AE117),2)</f>
        <v>109307640.81</v>
      </c>
      <c r="AF118" s="19">
        <f t="shared" si="72"/>
        <v>114596194.88</v>
      </c>
      <c r="AG118" s="19">
        <f t="shared" si="72"/>
        <v>87272310.640000001</v>
      </c>
      <c r="AH118" s="19">
        <f t="shared" si="72"/>
        <v>93966885.040000007</v>
      </c>
      <c r="AI118" s="19">
        <f t="shared" si="72"/>
        <v>99605837.670000002</v>
      </c>
      <c r="AJ118" s="19">
        <f t="shared" si="72"/>
        <v>99605837.670000002</v>
      </c>
      <c r="AK118" s="19">
        <f t="shared" si="72"/>
        <v>99605837.670000002</v>
      </c>
      <c r="AL118" s="19">
        <f t="shared" si="72"/>
        <v>99605837.670000002</v>
      </c>
      <c r="AM118" s="19">
        <f t="shared" si="72"/>
        <v>99605837.670000002</v>
      </c>
      <c r="AN118" s="19">
        <f t="shared" si="72"/>
        <v>99605837.670000002</v>
      </c>
      <c r="AO118" s="175">
        <f t="shared" si="72"/>
        <v>99605837.670000002</v>
      </c>
    </row>
    <row r="119" spans="1:41" ht="16.399999999999999" customHeight="1">
      <c r="A119" s="20"/>
      <c r="B119" s="14"/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4">
        <f>SUMIF(Dec!$A:$A,TB!$A119,Dec!$H:$H)</f>
        <v>0</v>
      </c>
      <c r="O119" s="188"/>
      <c r="P119" s="188"/>
      <c r="Q119" s="179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ref="AD119:AD150" si="73">ROUND(C119*AD$2,2)</f>
        <v>0</v>
      </c>
      <c r="AE119" s="42">
        <f t="shared" ref="AE119:AE150" si="74">ROUND(D119*AE$2,2)</f>
        <v>0</v>
      </c>
      <c r="AF119" s="42">
        <f t="shared" ref="AF119:AF150" si="75">ROUND(E119*AF$2,2)</f>
        <v>0</v>
      </c>
      <c r="AG119" s="42">
        <f t="shared" ref="AG119:AG150" si="76">ROUND(F119*AG$2,2)</f>
        <v>0</v>
      </c>
      <c r="AH119" s="42">
        <f t="shared" ref="AH119:AH150" si="77">ROUND(G119*AH$2,2)</f>
        <v>0</v>
      </c>
      <c r="AI119" s="42">
        <f t="shared" ref="AI119:AI150" si="78">ROUND(H119*AI$2,2)</f>
        <v>0</v>
      </c>
      <c r="AJ119" s="42">
        <f t="shared" ref="AJ119:AJ150" si="79">ROUND(I119*AJ$2,2)</f>
        <v>0</v>
      </c>
      <c r="AK119" s="42">
        <f t="shared" ref="AK119:AK150" si="80">ROUND(J119*AK$2,2)</f>
        <v>0</v>
      </c>
      <c r="AL119" s="42">
        <f t="shared" ref="AL119:AL150" si="81">ROUND(K119*AL$2,2)</f>
        <v>0</v>
      </c>
      <c r="AM119" s="42">
        <f t="shared" ref="AM119:AM150" si="82">ROUND(L119*AM$2,2)</f>
        <v>0</v>
      </c>
      <c r="AN119" s="42">
        <f t="shared" ref="AN119:AN150" si="83">ROUND(M119*AN$2,2)</f>
        <v>0</v>
      </c>
      <c r="AO119" s="174">
        <f t="shared" ref="AO119:AO150" si="84">ROUND(N119*AO$2,2)</f>
        <v>0</v>
      </c>
    </row>
    <row r="120" spans="1:41" ht="16.399999999999999" customHeight="1">
      <c r="A120" s="20">
        <v>15110</v>
      </c>
      <c r="B120" s="14" t="s">
        <v>190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4">
        <f>SUMIF(Dec!$A:$A,TB!$A120,Dec!$H:$H)</f>
        <v>0</v>
      </c>
      <c r="O120" s="188"/>
      <c r="P120" s="188"/>
      <c r="Q120" s="179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3"/>
        <v>0</v>
      </c>
      <c r="AE120" s="42">
        <f t="shared" si="74"/>
        <v>0</v>
      </c>
      <c r="AF120" s="42">
        <f t="shared" si="75"/>
        <v>0</v>
      </c>
      <c r="AG120" s="42">
        <f t="shared" si="76"/>
        <v>0</v>
      </c>
      <c r="AH120" s="42">
        <f t="shared" si="77"/>
        <v>0</v>
      </c>
      <c r="AI120" s="42">
        <f t="shared" si="78"/>
        <v>0</v>
      </c>
      <c r="AJ120" s="42">
        <f t="shared" si="79"/>
        <v>0</v>
      </c>
      <c r="AK120" s="42">
        <f t="shared" si="80"/>
        <v>0</v>
      </c>
      <c r="AL120" s="42">
        <f t="shared" si="81"/>
        <v>0</v>
      </c>
      <c r="AM120" s="42">
        <f t="shared" si="82"/>
        <v>0</v>
      </c>
      <c r="AN120" s="42">
        <f t="shared" si="83"/>
        <v>0</v>
      </c>
      <c r="AO120" s="174">
        <f t="shared" si="84"/>
        <v>0</v>
      </c>
    </row>
    <row r="121" spans="1:41" ht="16.399999999999999" customHeight="1">
      <c r="A121" s="20">
        <v>15111</v>
      </c>
      <c r="B121" s="14" t="s">
        <v>191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4">
        <f>SUMIF(Dec!$A:$A,TB!$A121,Dec!$H:$H)</f>
        <v>0</v>
      </c>
      <c r="O121" s="188"/>
      <c r="P121" s="188"/>
      <c r="Q121" s="179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3"/>
        <v>0</v>
      </c>
      <c r="AE121" s="42">
        <f t="shared" si="74"/>
        <v>0</v>
      </c>
      <c r="AF121" s="42">
        <f t="shared" si="75"/>
        <v>0</v>
      </c>
      <c r="AG121" s="42">
        <f t="shared" si="76"/>
        <v>0</v>
      </c>
      <c r="AH121" s="42">
        <f t="shared" si="77"/>
        <v>0</v>
      </c>
      <c r="AI121" s="42">
        <f t="shared" si="78"/>
        <v>0</v>
      </c>
      <c r="AJ121" s="42">
        <f t="shared" si="79"/>
        <v>0</v>
      </c>
      <c r="AK121" s="42">
        <f t="shared" si="80"/>
        <v>0</v>
      </c>
      <c r="AL121" s="42">
        <f t="shared" si="81"/>
        <v>0</v>
      </c>
      <c r="AM121" s="42">
        <f t="shared" si="82"/>
        <v>0</v>
      </c>
      <c r="AN121" s="42">
        <f t="shared" si="83"/>
        <v>0</v>
      </c>
      <c r="AO121" s="174">
        <f t="shared" si="84"/>
        <v>0</v>
      </c>
    </row>
    <row r="122" spans="1:41" ht="16.399999999999999" customHeight="1">
      <c r="A122" s="20">
        <v>15112</v>
      </c>
      <c r="B122" s="14" t="s">
        <v>192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4">
        <f>SUMIF(Dec!$A:$A,TB!$A122,Dec!$H:$H)</f>
        <v>0</v>
      </c>
      <c r="O122" s="188"/>
      <c r="P122" s="188"/>
      <c r="Q122" s="179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3"/>
        <v>0</v>
      </c>
      <c r="AE122" s="42">
        <f t="shared" si="74"/>
        <v>0</v>
      </c>
      <c r="AF122" s="42">
        <f t="shared" si="75"/>
        <v>0</v>
      </c>
      <c r="AG122" s="42">
        <f t="shared" si="76"/>
        <v>0</v>
      </c>
      <c r="AH122" s="42">
        <f t="shared" si="77"/>
        <v>0</v>
      </c>
      <c r="AI122" s="42">
        <f t="shared" si="78"/>
        <v>0</v>
      </c>
      <c r="AJ122" s="42">
        <f t="shared" si="79"/>
        <v>0</v>
      </c>
      <c r="AK122" s="42">
        <f t="shared" si="80"/>
        <v>0</v>
      </c>
      <c r="AL122" s="42">
        <f t="shared" si="81"/>
        <v>0</v>
      </c>
      <c r="AM122" s="42">
        <f t="shared" si="82"/>
        <v>0</v>
      </c>
      <c r="AN122" s="42">
        <f t="shared" si="83"/>
        <v>0</v>
      </c>
      <c r="AO122" s="174">
        <f t="shared" si="84"/>
        <v>0</v>
      </c>
    </row>
    <row r="123" spans="1:41" ht="16.399999999999999" customHeight="1">
      <c r="A123" s="20">
        <v>15113</v>
      </c>
      <c r="B123" s="14" t="s">
        <v>193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4">
        <f>SUMIF(Dec!$A:$A,TB!$A123,Dec!$H:$H)</f>
        <v>0</v>
      </c>
      <c r="O123" s="188"/>
      <c r="P123" s="188"/>
      <c r="Q123" s="179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3"/>
        <v>0</v>
      </c>
      <c r="AE123" s="42">
        <f t="shared" si="74"/>
        <v>0</v>
      </c>
      <c r="AF123" s="42">
        <f t="shared" si="75"/>
        <v>0</v>
      </c>
      <c r="AG123" s="42">
        <f t="shared" si="76"/>
        <v>0</v>
      </c>
      <c r="AH123" s="42">
        <f t="shared" si="77"/>
        <v>0</v>
      </c>
      <c r="AI123" s="42">
        <f t="shared" si="78"/>
        <v>0</v>
      </c>
      <c r="AJ123" s="42">
        <f t="shared" si="79"/>
        <v>0</v>
      </c>
      <c r="AK123" s="42">
        <f t="shared" si="80"/>
        <v>0</v>
      </c>
      <c r="AL123" s="42">
        <f t="shared" si="81"/>
        <v>0</v>
      </c>
      <c r="AM123" s="42">
        <f t="shared" si="82"/>
        <v>0</v>
      </c>
      <c r="AN123" s="42">
        <f t="shared" si="83"/>
        <v>0</v>
      </c>
      <c r="AO123" s="174">
        <f t="shared" si="84"/>
        <v>0</v>
      </c>
    </row>
    <row r="124" spans="1:41" ht="16.399999999999999" customHeight="1">
      <c r="A124" s="20">
        <v>15115</v>
      </c>
      <c r="B124" s="14" t="s">
        <v>194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4">
        <f>SUMIF(Dec!$A:$A,TB!$A124,Dec!$H:$H)</f>
        <v>0</v>
      </c>
      <c r="O124" s="188"/>
      <c r="P124" s="188"/>
      <c r="Q124" s="179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3"/>
        <v>0</v>
      </c>
      <c r="AE124" s="42">
        <f t="shared" si="74"/>
        <v>0</v>
      </c>
      <c r="AF124" s="42">
        <f t="shared" si="75"/>
        <v>0</v>
      </c>
      <c r="AG124" s="42">
        <f t="shared" si="76"/>
        <v>0</v>
      </c>
      <c r="AH124" s="42">
        <f t="shared" si="77"/>
        <v>0</v>
      </c>
      <c r="AI124" s="42">
        <f t="shared" si="78"/>
        <v>0</v>
      </c>
      <c r="AJ124" s="42">
        <f t="shared" si="79"/>
        <v>0</v>
      </c>
      <c r="AK124" s="42">
        <f t="shared" si="80"/>
        <v>0</v>
      </c>
      <c r="AL124" s="42">
        <f t="shared" si="81"/>
        <v>0</v>
      </c>
      <c r="AM124" s="42">
        <f t="shared" si="82"/>
        <v>0</v>
      </c>
      <c r="AN124" s="42">
        <f t="shared" si="83"/>
        <v>0</v>
      </c>
      <c r="AO124" s="174">
        <f t="shared" si="84"/>
        <v>0</v>
      </c>
    </row>
    <row r="125" spans="1:41" ht="16.399999999999999" customHeight="1">
      <c r="A125" s="20">
        <v>15116</v>
      </c>
      <c r="B125" s="14" t="s">
        <v>195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4">
        <f>SUMIF(Dec!$A:$A,TB!$A125,Dec!$H:$H)</f>
        <v>0</v>
      </c>
      <c r="O125" s="188"/>
      <c r="P125" s="188"/>
      <c r="Q125" s="179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3"/>
        <v>0</v>
      </c>
      <c r="AE125" s="42">
        <f t="shared" si="74"/>
        <v>0</v>
      </c>
      <c r="AF125" s="42">
        <f t="shared" si="75"/>
        <v>0</v>
      </c>
      <c r="AG125" s="42">
        <f t="shared" si="76"/>
        <v>0</v>
      </c>
      <c r="AH125" s="42">
        <f t="shared" si="77"/>
        <v>0</v>
      </c>
      <c r="AI125" s="42">
        <f t="shared" si="78"/>
        <v>0</v>
      </c>
      <c r="AJ125" s="42">
        <f t="shared" si="79"/>
        <v>0</v>
      </c>
      <c r="AK125" s="42">
        <f t="shared" si="80"/>
        <v>0</v>
      </c>
      <c r="AL125" s="42">
        <f t="shared" si="81"/>
        <v>0</v>
      </c>
      <c r="AM125" s="42">
        <f t="shared" si="82"/>
        <v>0</v>
      </c>
      <c r="AN125" s="42">
        <f t="shared" si="83"/>
        <v>0</v>
      </c>
      <c r="AO125" s="174">
        <f t="shared" si="84"/>
        <v>0</v>
      </c>
    </row>
    <row r="126" spans="1:41" ht="16.399999999999999" customHeight="1">
      <c r="A126" s="20">
        <v>15117</v>
      </c>
      <c r="B126" s="14" t="s">
        <v>196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4">
        <f>SUMIF(Dec!$A:$A,TB!$A126,Dec!$H:$H)</f>
        <v>0</v>
      </c>
      <c r="O126" s="188"/>
      <c r="P126" s="188"/>
      <c r="Q126" s="179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3"/>
        <v>0</v>
      </c>
      <c r="AE126" s="42">
        <f t="shared" si="74"/>
        <v>0</v>
      </c>
      <c r="AF126" s="42">
        <f t="shared" si="75"/>
        <v>0</v>
      </c>
      <c r="AG126" s="42">
        <f t="shared" si="76"/>
        <v>0</v>
      </c>
      <c r="AH126" s="42">
        <f t="shared" si="77"/>
        <v>0</v>
      </c>
      <c r="AI126" s="42">
        <f t="shared" si="78"/>
        <v>0</v>
      </c>
      <c r="AJ126" s="42">
        <f t="shared" si="79"/>
        <v>0</v>
      </c>
      <c r="AK126" s="42">
        <f t="shared" si="80"/>
        <v>0</v>
      </c>
      <c r="AL126" s="42">
        <f t="shared" si="81"/>
        <v>0</v>
      </c>
      <c r="AM126" s="42">
        <f t="shared" si="82"/>
        <v>0</v>
      </c>
      <c r="AN126" s="42">
        <f t="shared" si="83"/>
        <v>0</v>
      </c>
      <c r="AO126" s="174">
        <f t="shared" si="84"/>
        <v>0</v>
      </c>
    </row>
    <row r="127" spans="1:41" ht="16.399999999999999" customHeight="1">
      <c r="A127" s="20">
        <v>15118</v>
      </c>
      <c r="B127" s="14" t="s">
        <v>197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4">
        <f>SUMIF(Dec!$A:$A,TB!$A127,Dec!$H:$H)</f>
        <v>0</v>
      </c>
      <c r="O127" s="188"/>
      <c r="P127" s="188"/>
      <c r="Q127" s="179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3"/>
        <v>0</v>
      </c>
      <c r="AE127" s="42">
        <f t="shared" si="74"/>
        <v>0</v>
      </c>
      <c r="AF127" s="42">
        <f t="shared" si="75"/>
        <v>0</v>
      </c>
      <c r="AG127" s="42">
        <f t="shared" si="76"/>
        <v>0</v>
      </c>
      <c r="AH127" s="42">
        <f t="shared" si="77"/>
        <v>0</v>
      </c>
      <c r="AI127" s="42">
        <f t="shared" si="78"/>
        <v>0</v>
      </c>
      <c r="AJ127" s="42">
        <f t="shared" si="79"/>
        <v>0</v>
      </c>
      <c r="AK127" s="42">
        <f t="shared" si="80"/>
        <v>0</v>
      </c>
      <c r="AL127" s="42">
        <f t="shared" si="81"/>
        <v>0</v>
      </c>
      <c r="AM127" s="42">
        <f t="shared" si="82"/>
        <v>0</v>
      </c>
      <c r="AN127" s="42">
        <f t="shared" si="83"/>
        <v>0</v>
      </c>
      <c r="AO127" s="174">
        <f t="shared" si="84"/>
        <v>0</v>
      </c>
    </row>
    <row r="128" spans="1:41" ht="16.399999999999999" customHeight="1">
      <c r="A128" s="20">
        <v>15119</v>
      </c>
      <c r="B128" s="14" t="s">
        <v>198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4">
        <f>SUMIF(Dec!$A:$A,TB!$A128,Dec!$H:$H)</f>
        <v>0</v>
      </c>
      <c r="O128" s="188"/>
      <c r="P128" s="188"/>
      <c r="Q128" s="179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3"/>
        <v>0</v>
      </c>
      <c r="AE128" s="42">
        <f t="shared" si="74"/>
        <v>0</v>
      </c>
      <c r="AF128" s="42">
        <f t="shared" si="75"/>
        <v>0</v>
      </c>
      <c r="AG128" s="42">
        <f t="shared" si="76"/>
        <v>0</v>
      </c>
      <c r="AH128" s="42">
        <f t="shared" si="77"/>
        <v>0</v>
      </c>
      <c r="AI128" s="42">
        <f t="shared" si="78"/>
        <v>0</v>
      </c>
      <c r="AJ128" s="42">
        <f t="shared" si="79"/>
        <v>0</v>
      </c>
      <c r="AK128" s="42">
        <f t="shared" si="80"/>
        <v>0</v>
      </c>
      <c r="AL128" s="42">
        <f t="shared" si="81"/>
        <v>0</v>
      </c>
      <c r="AM128" s="42">
        <f t="shared" si="82"/>
        <v>0</v>
      </c>
      <c r="AN128" s="42">
        <f t="shared" si="83"/>
        <v>0</v>
      </c>
      <c r="AO128" s="174">
        <f t="shared" si="84"/>
        <v>0</v>
      </c>
    </row>
    <row r="129" spans="1:41" ht="16.399999999999999" customHeight="1">
      <c r="A129" s="20">
        <v>15120</v>
      </c>
      <c r="B129" s="14" t="s">
        <v>199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4">
        <f>SUMIF(Dec!$A:$A,TB!$A129,Dec!$H:$H)</f>
        <v>0</v>
      </c>
      <c r="O129" s="188"/>
      <c r="P129" s="188"/>
      <c r="Q129" s="179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3"/>
        <v>0</v>
      </c>
      <c r="AE129" s="42">
        <f t="shared" si="74"/>
        <v>0</v>
      </c>
      <c r="AF129" s="42">
        <f t="shared" si="75"/>
        <v>0</v>
      </c>
      <c r="AG129" s="42">
        <f t="shared" si="76"/>
        <v>0</v>
      </c>
      <c r="AH129" s="42">
        <f t="shared" si="77"/>
        <v>0</v>
      </c>
      <c r="AI129" s="42">
        <f t="shared" si="78"/>
        <v>0</v>
      </c>
      <c r="AJ129" s="42">
        <f t="shared" si="79"/>
        <v>0</v>
      </c>
      <c r="AK129" s="42">
        <f t="shared" si="80"/>
        <v>0</v>
      </c>
      <c r="AL129" s="42">
        <f t="shared" si="81"/>
        <v>0</v>
      </c>
      <c r="AM129" s="42">
        <f t="shared" si="82"/>
        <v>0</v>
      </c>
      <c r="AN129" s="42">
        <f t="shared" si="83"/>
        <v>0</v>
      </c>
      <c r="AO129" s="174">
        <f t="shared" si="84"/>
        <v>0</v>
      </c>
    </row>
    <row r="130" spans="1:41" ht="16.399999999999999" customHeight="1">
      <c r="A130" s="20">
        <v>15121</v>
      </c>
      <c r="B130" s="14" t="s">
        <v>200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4">
        <f>SUMIF(Dec!$A:$A,TB!$A130,Dec!$H:$H)</f>
        <v>0</v>
      </c>
      <c r="O130" s="188"/>
      <c r="P130" s="188"/>
      <c r="Q130" s="179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3"/>
        <v>0</v>
      </c>
      <c r="AE130" s="42">
        <f t="shared" si="74"/>
        <v>0</v>
      </c>
      <c r="AF130" s="42">
        <f t="shared" si="75"/>
        <v>0</v>
      </c>
      <c r="AG130" s="42">
        <f t="shared" si="76"/>
        <v>0</v>
      </c>
      <c r="AH130" s="42">
        <f t="shared" si="77"/>
        <v>0</v>
      </c>
      <c r="AI130" s="42">
        <f t="shared" si="78"/>
        <v>0</v>
      </c>
      <c r="AJ130" s="42">
        <f t="shared" si="79"/>
        <v>0</v>
      </c>
      <c r="AK130" s="42">
        <f t="shared" si="80"/>
        <v>0</v>
      </c>
      <c r="AL130" s="42">
        <f t="shared" si="81"/>
        <v>0</v>
      </c>
      <c r="AM130" s="42">
        <f t="shared" si="82"/>
        <v>0</v>
      </c>
      <c r="AN130" s="42">
        <f t="shared" si="83"/>
        <v>0</v>
      </c>
      <c r="AO130" s="174">
        <f t="shared" si="84"/>
        <v>0</v>
      </c>
    </row>
    <row r="131" spans="1:41" ht="16.399999999999999" customHeight="1">
      <c r="A131" s="20">
        <v>15122</v>
      </c>
      <c r="B131" s="14" t="s">
        <v>201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4">
        <f>SUMIF(Dec!$A:$A,TB!$A131,Dec!$H:$H)</f>
        <v>0</v>
      </c>
      <c r="O131" s="188"/>
      <c r="P131" s="188"/>
      <c r="Q131" s="179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3"/>
        <v>0</v>
      </c>
      <c r="AE131" s="42">
        <f t="shared" si="74"/>
        <v>0</v>
      </c>
      <c r="AF131" s="42">
        <f t="shared" si="75"/>
        <v>0</v>
      </c>
      <c r="AG131" s="42">
        <f t="shared" si="76"/>
        <v>0</v>
      </c>
      <c r="AH131" s="42">
        <f t="shared" si="77"/>
        <v>0</v>
      </c>
      <c r="AI131" s="42">
        <f t="shared" si="78"/>
        <v>0</v>
      </c>
      <c r="AJ131" s="42">
        <f t="shared" si="79"/>
        <v>0</v>
      </c>
      <c r="AK131" s="42">
        <f t="shared" si="80"/>
        <v>0</v>
      </c>
      <c r="AL131" s="42">
        <f t="shared" si="81"/>
        <v>0</v>
      </c>
      <c r="AM131" s="42">
        <f t="shared" si="82"/>
        <v>0</v>
      </c>
      <c r="AN131" s="42">
        <f t="shared" si="83"/>
        <v>0</v>
      </c>
      <c r="AO131" s="174">
        <f t="shared" si="84"/>
        <v>0</v>
      </c>
    </row>
    <row r="132" spans="1:41" ht="16.399999999999999" customHeight="1">
      <c r="A132" s="20">
        <v>15123</v>
      </c>
      <c r="B132" s="14" t="s">
        <v>202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4">
        <f>SUMIF(Dec!$A:$A,TB!$A132,Dec!$H:$H)</f>
        <v>0</v>
      </c>
      <c r="O132" s="188"/>
      <c r="P132" s="188"/>
      <c r="Q132" s="179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3"/>
        <v>0</v>
      </c>
      <c r="AE132" s="42">
        <f t="shared" si="74"/>
        <v>0</v>
      </c>
      <c r="AF132" s="42">
        <f t="shared" si="75"/>
        <v>0</v>
      </c>
      <c r="AG132" s="42">
        <f t="shared" si="76"/>
        <v>0</v>
      </c>
      <c r="AH132" s="42">
        <f t="shared" si="77"/>
        <v>0</v>
      </c>
      <c r="AI132" s="42">
        <f t="shared" si="78"/>
        <v>0</v>
      </c>
      <c r="AJ132" s="42">
        <f t="shared" si="79"/>
        <v>0</v>
      </c>
      <c r="AK132" s="42">
        <f t="shared" si="80"/>
        <v>0</v>
      </c>
      <c r="AL132" s="42">
        <f t="shared" si="81"/>
        <v>0</v>
      </c>
      <c r="AM132" s="42">
        <f t="shared" si="82"/>
        <v>0</v>
      </c>
      <c r="AN132" s="42">
        <f t="shared" si="83"/>
        <v>0</v>
      </c>
      <c r="AO132" s="174">
        <f t="shared" si="84"/>
        <v>0</v>
      </c>
    </row>
    <row r="133" spans="1:41" ht="16.399999999999999" customHeight="1">
      <c r="A133" s="20">
        <v>15124</v>
      </c>
      <c r="B133" s="14" t="s">
        <v>203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4">
        <f>SUMIF(Dec!$A:$A,TB!$A133,Dec!$H:$H)</f>
        <v>0</v>
      </c>
      <c r="O133" s="188"/>
      <c r="P133" s="188"/>
      <c r="Q133" s="179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3"/>
        <v>0</v>
      </c>
      <c r="AE133" s="42">
        <f t="shared" si="74"/>
        <v>0</v>
      </c>
      <c r="AF133" s="42">
        <f t="shared" si="75"/>
        <v>0</v>
      </c>
      <c r="AG133" s="42">
        <f t="shared" si="76"/>
        <v>0</v>
      </c>
      <c r="AH133" s="42">
        <f t="shared" si="77"/>
        <v>0</v>
      </c>
      <c r="AI133" s="42">
        <f t="shared" si="78"/>
        <v>0</v>
      </c>
      <c r="AJ133" s="42">
        <f t="shared" si="79"/>
        <v>0</v>
      </c>
      <c r="AK133" s="42">
        <f t="shared" si="80"/>
        <v>0</v>
      </c>
      <c r="AL133" s="42">
        <f t="shared" si="81"/>
        <v>0</v>
      </c>
      <c r="AM133" s="42">
        <f t="shared" si="82"/>
        <v>0</v>
      </c>
      <c r="AN133" s="42">
        <f t="shared" si="83"/>
        <v>0</v>
      </c>
      <c r="AO133" s="174">
        <f t="shared" si="84"/>
        <v>0</v>
      </c>
    </row>
    <row r="134" spans="1:41" ht="16.399999999999999" customHeight="1">
      <c r="A134" s="20">
        <v>15125</v>
      </c>
      <c r="B134" s="14" t="s">
        <v>204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4">
        <f>SUMIF(Dec!$A:$A,TB!$A134,Dec!$H:$H)</f>
        <v>0</v>
      </c>
      <c r="O134" s="188"/>
      <c r="P134" s="188"/>
      <c r="Q134" s="179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3"/>
        <v>0</v>
      </c>
      <c r="AE134" s="42">
        <f t="shared" si="74"/>
        <v>0</v>
      </c>
      <c r="AF134" s="42">
        <f t="shared" si="75"/>
        <v>0</v>
      </c>
      <c r="AG134" s="42">
        <f t="shared" si="76"/>
        <v>0</v>
      </c>
      <c r="AH134" s="42">
        <f t="shared" si="77"/>
        <v>0</v>
      </c>
      <c r="AI134" s="42">
        <f t="shared" si="78"/>
        <v>0</v>
      </c>
      <c r="AJ134" s="42">
        <f t="shared" si="79"/>
        <v>0</v>
      </c>
      <c r="AK134" s="42">
        <f t="shared" si="80"/>
        <v>0</v>
      </c>
      <c r="AL134" s="42">
        <f t="shared" si="81"/>
        <v>0</v>
      </c>
      <c r="AM134" s="42">
        <f t="shared" si="82"/>
        <v>0</v>
      </c>
      <c r="AN134" s="42">
        <f t="shared" si="83"/>
        <v>0</v>
      </c>
      <c r="AO134" s="174">
        <f t="shared" si="84"/>
        <v>0</v>
      </c>
    </row>
    <row r="135" spans="1:41" ht="16.399999999999999" customHeight="1">
      <c r="A135" s="20">
        <v>15126</v>
      </c>
      <c r="B135" s="14" t="s">
        <v>205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4">
        <f>SUMIF(Dec!$A:$A,TB!$A135,Dec!$H:$H)</f>
        <v>0</v>
      </c>
      <c r="O135" s="188"/>
      <c r="P135" s="188"/>
      <c r="Q135" s="179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3"/>
        <v>0</v>
      </c>
      <c r="AE135" s="42">
        <f t="shared" si="74"/>
        <v>0</v>
      </c>
      <c r="AF135" s="42">
        <f t="shared" si="75"/>
        <v>0</v>
      </c>
      <c r="AG135" s="42">
        <f t="shared" si="76"/>
        <v>0</v>
      </c>
      <c r="AH135" s="42">
        <f t="shared" si="77"/>
        <v>0</v>
      </c>
      <c r="AI135" s="42">
        <f t="shared" si="78"/>
        <v>0</v>
      </c>
      <c r="AJ135" s="42">
        <f t="shared" si="79"/>
        <v>0</v>
      </c>
      <c r="AK135" s="42">
        <f t="shared" si="80"/>
        <v>0</v>
      </c>
      <c r="AL135" s="42">
        <f t="shared" si="81"/>
        <v>0</v>
      </c>
      <c r="AM135" s="42">
        <f t="shared" si="82"/>
        <v>0</v>
      </c>
      <c r="AN135" s="42">
        <f t="shared" si="83"/>
        <v>0</v>
      </c>
      <c r="AO135" s="174">
        <f t="shared" si="84"/>
        <v>0</v>
      </c>
    </row>
    <row r="136" spans="1:41" ht="16.399999999999999" customHeight="1">
      <c r="A136" s="20">
        <v>15137</v>
      </c>
      <c r="B136" s="14" t="s">
        <v>206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4">
        <f>SUMIF(Dec!$A:$A,TB!$A136,Dec!$H:$H)</f>
        <v>0</v>
      </c>
      <c r="O136" s="188"/>
      <c r="P136" s="188"/>
      <c r="Q136" s="179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3"/>
        <v>0</v>
      </c>
      <c r="AE136" s="42">
        <f t="shared" si="74"/>
        <v>0</v>
      </c>
      <c r="AF136" s="42">
        <f t="shared" si="75"/>
        <v>0</v>
      </c>
      <c r="AG136" s="42">
        <f t="shared" si="76"/>
        <v>0</v>
      </c>
      <c r="AH136" s="42">
        <f t="shared" si="77"/>
        <v>0</v>
      </c>
      <c r="AI136" s="42">
        <f t="shared" si="78"/>
        <v>0</v>
      </c>
      <c r="AJ136" s="42">
        <f t="shared" si="79"/>
        <v>0</v>
      </c>
      <c r="AK136" s="42">
        <f t="shared" si="80"/>
        <v>0</v>
      </c>
      <c r="AL136" s="42">
        <f t="shared" si="81"/>
        <v>0</v>
      </c>
      <c r="AM136" s="42">
        <f t="shared" si="82"/>
        <v>0</v>
      </c>
      <c r="AN136" s="42">
        <f t="shared" si="83"/>
        <v>0</v>
      </c>
      <c r="AO136" s="174">
        <f t="shared" si="84"/>
        <v>0</v>
      </c>
    </row>
    <row r="137" spans="1:41" ht="16.399999999999999" customHeight="1">
      <c r="A137" s="20">
        <v>15101</v>
      </c>
      <c r="B137" s="14" t="s">
        <v>207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4">
        <f>SUMIF(Dec!$A:$A,TB!$A137,Dec!$H:$H)</f>
        <v>0</v>
      </c>
      <c r="O137" s="188"/>
      <c r="P137" s="188"/>
      <c r="Q137" s="179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3"/>
        <v>0</v>
      </c>
      <c r="AE137" s="42">
        <f t="shared" si="74"/>
        <v>0</v>
      </c>
      <c r="AF137" s="42">
        <f t="shared" si="75"/>
        <v>0</v>
      </c>
      <c r="AG137" s="42">
        <f t="shared" si="76"/>
        <v>0</v>
      </c>
      <c r="AH137" s="42">
        <f t="shared" si="77"/>
        <v>0</v>
      </c>
      <c r="AI137" s="42">
        <f t="shared" si="78"/>
        <v>0</v>
      </c>
      <c r="AJ137" s="42">
        <f t="shared" si="79"/>
        <v>0</v>
      </c>
      <c r="AK137" s="42">
        <f t="shared" si="80"/>
        <v>0</v>
      </c>
      <c r="AL137" s="42">
        <f t="shared" si="81"/>
        <v>0</v>
      </c>
      <c r="AM137" s="42">
        <f t="shared" si="82"/>
        <v>0</v>
      </c>
      <c r="AN137" s="42">
        <f t="shared" si="83"/>
        <v>0</v>
      </c>
      <c r="AO137" s="174">
        <f t="shared" si="84"/>
        <v>0</v>
      </c>
    </row>
    <row r="138" spans="1:41" ht="16.399999999999999" customHeight="1">
      <c r="A138" s="20">
        <v>15102</v>
      </c>
      <c r="B138" s="14" t="s">
        <v>208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4">
        <f>SUMIF(Dec!$A:$A,TB!$A138,Dec!$H:$H)</f>
        <v>0</v>
      </c>
      <c r="O138" s="188"/>
      <c r="P138" s="188"/>
      <c r="Q138" s="179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3"/>
        <v>0</v>
      </c>
      <c r="AE138" s="42">
        <f t="shared" si="74"/>
        <v>0</v>
      </c>
      <c r="AF138" s="42">
        <f t="shared" si="75"/>
        <v>0</v>
      </c>
      <c r="AG138" s="42">
        <f t="shared" si="76"/>
        <v>0</v>
      </c>
      <c r="AH138" s="42">
        <f t="shared" si="77"/>
        <v>0</v>
      </c>
      <c r="AI138" s="42">
        <f t="shared" si="78"/>
        <v>0</v>
      </c>
      <c r="AJ138" s="42">
        <f t="shared" si="79"/>
        <v>0</v>
      </c>
      <c r="AK138" s="42">
        <f t="shared" si="80"/>
        <v>0</v>
      </c>
      <c r="AL138" s="42">
        <f t="shared" si="81"/>
        <v>0</v>
      </c>
      <c r="AM138" s="42">
        <f t="shared" si="82"/>
        <v>0</v>
      </c>
      <c r="AN138" s="42">
        <f t="shared" si="83"/>
        <v>0</v>
      </c>
      <c r="AO138" s="174">
        <f t="shared" si="84"/>
        <v>0</v>
      </c>
    </row>
    <row r="139" spans="1:41" ht="16.399999999999999" customHeight="1">
      <c r="A139" s="20">
        <v>15103</v>
      </c>
      <c r="B139" s="14" t="s">
        <v>209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4">
        <f>SUMIF(Dec!$A:$A,TB!$A139,Dec!$H:$H)</f>
        <v>0</v>
      </c>
      <c r="O139" s="188"/>
      <c r="P139" s="188"/>
      <c r="Q139" s="179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3"/>
        <v>0</v>
      </c>
      <c r="AE139" s="42">
        <f t="shared" si="74"/>
        <v>0</v>
      </c>
      <c r="AF139" s="42">
        <f t="shared" si="75"/>
        <v>0</v>
      </c>
      <c r="AG139" s="42">
        <f t="shared" si="76"/>
        <v>0</v>
      </c>
      <c r="AH139" s="42">
        <f t="shared" si="77"/>
        <v>0</v>
      </c>
      <c r="AI139" s="42">
        <f t="shared" si="78"/>
        <v>0</v>
      </c>
      <c r="AJ139" s="42">
        <f t="shared" si="79"/>
        <v>0</v>
      </c>
      <c r="AK139" s="42">
        <f t="shared" si="80"/>
        <v>0</v>
      </c>
      <c r="AL139" s="42">
        <f t="shared" si="81"/>
        <v>0</v>
      </c>
      <c r="AM139" s="42">
        <f t="shared" si="82"/>
        <v>0</v>
      </c>
      <c r="AN139" s="42">
        <f t="shared" si="83"/>
        <v>0</v>
      </c>
      <c r="AO139" s="174">
        <f t="shared" si="84"/>
        <v>0</v>
      </c>
    </row>
    <row r="140" spans="1:41" ht="16.399999999999999" customHeight="1">
      <c r="A140" s="20">
        <v>15104</v>
      </c>
      <c r="B140" s="14" t="s">
        <v>210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4">
        <f>SUMIF(Dec!$A:$A,TB!$A140,Dec!$H:$H)</f>
        <v>0</v>
      </c>
      <c r="O140" s="188"/>
      <c r="P140" s="188"/>
      <c r="Q140" s="179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3"/>
        <v>0</v>
      </c>
      <c r="AE140" s="42">
        <f t="shared" si="74"/>
        <v>0</v>
      </c>
      <c r="AF140" s="42">
        <f t="shared" si="75"/>
        <v>0</v>
      </c>
      <c r="AG140" s="42">
        <f t="shared" si="76"/>
        <v>0</v>
      </c>
      <c r="AH140" s="42">
        <f t="shared" si="77"/>
        <v>0</v>
      </c>
      <c r="AI140" s="42">
        <f t="shared" si="78"/>
        <v>0</v>
      </c>
      <c r="AJ140" s="42">
        <f t="shared" si="79"/>
        <v>0</v>
      </c>
      <c r="AK140" s="42">
        <f t="shared" si="80"/>
        <v>0</v>
      </c>
      <c r="AL140" s="42">
        <f t="shared" si="81"/>
        <v>0</v>
      </c>
      <c r="AM140" s="42">
        <f t="shared" si="82"/>
        <v>0</v>
      </c>
      <c r="AN140" s="42">
        <f t="shared" si="83"/>
        <v>0</v>
      </c>
      <c r="AO140" s="174">
        <f t="shared" si="84"/>
        <v>0</v>
      </c>
    </row>
    <row r="141" spans="1:41" ht="16.399999999999999" customHeight="1">
      <c r="A141" s="20">
        <v>15105</v>
      </c>
      <c r="B141" s="14" t="s">
        <v>211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4">
        <f>SUMIF(Dec!$A:$A,TB!$A141,Dec!$H:$H)</f>
        <v>0</v>
      </c>
      <c r="O141" s="188"/>
      <c r="P141" s="188"/>
      <c r="Q141" s="179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3"/>
        <v>0</v>
      </c>
      <c r="AE141" s="42">
        <f t="shared" si="74"/>
        <v>0</v>
      </c>
      <c r="AF141" s="42">
        <f t="shared" si="75"/>
        <v>0</v>
      </c>
      <c r="AG141" s="42">
        <f t="shared" si="76"/>
        <v>0</v>
      </c>
      <c r="AH141" s="42">
        <f t="shared" si="77"/>
        <v>0</v>
      </c>
      <c r="AI141" s="42">
        <f t="shared" si="78"/>
        <v>0</v>
      </c>
      <c r="AJ141" s="42">
        <f t="shared" si="79"/>
        <v>0</v>
      </c>
      <c r="AK141" s="42">
        <f t="shared" si="80"/>
        <v>0</v>
      </c>
      <c r="AL141" s="42">
        <f t="shared" si="81"/>
        <v>0</v>
      </c>
      <c r="AM141" s="42">
        <f t="shared" si="82"/>
        <v>0</v>
      </c>
      <c r="AN141" s="42">
        <f t="shared" si="83"/>
        <v>0</v>
      </c>
      <c r="AO141" s="174">
        <f t="shared" si="84"/>
        <v>0</v>
      </c>
    </row>
    <row r="142" spans="1:41" ht="16.399999999999999" customHeight="1">
      <c r="A142" s="20">
        <v>15106</v>
      </c>
      <c r="B142" s="14" t="s">
        <v>212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4">
        <f>SUMIF(Dec!$A:$A,TB!$A142,Dec!$H:$H)</f>
        <v>0</v>
      </c>
      <c r="O142" s="188"/>
      <c r="P142" s="188"/>
      <c r="Q142" s="179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3"/>
        <v>0</v>
      </c>
      <c r="AE142" s="42">
        <f t="shared" si="74"/>
        <v>0</v>
      </c>
      <c r="AF142" s="42">
        <f t="shared" si="75"/>
        <v>0</v>
      </c>
      <c r="AG142" s="42">
        <f t="shared" si="76"/>
        <v>0</v>
      </c>
      <c r="AH142" s="42">
        <f t="shared" si="77"/>
        <v>0</v>
      </c>
      <c r="AI142" s="42">
        <f t="shared" si="78"/>
        <v>0</v>
      </c>
      <c r="AJ142" s="42">
        <f t="shared" si="79"/>
        <v>0</v>
      </c>
      <c r="AK142" s="42">
        <f t="shared" si="80"/>
        <v>0</v>
      </c>
      <c r="AL142" s="42">
        <f t="shared" si="81"/>
        <v>0</v>
      </c>
      <c r="AM142" s="42">
        <f t="shared" si="82"/>
        <v>0</v>
      </c>
      <c r="AN142" s="42">
        <f t="shared" si="83"/>
        <v>0</v>
      </c>
      <c r="AO142" s="174">
        <f t="shared" si="84"/>
        <v>0</v>
      </c>
    </row>
    <row r="143" spans="1:41" ht="16.399999999999999" customHeight="1">
      <c r="A143" s="20">
        <v>15107</v>
      </c>
      <c r="B143" s="14" t="s">
        <v>213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4">
        <f>SUMIF(Dec!$A:$A,TB!$A143,Dec!$H:$H)</f>
        <v>0</v>
      </c>
      <c r="O143" s="188"/>
      <c r="P143" s="188"/>
      <c r="Q143" s="179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3"/>
        <v>0</v>
      </c>
      <c r="AE143" s="42">
        <f t="shared" si="74"/>
        <v>0</v>
      </c>
      <c r="AF143" s="42">
        <f t="shared" si="75"/>
        <v>0</v>
      </c>
      <c r="AG143" s="42">
        <f t="shared" si="76"/>
        <v>0</v>
      </c>
      <c r="AH143" s="42">
        <f t="shared" si="77"/>
        <v>0</v>
      </c>
      <c r="AI143" s="42">
        <f t="shared" si="78"/>
        <v>0</v>
      </c>
      <c r="AJ143" s="42">
        <f t="shared" si="79"/>
        <v>0</v>
      </c>
      <c r="AK143" s="42">
        <f t="shared" si="80"/>
        <v>0</v>
      </c>
      <c r="AL143" s="42">
        <f t="shared" si="81"/>
        <v>0</v>
      </c>
      <c r="AM143" s="42">
        <f t="shared" si="82"/>
        <v>0</v>
      </c>
      <c r="AN143" s="42">
        <f t="shared" si="83"/>
        <v>0</v>
      </c>
      <c r="AO143" s="174">
        <f t="shared" si="84"/>
        <v>0</v>
      </c>
    </row>
    <row r="144" spans="1:41" ht="16.399999999999999" customHeight="1">
      <c r="A144" s="20">
        <v>15108</v>
      </c>
      <c r="B144" s="14" t="s">
        <v>214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4">
        <f>SUMIF(Dec!$A:$A,TB!$A144,Dec!$H:$H)</f>
        <v>0</v>
      </c>
      <c r="O144" s="188"/>
      <c r="P144" s="188"/>
      <c r="Q144" s="179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3"/>
        <v>0</v>
      </c>
      <c r="AE144" s="42">
        <f t="shared" si="74"/>
        <v>0</v>
      </c>
      <c r="AF144" s="42">
        <f t="shared" si="75"/>
        <v>0</v>
      </c>
      <c r="AG144" s="42">
        <f t="shared" si="76"/>
        <v>0</v>
      </c>
      <c r="AH144" s="42">
        <f t="shared" si="77"/>
        <v>0</v>
      </c>
      <c r="AI144" s="42">
        <f t="shared" si="78"/>
        <v>0</v>
      </c>
      <c r="AJ144" s="42">
        <f t="shared" si="79"/>
        <v>0</v>
      </c>
      <c r="AK144" s="42">
        <f t="shared" si="80"/>
        <v>0</v>
      </c>
      <c r="AL144" s="42">
        <f t="shared" si="81"/>
        <v>0</v>
      </c>
      <c r="AM144" s="42">
        <f t="shared" si="82"/>
        <v>0</v>
      </c>
      <c r="AN144" s="42">
        <f t="shared" si="83"/>
        <v>0</v>
      </c>
      <c r="AO144" s="174">
        <f t="shared" si="84"/>
        <v>0</v>
      </c>
    </row>
    <row r="145" spans="1:41" ht="16.399999999999999" customHeight="1">
      <c r="A145" s="20">
        <v>15109</v>
      </c>
      <c r="B145" s="14" t="s">
        <v>215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4">
        <f>SUMIF(Dec!$A:$A,TB!$A145,Dec!$H:$H)</f>
        <v>0</v>
      </c>
      <c r="O145" s="188"/>
      <c r="P145" s="188"/>
      <c r="Q145" s="179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3"/>
        <v>0</v>
      </c>
      <c r="AE145" s="42">
        <f t="shared" si="74"/>
        <v>0</v>
      </c>
      <c r="AF145" s="42">
        <f t="shared" si="75"/>
        <v>0</v>
      </c>
      <c r="AG145" s="42">
        <f t="shared" si="76"/>
        <v>0</v>
      </c>
      <c r="AH145" s="42">
        <f t="shared" si="77"/>
        <v>0</v>
      </c>
      <c r="AI145" s="42">
        <f t="shared" si="78"/>
        <v>0</v>
      </c>
      <c r="AJ145" s="42">
        <f t="shared" si="79"/>
        <v>0</v>
      </c>
      <c r="AK145" s="42">
        <f t="shared" si="80"/>
        <v>0</v>
      </c>
      <c r="AL145" s="42">
        <f t="shared" si="81"/>
        <v>0</v>
      </c>
      <c r="AM145" s="42">
        <f t="shared" si="82"/>
        <v>0</v>
      </c>
      <c r="AN145" s="42">
        <f t="shared" si="83"/>
        <v>0</v>
      </c>
      <c r="AO145" s="174">
        <f t="shared" si="84"/>
        <v>0</v>
      </c>
    </row>
    <row r="146" spans="1:41" ht="16.399999999999999" customHeight="1">
      <c r="A146" s="20">
        <v>15114</v>
      </c>
      <c r="B146" s="14" t="s">
        <v>216</v>
      </c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4">
        <f>SUMIF(Dec!$A:$A,TB!$A146,Dec!$H:$H)</f>
        <v>0</v>
      </c>
      <c r="O146" s="188"/>
      <c r="P146" s="188"/>
      <c r="Q146" s="179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3"/>
        <v>0</v>
      </c>
      <c r="AE146" s="42">
        <f t="shared" si="74"/>
        <v>0</v>
      </c>
      <c r="AF146" s="42">
        <f t="shared" si="75"/>
        <v>0</v>
      </c>
      <c r="AG146" s="42">
        <f t="shared" si="76"/>
        <v>0</v>
      </c>
      <c r="AH146" s="42">
        <f t="shared" si="77"/>
        <v>0</v>
      </c>
      <c r="AI146" s="42">
        <f t="shared" si="78"/>
        <v>0</v>
      </c>
      <c r="AJ146" s="42">
        <f t="shared" si="79"/>
        <v>0</v>
      </c>
      <c r="AK146" s="42">
        <f t="shared" si="80"/>
        <v>0</v>
      </c>
      <c r="AL146" s="42">
        <f t="shared" si="81"/>
        <v>0</v>
      </c>
      <c r="AM146" s="42">
        <f t="shared" si="82"/>
        <v>0</v>
      </c>
      <c r="AN146" s="42">
        <f t="shared" si="83"/>
        <v>0</v>
      </c>
      <c r="AO146" s="174">
        <f t="shared" si="84"/>
        <v>0</v>
      </c>
    </row>
    <row r="147" spans="1:41" ht="16.399999999999999" customHeight="1">
      <c r="A147" s="20">
        <v>15136</v>
      </c>
      <c r="B147" s="14" t="s">
        <v>217</v>
      </c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4">
        <f>SUMIF(Dec!$A:$A,TB!$A147,Dec!$H:$H)</f>
        <v>0</v>
      </c>
      <c r="O147" s="188"/>
      <c r="P147" s="188"/>
      <c r="Q147" s="179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3"/>
        <v>0</v>
      </c>
      <c r="AE147" s="42">
        <f t="shared" si="74"/>
        <v>0</v>
      </c>
      <c r="AF147" s="42">
        <f t="shared" si="75"/>
        <v>0</v>
      </c>
      <c r="AG147" s="42">
        <f t="shared" si="76"/>
        <v>0</v>
      </c>
      <c r="AH147" s="42">
        <f t="shared" si="77"/>
        <v>0</v>
      </c>
      <c r="AI147" s="42">
        <f t="shared" si="78"/>
        <v>0</v>
      </c>
      <c r="AJ147" s="42">
        <f t="shared" si="79"/>
        <v>0</v>
      </c>
      <c r="AK147" s="42">
        <f t="shared" si="80"/>
        <v>0</v>
      </c>
      <c r="AL147" s="42">
        <f t="shared" si="81"/>
        <v>0</v>
      </c>
      <c r="AM147" s="42">
        <f t="shared" si="82"/>
        <v>0</v>
      </c>
      <c r="AN147" s="42">
        <f t="shared" si="83"/>
        <v>0</v>
      </c>
      <c r="AO147" s="174">
        <f t="shared" si="84"/>
        <v>0</v>
      </c>
    </row>
    <row r="148" spans="1:41" ht="16.399999999999999" customHeight="1">
      <c r="A148" s="20"/>
      <c r="B148" s="14"/>
      <c r="C148" s="42">
        <f>SUMIF(Jan!$A:$A,TB!$A148,Jan!$H:$H)</f>
        <v>0</v>
      </c>
      <c r="D148" s="42">
        <f>SUMIF(Feb!$A:$A,TB!$A148,Feb!$H:$H)</f>
        <v>0</v>
      </c>
      <c r="E148" s="42">
        <f>SUMIF(Mar!$A:$A,TB!$A148,Mar!$H:$H)</f>
        <v>0</v>
      </c>
      <c r="F148" s="42">
        <f>SUMIF(Apr!$A:$A,TB!$A148,Apr!$H:$H)</f>
        <v>0</v>
      </c>
      <c r="G148" s="42">
        <f>SUMIF(May!$A:$A,TB!$A148,May!$H:$H)</f>
        <v>0</v>
      </c>
      <c r="H148" s="42">
        <f>SUMIF(Jun!$A:$A,TB!$A148,Jun!$H:$H)</f>
        <v>0</v>
      </c>
      <c r="I148" s="42">
        <f>SUMIF(Jul!$A:$A,TB!$A148,Jul!$H:$H)</f>
        <v>0</v>
      </c>
      <c r="J148" s="42">
        <f>SUMIF(Aug!$A:$A,TB!$A148,Aug!$H:$H)</f>
        <v>0</v>
      </c>
      <c r="K148" s="42">
        <f>SUMIF(Sep!$A:$A,TB!$A148,Sep!$H:$H)</f>
        <v>0</v>
      </c>
      <c r="L148" s="42">
        <f>SUMIF(Oct!$A:$A,TB!$A148,Oct!$H:$H)</f>
        <v>0</v>
      </c>
      <c r="M148" s="42">
        <f>SUMIF(Nov!$A:$A,TB!$A148,Nov!$H:$H)</f>
        <v>0</v>
      </c>
      <c r="N148" s="174">
        <f>SUMIF(Dec!$A:$A,TB!$A148,Dec!$H:$H)</f>
        <v>0</v>
      </c>
      <c r="O148" s="188"/>
      <c r="P148" s="188"/>
      <c r="Q148" s="179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D148" s="42">
        <f t="shared" si="73"/>
        <v>0</v>
      </c>
      <c r="AE148" s="42">
        <f t="shared" si="74"/>
        <v>0</v>
      </c>
      <c r="AF148" s="42">
        <f t="shared" si="75"/>
        <v>0</v>
      </c>
      <c r="AG148" s="42">
        <f t="shared" si="76"/>
        <v>0</v>
      </c>
      <c r="AH148" s="42">
        <f t="shared" si="77"/>
        <v>0</v>
      </c>
      <c r="AI148" s="42">
        <f t="shared" si="78"/>
        <v>0</v>
      </c>
      <c r="AJ148" s="42">
        <f t="shared" si="79"/>
        <v>0</v>
      </c>
      <c r="AK148" s="42">
        <f t="shared" si="80"/>
        <v>0</v>
      </c>
      <c r="AL148" s="42">
        <f t="shared" si="81"/>
        <v>0</v>
      </c>
      <c r="AM148" s="42">
        <f t="shared" si="82"/>
        <v>0</v>
      </c>
      <c r="AN148" s="42">
        <f t="shared" si="83"/>
        <v>0</v>
      </c>
      <c r="AO148" s="174">
        <f t="shared" si="84"/>
        <v>0</v>
      </c>
    </row>
    <row r="149" spans="1:41" ht="16.399999999999999" customHeight="1">
      <c r="A149" s="13"/>
      <c r="B149" s="21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174">
        <f>SUMIF(Dec!$A:$A,TB!$A149,Dec!$H:$H)</f>
        <v>0</v>
      </c>
      <c r="O149" s="188"/>
      <c r="P149" s="188"/>
      <c r="Q149" s="179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si="73"/>
        <v>0</v>
      </c>
      <c r="AE149" s="42">
        <f t="shared" si="74"/>
        <v>0</v>
      </c>
      <c r="AF149" s="42">
        <f t="shared" si="75"/>
        <v>0</v>
      </c>
      <c r="AG149" s="42">
        <f t="shared" si="76"/>
        <v>0</v>
      </c>
      <c r="AH149" s="42">
        <f t="shared" si="77"/>
        <v>0</v>
      </c>
      <c r="AI149" s="42">
        <f t="shared" si="78"/>
        <v>0</v>
      </c>
      <c r="AJ149" s="42">
        <f t="shared" si="79"/>
        <v>0</v>
      </c>
      <c r="AK149" s="42">
        <f t="shared" si="80"/>
        <v>0</v>
      </c>
      <c r="AL149" s="42">
        <f t="shared" si="81"/>
        <v>0</v>
      </c>
      <c r="AM149" s="42">
        <f t="shared" si="82"/>
        <v>0</v>
      </c>
      <c r="AN149" s="42">
        <f t="shared" si="83"/>
        <v>0</v>
      </c>
      <c r="AO149" s="174">
        <f t="shared" si="84"/>
        <v>0</v>
      </c>
    </row>
    <row r="150" spans="1:41" ht="16.399999999999999" customHeight="1">
      <c r="A150" s="13"/>
      <c r="B150" s="21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4">
        <f>SUMIF(Dec!$A:$A,TB!$A150,Dec!$H:$H)</f>
        <v>0</v>
      </c>
      <c r="O150" s="188"/>
      <c r="P150" s="188"/>
      <c r="Q150" s="179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si="73"/>
        <v>0</v>
      </c>
      <c r="AE150" s="42">
        <f t="shared" si="74"/>
        <v>0</v>
      </c>
      <c r="AF150" s="42">
        <f t="shared" si="75"/>
        <v>0</v>
      </c>
      <c r="AG150" s="42">
        <f t="shared" si="76"/>
        <v>0</v>
      </c>
      <c r="AH150" s="42">
        <f t="shared" si="77"/>
        <v>0</v>
      </c>
      <c r="AI150" s="42">
        <f t="shared" si="78"/>
        <v>0</v>
      </c>
      <c r="AJ150" s="42">
        <f t="shared" si="79"/>
        <v>0</v>
      </c>
      <c r="AK150" s="42">
        <f t="shared" si="80"/>
        <v>0</v>
      </c>
      <c r="AL150" s="42">
        <f t="shared" si="81"/>
        <v>0</v>
      </c>
      <c r="AM150" s="42">
        <f t="shared" si="82"/>
        <v>0</v>
      </c>
      <c r="AN150" s="42">
        <f t="shared" si="83"/>
        <v>0</v>
      </c>
      <c r="AO150" s="174">
        <f t="shared" si="84"/>
        <v>0</v>
      </c>
    </row>
    <row r="151" spans="1:41" ht="16.399999999999999" customHeight="1">
      <c r="A151" s="17" t="s">
        <v>10</v>
      </c>
      <c r="B151" s="18"/>
      <c r="C151" s="19">
        <f t="shared" ref="C151" si="85">ROUND(SUM(C119:C150),2)</f>
        <v>0</v>
      </c>
      <c r="D151" s="19">
        <f t="shared" ref="D151:N151" si="86">ROUND(SUM(D119:D150),2)</f>
        <v>0</v>
      </c>
      <c r="E151" s="19">
        <f t="shared" si="86"/>
        <v>0</v>
      </c>
      <c r="F151" s="19">
        <f t="shared" si="86"/>
        <v>0</v>
      </c>
      <c r="G151" s="19">
        <f t="shared" si="86"/>
        <v>0</v>
      </c>
      <c r="H151" s="19">
        <f t="shared" si="86"/>
        <v>0</v>
      </c>
      <c r="I151" s="19">
        <f t="shared" si="86"/>
        <v>0</v>
      </c>
      <c r="J151" s="19">
        <f t="shared" si="86"/>
        <v>0</v>
      </c>
      <c r="K151" s="19">
        <f t="shared" si="86"/>
        <v>0</v>
      </c>
      <c r="L151" s="19">
        <f t="shared" si="86"/>
        <v>0</v>
      </c>
      <c r="M151" s="19">
        <f t="shared" si="86"/>
        <v>0</v>
      </c>
      <c r="N151" s="175">
        <f t="shared" si="86"/>
        <v>0</v>
      </c>
      <c r="O151" s="189"/>
      <c r="P151" s="189"/>
      <c r="Q151" s="180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" si="87">ROUND(SUM(AD119:AD150),2)</f>
        <v>0</v>
      </c>
      <c r="AE151" s="19">
        <f t="shared" ref="AE151:AO151" si="88">ROUND(SUM(AE119:AE150),2)</f>
        <v>0</v>
      </c>
      <c r="AF151" s="19">
        <f t="shared" si="88"/>
        <v>0</v>
      </c>
      <c r="AG151" s="19">
        <f t="shared" si="88"/>
        <v>0</v>
      </c>
      <c r="AH151" s="19">
        <f t="shared" si="88"/>
        <v>0</v>
      </c>
      <c r="AI151" s="19">
        <f t="shared" si="88"/>
        <v>0</v>
      </c>
      <c r="AJ151" s="19">
        <f t="shared" si="88"/>
        <v>0</v>
      </c>
      <c r="AK151" s="19">
        <f t="shared" si="88"/>
        <v>0</v>
      </c>
      <c r="AL151" s="19">
        <f t="shared" si="88"/>
        <v>0</v>
      </c>
      <c r="AM151" s="19">
        <f t="shared" si="88"/>
        <v>0</v>
      </c>
      <c r="AN151" s="19">
        <f t="shared" si="88"/>
        <v>0</v>
      </c>
      <c r="AO151" s="175">
        <f t="shared" si="88"/>
        <v>0</v>
      </c>
    </row>
    <row r="152" spans="1:41" ht="16.399999999999999" customHeight="1">
      <c r="A152" s="20"/>
      <c r="B152" s="14"/>
      <c r="C152" s="42">
        <f>SUMIF(Jan!$A:$A,TB!$A152,Jan!$H:$H)</f>
        <v>0</v>
      </c>
      <c r="D152" s="42">
        <f>SUMIF(Feb!$A:$A,TB!$A152,Feb!$H:$H)</f>
        <v>0</v>
      </c>
      <c r="E152" s="42">
        <f>SUMIF(Mar!$A:$A,TB!$A152,Mar!$H:$H)</f>
        <v>0</v>
      </c>
      <c r="F152" s="42">
        <f>SUMIF(Apr!$A:$A,TB!$A152,Apr!$H:$H)</f>
        <v>0</v>
      </c>
      <c r="G152" s="42">
        <f>SUMIF(May!$A:$A,TB!$A152,May!$H:$H)</f>
        <v>0</v>
      </c>
      <c r="H152" s="42">
        <f>SUMIF(Jun!$A:$A,TB!$A152,Jun!$H:$H)</f>
        <v>0</v>
      </c>
      <c r="I152" s="42">
        <f>SUMIF(Jul!$A:$A,TB!$A152,Jul!$H:$H)</f>
        <v>0</v>
      </c>
      <c r="J152" s="42">
        <f>SUMIF(Aug!$A:$A,TB!$A152,Aug!$H:$H)</f>
        <v>0</v>
      </c>
      <c r="K152" s="42">
        <f>SUMIF(Sep!$A:$A,TB!$A152,Sep!$H:$H)</f>
        <v>0</v>
      </c>
      <c r="L152" s="42">
        <f>SUMIF(Oct!$A:$A,TB!$A152,Oct!$H:$H)</f>
        <v>0</v>
      </c>
      <c r="M152" s="42">
        <f>SUMIF(Nov!$A:$A,TB!$A152,Nov!$H:$H)</f>
        <v>0</v>
      </c>
      <c r="N152" s="174">
        <f>SUMIF(Dec!$A:$A,TB!$A152,Dec!$H:$H)</f>
        <v>0</v>
      </c>
      <c r="O152" s="188"/>
      <c r="P152" s="188"/>
      <c r="Q152" s="179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D152" s="42">
        <f t="shared" ref="AD152:AD153" si="89">ROUND(C152*AD$2,2)</f>
        <v>0</v>
      </c>
      <c r="AE152" s="42">
        <f t="shared" ref="AE152:AE153" si="90">ROUND(D152*AE$2,2)</f>
        <v>0</v>
      </c>
      <c r="AF152" s="42">
        <f t="shared" ref="AF152:AF153" si="91">ROUND(E152*AF$2,2)</f>
        <v>0</v>
      </c>
      <c r="AG152" s="42">
        <f t="shared" ref="AG152:AG153" si="92">ROUND(F152*AG$2,2)</f>
        <v>0</v>
      </c>
      <c r="AH152" s="42">
        <f t="shared" ref="AH152:AH153" si="93">ROUND(G152*AH$2,2)</f>
        <v>0</v>
      </c>
      <c r="AI152" s="42">
        <f t="shared" ref="AI152:AI153" si="94">ROUND(H152*AI$2,2)</f>
        <v>0</v>
      </c>
      <c r="AJ152" s="42">
        <f t="shared" ref="AJ152:AJ153" si="95">ROUND(I152*AJ$2,2)</f>
        <v>0</v>
      </c>
      <c r="AK152" s="42">
        <f t="shared" ref="AK152:AK153" si="96">ROUND(J152*AK$2,2)</f>
        <v>0</v>
      </c>
      <c r="AL152" s="42">
        <f t="shared" ref="AL152:AL153" si="97">ROUND(K152*AL$2,2)</f>
        <v>0</v>
      </c>
      <c r="AM152" s="42">
        <f t="shared" ref="AM152:AM153" si="98">ROUND(L152*AM$2,2)</f>
        <v>0</v>
      </c>
      <c r="AN152" s="42">
        <f t="shared" ref="AN152:AN153" si="99">ROUND(M152*AN$2,2)</f>
        <v>0</v>
      </c>
      <c r="AO152" s="174">
        <f t="shared" ref="AO152:AO153" si="100">ROUND(N152*AO$2,2)</f>
        <v>0</v>
      </c>
    </row>
    <row r="153" spans="1:41" ht="16.399999999999999" customHeight="1">
      <c r="A153" s="13"/>
      <c r="B153" s="21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4">
        <f>SUMIF(Dec!$A:$A,TB!$A153,Dec!$H:$H)</f>
        <v>0</v>
      </c>
      <c r="O153" s="188"/>
      <c r="P153" s="188"/>
      <c r="Q153" s="179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si="89"/>
        <v>0</v>
      </c>
      <c r="AE153" s="42">
        <f t="shared" si="90"/>
        <v>0</v>
      </c>
      <c r="AF153" s="42">
        <f t="shared" si="91"/>
        <v>0</v>
      </c>
      <c r="AG153" s="42">
        <f t="shared" si="92"/>
        <v>0</v>
      </c>
      <c r="AH153" s="42">
        <f t="shared" si="93"/>
        <v>0</v>
      </c>
      <c r="AI153" s="42">
        <f t="shared" si="94"/>
        <v>0</v>
      </c>
      <c r="AJ153" s="42">
        <f t="shared" si="95"/>
        <v>0</v>
      </c>
      <c r="AK153" s="42">
        <f t="shared" si="96"/>
        <v>0</v>
      </c>
      <c r="AL153" s="42">
        <f t="shared" si="97"/>
        <v>0</v>
      </c>
      <c r="AM153" s="42">
        <f t="shared" si="98"/>
        <v>0</v>
      </c>
      <c r="AN153" s="42">
        <f t="shared" si="99"/>
        <v>0</v>
      </c>
      <c r="AO153" s="174">
        <f t="shared" si="100"/>
        <v>0</v>
      </c>
    </row>
    <row r="154" spans="1:41" ht="16.399999999999999" customHeight="1">
      <c r="A154" s="17" t="s">
        <v>11</v>
      </c>
      <c r="B154" s="18"/>
      <c r="C154" s="19">
        <f t="shared" ref="C154" si="101">ROUND(SUM(C152:C153),2)</f>
        <v>0</v>
      </c>
      <c r="D154" s="19">
        <f t="shared" ref="D154:N154" si="102">ROUND(SUM(D152:D153),2)</f>
        <v>0</v>
      </c>
      <c r="E154" s="19">
        <f t="shared" si="102"/>
        <v>0</v>
      </c>
      <c r="F154" s="19">
        <f t="shared" si="102"/>
        <v>0</v>
      </c>
      <c r="G154" s="19">
        <f t="shared" si="102"/>
        <v>0</v>
      </c>
      <c r="H154" s="19">
        <f t="shared" si="102"/>
        <v>0</v>
      </c>
      <c r="I154" s="19">
        <f t="shared" si="102"/>
        <v>0</v>
      </c>
      <c r="J154" s="19">
        <f t="shared" si="102"/>
        <v>0</v>
      </c>
      <c r="K154" s="19">
        <f t="shared" si="102"/>
        <v>0</v>
      </c>
      <c r="L154" s="19">
        <f t="shared" si="102"/>
        <v>0</v>
      </c>
      <c r="M154" s="19">
        <f t="shared" si="102"/>
        <v>0</v>
      </c>
      <c r="N154" s="175">
        <f t="shared" si="102"/>
        <v>0</v>
      </c>
      <c r="O154" s="189"/>
      <c r="P154" s="189"/>
      <c r="Q154" s="180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D154" s="19">
        <f t="shared" ref="AD154" si="103">ROUND(SUM(AD152:AD153),2)</f>
        <v>0</v>
      </c>
      <c r="AE154" s="19">
        <f t="shared" ref="AE154:AO154" si="104">ROUND(SUM(AE152:AE153),2)</f>
        <v>0</v>
      </c>
      <c r="AF154" s="19">
        <f t="shared" si="104"/>
        <v>0</v>
      </c>
      <c r="AG154" s="19">
        <f t="shared" si="104"/>
        <v>0</v>
      </c>
      <c r="AH154" s="19">
        <f t="shared" si="104"/>
        <v>0</v>
      </c>
      <c r="AI154" s="19">
        <f t="shared" si="104"/>
        <v>0</v>
      </c>
      <c r="AJ154" s="19">
        <f t="shared" si="104"/>
        <v>0</v>
      </c>
      <c r="AK154" s="19">
        <f t="shared" si="104"/>
        <v>0</v>
      </c>
      <c r="AL154" s="19">
        <f t="shared" si="104"/>
        <v>0</v>
      </c>
      <c r="AM154" s="19">
        <f t="shared" si="104"/>
        <v>0</v>
      </c>
      <c r="AN154" s="19">
        <f t="shared" si="104"/>
        <v>0</v>
      </c>
      <c r="AO154" s="175">
        <f t="shared" si="104"/>
        <v>0</v>
      </c>
    </row>
    <row r="155" spans="1:41" ht="16.399999999999999" customHeight="1">
      <c r="A155" s="13"/>
      <c r="B155" s="14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74">
        <f>SUMIF(Dec!$A:$A,TB!$A155,Dec!$H:$H)</f>
        <v>0</v>
      </c>
      <c r="O155" s="188"/>
      <c r="P155" s="188"/>
      <c r="Q155" s="179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ref="AD155:AD157" si="105">ROUND(C155*AD$2,2)</f>
        <v>0</v>
      </c>
      <c r="AE155" s="42">
        <f t="shared" ref="AE155:AE157" si="106">ROUND(D155*AE$2,2)</f>
        <v>0</v>
      </c>
      <c r="AF155" s="42">
        <f t="shared" ref="AF155:AF157" si="107">ROUND(E155*AF$2,2)</f>
        <v>0</v>
      </c>
      <c r="AG155" s="42">
        <f t="shared" ref="AG155:AG157" si="108">ROUND(F155*AG$2,2)</f>
        <v>0</v>
      </c>
      <c r="AH155" s="42">
        <f t="shared" ref="AH155:AH157" si="109">ROUND(G155*AH$2,2)</f>
        <v>0</v>
      </c>
      <c r="AI155" s="42">
        <f t="shared" ref="AI155:AI157" si="110">ROUND(H155*AI$2,2)</f>
        <v>0</v>
      </c>
      <c r="AJ155" s="42">
        <f t="shared" ref="AJ155:AJ157" si="111">ROUND(I155*AJ$2,2)</f>
        <v>0</v>
      </c>
      <c r="AK155" s="42">
        <f t="shared" ref="AK155:AK157" si="112">ROUND(J155*AK$2,2)</f>
        <v>0</v>
      </c>
      <c r="AL155" s="42">
        <f t="shared" ref="AL155:AL157" si="113">ROUND(K155*AL$2,2)</f>
        <v>0</v>
      </c>
      <c r="AM155" s="42">
        <f t="shared" ref="AM155:AM157" si="114">ROUND(L155*AM$2,2)</f>
        <v>0</v>
      </c>
      <c r="AN155" s="42">
        <f t="shared" ref="AN155:AN157" si="115">ROUND(M155*AN$2,2)</f>
        <v>0</v>
      </c>
      <c r="AO155" s="174">
        <f t="shared" ref="AO155:AO157" si="116">ROUND(N155*AO$2,2)</f>
        <v>0</v>
      </c>
    </row>
    <row r="156" spans="1:41" ht="16.399999999999999" customHeight="1">
      <c r="A156" s="13">
        <v>15006</v>
      </c>
      <c r="B156" s="21" t="s">
        <v>218</v>
      </c>
      <c r="C156" s="42">
        <f>SUMIF(Jan!$A:$A,TB!$A156,Jan!$H:$H)</f>
        <v>0</v>
      </c>
      <c r="D156" s="42">
        <f>SUMIF(Feb!$A:$A,TB!$A156,Feb!$H:$H)</f>
        <v>0</v>
      </c>
      <c r="E156" s="42">
        <f>SUMIF(Mar!$A:$A,TB!$A156,Mar!$H:$H)</f>
        <v>0</v>
      </c>
      <c r="F156" s="42">
        <f>SUMIF(Apr!$A:$A,TB!$A156,Apr!$H:$H)</f>
        <v>0</v>
      </c>
      <c r="G156" s="42">
        <f>SUMIF(May!$A:$A,TB!$A156,May!$H:$H)</f>
        <v>0</v>
      </c>
      <c r="H156" s="42">
        <f>SUMIF(Jun!$A:$A,TB!$A156,Jun!$H:$H)</f>
        <v>0</v>
      </c>
      <c r="I156" s="42">
        <f>SUMIF(Jul!$A:$A,TB!$A156,Jul!$H:$H)</f>
        <v>0</v>
      </c>
      <c r="J156" s="42">
        <f>SUMIF(Aug!$A:$A,TB!$A156,Aug!$H:$H)</f>
        <v>0</v>
      </c>
      <c r="K156" s="42">
        <f>SUMIF(Sep!$A:$A,TB!$A156,Sep!$H:$H)</f>
        <v>0</v>
      </c>
      <c r="L156" s="42">
        <f>SUMIF(Oct!$A:$A,TB!$A156,Oct!$H:$H)</f>
        <v>0</v>
      </c>
      <c r="M156" s="42">
        <f>SUMIF(Nov!$A:$A,TB!$A156,Nov!$H:$H)</f>
        <v>0</v>
      </c>
      <c r="N156" s="174">
        <f>SUMIF(Dec!$A:$A,TB!$A156,Dec!$H:$H)</f>
        <v>0</v>
      </c>
      <c r="O156" s="188"/>
      <c r="P156" s="188"/>
      <c r="Q156" s="179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D156" s="42">
        <f t="shared" si="105"/>
        <v>0</v>
      </c>
      <c r="AE156" s="42">
        <f t="shared" si="106"/>
        <v>0</v>
      </c>
      <c r="AF156" s="42">
        <f t="shared" si="107"/>
        <v>0</v>
      </c>
      <c r="AG156" s="42">
        <f t="shared" si="108"/>
        <v>0</v>
      </c>
      <c r="AH156" s="42">
        <f t="shared" si="109"/>
        <v>0</v>
      </c>
      <c r="AI156" s="42">
        <f t="shared" si="110"/>
        <v>0</v>
      </c>
      <c r="AJ156" s="42">
        <f t="shared" si="111"/>
        <v>0</v>
      </c>
      <c r="AK156" s="42">
        <f t="shared" si="112"/>
        <v>0</v>
      </c>
      <c r="AL156" s="42">
        <f t="shared" si="113"/>
        <v>0</v>
      </c>
      <c r="AM156" s="42">
        <f t="shared" si="114"/>
        <v>0</v>
      </c>
      <c r="AN156" s="42">
        <f t="shared" si="115"/>
        <v>0</v>
      </c>
      <c r="AO156" s="174">
        <f t="shared" si="116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4">
        <f>SUMIF(Dec!$A:$A,TB!$A157,Dec!$H:$H)</f>
        <v>0</v>
      </c>
      <c r="O157" s="188"/>
      <c r="P157" s="188"/>
      <c r="Q157" s="179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si="105"/>
        <v>0</v>
      </c>
      <c r="AE157" s="42">
        <f t="shared" si="106"/>
        <v>0</v>
      </c>
      <c r="AF157" s="42">
        <f t="shared" si="107"/>
        <v>0</v>
      </c>
      <c r="AG157" s="42">
        <f t="shared" si="108"/>
        <v>0</v>
      </c>
      <c r="AH157" s="42">
        <f t="shared" si="109"/>
        <v>0</v>
      </c>
      <c r="AI157" s="42">
        <f t="shared" si="110"/>
        <v>0</v>
      </c>
      <c r="AJ157" s="42">
        <f t="shared" si="111"/>
        <v>0</v>
      </c>
      <c r="AK157" s="42">
        <f t="shared" si="112"/>
        <v>0</v>
      </c>
      <c r="AL157" s="42">
        <f t="shared" si="113"/>
        <v>0</v>
      </c>
      <c r="AM157" s="42">
        <f t="shared" si="114"/>
        <v>0</v>
      </c>
      <c r="AN157" s="42">
        <f t="shared" si="115"/>
        <v>0</v>
      </c>
      <c r="AO157" s="174">
        <f t="shared" si="116"/>
        <v>0</v>
      </c>
    </row>
    <row r="158" spans="1:41" ht="16.399999999999999" customHeight="1">
      <c r="A158" s="17" t="s">
        <v>12</v>
      </c>
      <c r="B158" s="18"/>
      <c r="C158" s="19">
        <f t="shared" ref="C158" si="117">ROUND(SUM(C155:C157),2)</f>
        <v>0</v>
      </c>
      <c r="D158" s="19">
        <f t="shared" ref="D158:N158" si="118">ROUND(SUM(D155:D157),2)</f>
        <v>0</v>
      </c>
      <c r="E158" s="19">
        <f t="shared" si="118"/>
        <v>0</v>
      </c>
      <c r="F158" s="19">
        <f t="shared" si="118"/>
        <v>0</v>
      </c>
      <c r="G158" s="19">
        <f t="shared" si="118"/>
        <v>0</v>
      </c>
      <c r="H158" s="19">
        <f t="shared" si="118"/>
        <v>0</v>
      </c>
      <c r="I158" s="19">
        <f t="shared" si="118"/>
        <v>0</v>
      </c>
      <c r="J158" s="19">
        <f t="shared" si="118"/>
        <v>0</v>
      </c>
      <c r="K158" s="19">
        <f t="shared" si="118"/>
        <v>0</v>
      </c>
      <c r="L158" s="19">
        <f t="shared" si="118"/>
        <v>0</v>
      </c>
      <c r="M158" s="19">
        <f t="shared" si="118"/>
        <v>0</v>
      </c>
      <c r="N158" s="175">
        <f t="shared" si="118"/>
        <v>0</v>
      </c>
      <c r="O158" s="189"/>
      <c r="P158" s="189"/>
      <c r="Q158" s="180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D158" s="19">
        <f t="shared" ref="AD158" si="119">ROUND(SUM(AD155:AD157),2)</f>
        <v>0</v>
      </c>
      <c r="AE158" s="19">
        <f t="shared" ref="AE158:AO158" si="120">ROUND(SUM(AE155:AE157),2)</f>
        <v>0</v>
      </c>
      <c r="AF158" s="19">
        <f t="shared" si="120"/>
        <v>0</v>
      </c>
      <c r="AG158" s="19">
        <f t="shared" si="120"/>
        <v>0</v>
      </c>
      <c r="AH158" s="19">
        <f t="shared" si="120"/>
        <v>0</v>
      </c>
      <c r="AI158" s="19">
        <f t="shared" si="120"/>
        <v>0</v>
      </c>
      <c r="AJ158" s="19">
        <f t="shared" si="120"/>
        <v>0</v>
      </c>
      <c r="AK158" s="19">
        <f t="shared" si="120"/>
        <v>0</v>
      </c>
      <c r="AL158" s="19">
        <f t="shared" si="120"/>
        <v>0</v>
      </c>
      <c r="AM158" s="19">
        <f t="shared" si="120"/>
        <v>0</v>
      </c>
      <c r="AN158" s="19">
        <f t="shared" si="120"/>
        <v>0</v>
      </c>
      <c r="AO158" s="175">
        <f t="shared" si="120"/>
        <v>0</v>
      </c>
    </row>
    <row r="159" spans="1:41" ht="16.399999999999999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74">
        <f>SUMIF(Dec!$A:$A,TB!$A159,Dec!$H:$H)</f>
        <v>0</v>
      </c>
      <c r="O159" s="188"/>
      <c r="P159" s="188"/>
      <c r="Q159" s="179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ref="AD159:AD161" si="121">ROUND(C159*AD$2,2)</f>
        <v>0</v>
      </c>
      <c r="AE159" s="42">
        <f t="shared" ref="AE159:AE161" si="122">ROUND(D159*AE$2,2)</f>
        <v>0</v>
      </c>
      <c r="AF159" s="42">
        <f t="shared" ref="AF159:AF161" si="123">ROUND(E159*AF$2,2)</f>
        <v>0</v>
      </c>
      <c r="AG159" s="42">
        <f t="shared" ref="AG159:AG161" si="124">ROUND(F159*AG$2,2)</f>
        <v>0</v>
      </c>
      <c r="AH159" s="42">
        <f t="shared" ref="AH159:AH161" si="125">ROUND(G159*AH$2,2)</f>
        <v>0</v>
      </c>
      <c r="AI159" s="42">
        <f t="shared" ref="AI159:AI161" si="126">ROUND(H159*AI$2,2)</f>
        <v>0</v>
      </c>
      <c r="AJ159" s="42">
        <f t="shared" ref="AJ159:AJ161" si="127">ROUND(I159*AJ$2,2)</f>
        <v>0</v>
      </c>
      <c r="AK159" s="42">
        <f t="shared" ref="AK159:AK161" si="128">ROUND(J159*AK$2,2)</f>
        <v>0</v>
      </c>
      <c r="AL159" s="42">
        <f t="shared" ref="AL159:AL161" si="129">ROUND(K159*AL$2,2)</f>
        <v>0</v>
      </c>
      <c r="AM159" s="42">
        <f t="shared" ref="AM159:AM161" si="130">ROUND(L159*AM$2,2)</f>
        <v>0</v>
      </c>
      <c r="AN159" s="42">
        <f t="shared" ref="AN159:AN161" si="131">ROUND(M159*AN$2,2)</f>
        <v>0</v>
      </c>
      <c r="AO159" s="174">
        <f t="shared" ref="AO159:AO161" si="132">ROUND(N159*AO$2,2)</f>
        <v>0</v>
      </c>
    </row>
    <row r="160" spans="1:41" ht="16.399999999999999" customHeight="1">
      <c r="A160" s="13"/>
      <c r="B160" s="21"/>
      <c r="C160" s="42">
        <f>SUMIF(Jan!$A:$A,TB!$A160,Jan!$H:$H)</f>
        <v>0</v>
      </c>
      <c r="D160" s="42">
        <f>SUMIF(Feb!$A:$A,TB!$A160,Feb!$H:$H)</f>
        <v>0</v>
      </c>
      <c r="E160" s="42">
        <f>SUMIF(Mar!$A:$A,TB!$A160,Mar!$H:$H)</f>
        <v>0</v>
      </c>
      <c r="F160" s="42">
        <f>SUMIF(Apr!$A:$A,TB!$A160,Apr!$H:$H)</f>
        <v>0</v>
      </c>
      <c r="G160" s="42">
        <f>SUMIF(May!$A:$A,TB!$A160,May!$H:$H)</f>
        <v>0</v>
      </c>
      <c r="H160" s="42">
        <f>SUMIF(Jun!$A:$A,TB!$A160,Jun!$H:$H)</f>
        <v>0</v>
      </c>
      <c r="I160" s="42">
        <f>SUMIF(Jul!$A:$A,TB!$A160,Jul!$H:$H)</f>
        <v>0</v>
      </c>
      <c r="J160" s="42">
        <f>SUMIF(Aug!$A:$A,TB!$A160,Aug!$H:$H)</f>
        <v>0</v>
      </c>
      <c r="K160" s="42">
        <f>SUMIF(Sep!$A:$A,TB!$A160,Sep!$H:$H)</f>
        <v>0</v>
      </c>
      <c r="L160" s="42">
        <f>SUMIF(Oct!$A:$A,TB!$A160,Oct!$H:$H)</f>
        <v>0</v>
      </c>
      <c r="M160" s="42">
        <f>SUMIF(Nov!$A:$A,TB!$A160,Nov!$H:$H)</f>
        <v>0</v>
      </c>
      <c r="N160" s="174">
        <f>SUMIF(Dec!$A:$A,TB!$A160,Dec!$H:$H)</f>
        <v>0</v>
      </c>
      <c r="O160" s="188"/>
      <c r="P160" s="188"/>
      <c r="Q160" s="179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D160" s="42">
        <f t="shared" si="121"/>
        <v>0</v>
      </c>
      <c r="AE160" s="42">
        <f t="shared" si="122"/>
        <v>0</v>
      </c>
      <c r="AF160" s="42">
        <f t="shared" si="123"/>
        <v>0</v>
      </c>
      <c r="AG160" s="42">
        <f t="shared" si="124"/>
        <v>0</v>
      </c>
      <c r="AH160" s="42">
        <f t="shared" si="125"/>
        <v>0</v>
      </c>
      <c r="AI160" s="42">
        <f t="shared" si="126"/>
        <v>0</v>
      </c>
      <c r="AJ160" s="42">
        <f t="shared" si="127"/>
        <v>0</v>
      </c>
      <c r="AK160" s="42">
        <f t="shared" si="128"/>
        <v>0</v>
      </c>
      <c r="AL160" s="42">
        <f t="shared" si="129"/>
        <v>0</v>
      </c>
      <c r="AM160" s="42">
        <f t="shared" si="130"/>
        <v>0</v>
      </c>
      <c r="AN160" s="42">
        <f t="shared" si="131"/>
        <v>0</v>
      </c>
      <c r="AO160" s="174">
        <f t="shared" si="132"/>
        <v>0</v>
      </c>
    </row>
    <row r="161" spans="1:41" ht="16.399999999999999" customHeight="1">
      <c r="A161" s="13"/>
      <c r="B161" s="21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4">
        <f>SUMIF(Dec!$A:$A,TB!$A161,Dec!$H:$H)</f>
        <v>0</v>
      </c>
      <c r="O161" s="188"/>
      <c r="P161" s="188"/>
      <c r="Q161" s="179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si="121"/>
        <v>0</v>
      </c>
      <c r="AE161" s="42">
        <f t="shared" si="122"/>
        <v>0</v>
      </c>
      <c r="AF161" s="42">
        <f t="shared" si="123"/>
        <v>0</v>
      </c>
      <c r="AG161" s="42">
        <f t="shared" si="124"/>
        <v>0</v>
      </c>
      <c r="AH161" s="42">
        <f t="shared" si="125"/>
        <v>0</v>
      </c>
      <c r="AI161" s="42">
        <f t="shared" si="126"/>
        <v>0</v>
      </c>
      <c r="AJ161" s="42">
        <f t="shared" si="127"/>
        <v>0</v>
      </c>
      <c r="AK161" s="42">
        <f t="shared" si="128"/>
        <v>0</v>
      </c>
      <c r="AL161" s="42">
        <f t="shared" si="129"/>
        <v>0</v>
      </c>
      <c r="AM161" s="42">
        <f t="shared" si="130"/>
        <v>0</v>
      </c>
      <c r="AN161" s="42">
        <f t="shared" si="131"/>
        <v>0</v>
      </c>
      <c r="AO161" s="174">
        <f t="shared" si="132"/>
        <v>0</v>
      </c>
    </row>
    <row r="162" spans="1:41" ht="16.399999999999999" customHeight="1">
      <c r="A162" s="17" t="s">
        <v>13</v>
      </c>
      <c r="B162" s="18"/>
      <c r="C162" s="19">
        <f t="shared" ref="C162" si="133">ROUND(SUM(C159:C161),2)</f>
        <v>0</v>
      </c>
      <c r="D162" s="19">
        <f t="shared" ref="D162:N162" si="134">ROUND(SUM(D159:D161),2)</f>
        <v>0</v>
      </c>
      <c r="E162" s="19">
        <f t="shared" si="134"/>
        <v>0</v>
      </c>
      <c r="F162" s="19">
        <f t="shared" si="134"/>
        <v>0</v>
      </c>
      <c r="G162" s="19">
        <f t="shared" si="134"/>
        <v>0</v>
      </c>
      <c r="H162" s="19">
        <f t="shared" si="134"/>
        <v>0</v>
      </c>
      <c r="I162" s="19">
        <f t="shared" si="134"/>
        <v>0</v>
      </c>
      <c r="J162" s="19">
        <f t="shared" si="134"/>
        <v>0</v>
      </c>
      <c r="K162" s="19">
        <f t="shared" si="134"/>
        <v>0</v>
      </c>
      <c r="L162" s="19">
        <f t="shared" si="134"/>
        <v>0</v>
      </c>
      <c r="M162" s="19">
        <f t="shared" si="134"/>
        <v>0</v>
      </c>
      <c r="N162" s="175">
        <f t="shared" si="134"/>
        <v>0</v>
      </c>
      <c r="O162" s="189"/>
      <c r="P162" s="189"/>
      <c r="Q162" s="180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D162" s="19">
        <f t="shared" ref="AD162" si="135">ROUND(SUM(AD159:AD161),2)</f>
        <v>0</v>
      </c>
      <c r="AE162" s="19">
        <f t="shared" ref="AE162:AO162" si="136">ROUND(SUM(AE159:AE161),2)</f>
        <v>0</v>
      </c>
      <c r="AF162" s="19">
        <f t="shared" si="136"/>
        <v>0</v>
      </c>
      <c r="AG162" s="19">
        <f t="shared" si="136"/>
        <v>0</v>
      </c>
      <c r="AH162" s="19">
        <f t="shared" si="136"/>
        <v>0</v>
      </c>
      <c r="AI162" s="19">
        <f t="shared" si="136"/>
        <v>0</v>
      </c>
      <c r="AJ162" s="19">
        <f t="shared" si="136"/>
        <v>0</v>
      </c>
      <c r="AK162" s="19">
        <f t="shared" si="136"/>
        <v>0</v>
      </c>
      <c r="AL162" s="19">
        <f t="shared" si="136"/>
        <v>0</v>
      </c>
      <c r="AM162" s="19">
        <f t="shared" si="136"/>
        <v>0</v>
      </c>
      <c r="AN162" s="19">
        <f t="shared" si="136"/>
        <v>0</v>
      </c>
      <c r="AO162" s="175">
        <f t="shared" si="136"/>
        <v>0</v>
      </c>
    </row>
    <row r="163" spans="1:41" ht="16.399999999999999" customHeight="1">
      <c r="A163" s="13"/>
      <c r="B163" s="14"/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4">
        <f>SUMIF(Dec!$A:$A,TB!$A163,Dec!$H:$H)</f>
        <v>0</v>
      </c>
      <c r="O163" s="188"/>
      <c r="P163" s="188"/>
      <c r="Q163" s="179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ref="AD163:AD170" si="137">ROUND(C163*AD$2,2)</f>
        <v>0</v>
      </c>
      <c r="AE163" s="42">
        <f t="shared" ref="AE163:AE170" si="138">ROUND(D163*AE$2,2)</f>
        <v>0</v>
      </c>
      <c r="AF163" s="42">
        <f t="shared" ref="AF163:AF170" si="139">ROUND(E163*AF$2,2)</f>
        <v>0</v>
      </c>
      <c r="AG163" s="42">
        <f t="shared" ref="AG163:AG170" si="140">ROUND(F163*AG$2,2)</f>
        <v>0</v>
      </c>
      <c r="AH163" s="42">
        <f t="shared" ref="AH163:AH170" si="141">ROUND(G163*AH$2,2)</f>
        <v>0</v>
      </c>
      <c r="AI163" s="42">
        <f t="shared" ref="AI163:AI170" si="142">ROUND(H163*AI$2,2)</f>
        <v>0</v>
      </c>
      <c r="AJ163" s="42">
        <f t="shared" ref="AJ163:AJ170" si="143">ROUND(I163*AJ$2,2)</f>
        <v>0</v>
      </c>
      <c r="AK163" s="42">
        <f t="shared" ref="AK163:AK170" si="144">ROUND(J163*AK$2,2)</f>
        <v>0</v>
      </c>
      <c r="AL163" s="42">
        <f t="shared" ref="AL163:AL170" si="145">ROUND(K163*AL$2,2)</f>
        <v>0</v>
      </c>
      <c r="AM163" s="42">
        <f t="shared" ref="AM163:AM170" si="146">ROUND(L163*AM$2,2)</f>
        <v>0</v>
      </c>
      <c r="AN163" s="42">
        <f t="shared" ref="AN163:AN170" si="147">ROUND(M163*AN$2,2)</f>
        <v>0</v>
      </c>
      <c r="AO163" s="174">
        <f t="shared" ref="AO163:AO170" si="148">ROUND(N163*AO$2,2)</f>
        <v>0</v>
      </c>
    </row>
    <row r="164" spans="1:41" ht="16.399999999999999" customHeight="1">
      <c r="A164" s="13">
        <v>15010</v>
      </c>
      <c r="B164" s="14" t="s">
        <v>219</v>
      </c>
      <c r="C164" s="42">
        <f>SUMIF(Jan!$A:$A,TB!$A164,Jan!$H:$H)</f>
        <v>16727.77</v>
      </c>
      <c r="D164" s="42">
        <f>SUMIF(Feb!$A:$A,TB!$A164,Feb!$H:$H)</f>
        <v>33437.480000000003</v>
      </c>
      <c r="E164" s="42">
        <f>SUMIF(Mar!$A:$A,TB!$A164,Mar!$H:$H)</f>
        <v>53467.27</v>
      </c>
      <c r="F164" s="42">
        <f>SUMIF(Apr!$A:$A,TB!$A164,Apr!$H:$H)</f>
        <v>16893.740000000002</v>
      </c>
      <c r="G164" s="42">
        <f>SUMIF(May!$A:$A,TB!$A164,May!$H:$H)</f>
        <v>33598.81</v>
      </c>
      <c r="H164" s="42">
        <f>SUMIF(Jun!$A:$A,TB!$A164,Jun!$H:$H)</f>
        <v>53821.39</v>
      </c>
      <c r="I164" s="42">
        <f>SUMIF(Jul!$A:$A,TB!$A164,Jul!$H:$H)</f>
        <v>53821.39</v>
      </c>
      <c r="J164" s="42">
        <f>SUMIF(Aug!$A:$A,TB!$A164,Aug!$H:$H)</f>
        <v>53821.39</v>
      </c>
      <c r="K164" s="42">
        <f>SUMIF(Sep!$A:$A,TB!$A164,Sep!$H:$H)</f>
        <v>53821.39</v>
      </c>
      <c r="L164" s="42">
        <f>SUMIF(Oct!$A:$A,TB!$A164,Oct!$H:$H)</f>
        <v>53821.39</v>
      </c>
      <c r="M164" s="42">
        <f>SUMIF(Nov!$A:$A,TB!$A164,Nov!$H:$H)</f>
        <v>53821.39</v>
      </c>
      <c r="N164" s="174">
        <f>SUMIF(Dec!$A:$A,TB!$A164,Dec!$H:$H)</f>
        <v>53821.39</v>
      </c>
      <c r="O164" s="188"/>
      <c r="P164" s="188"/>
      <c r="Q164" s="179">
        <v>16631.47</v>
      </c>
      <c r="R164" s="42">
        <v>32891.129999999997</v>
      </c>
      <c r="S164" s="42">
        <v>50707.42</v>
      </c>
      <c r="T164" s="42">
        <v>16265.77</v>
      </c>
      <c r="U164" s="42">
        <v>39206.01</v>
      </c>
      <c r="V164" s="42">
        <v>57152.08</v>
      </c>
      <c r="W164" s="42">
        <v>16726.669999999998</v>
      </c>
      <c r="X164" s="42">
        <v>33442.49</v>
      </c>
      <c r="Y164" s="42">
        <v>50187.07</v>
      </c>
      <c r="Z164" s="42">
        <v>16817.02</v>
      </c>
      <c r="AA164" s="42">
        <v>33680.959999999999</v>
      </c>
      <c r="AB164" s="42">
        <v>54064.77</v>
      </c>
      <c r="AD164" s="42">
        <f t="shared" si="137"/>
        <v>421071.43</v>
      </c>
      <c r="AE164" s="42">
        <f t="shared" si="138"/>
        <v>840186.9</v>
      </c>
      <c r="AF164" s="42">
        <f t="shared" si="139"/>
        <v>1346808.45</v>
      </c>
      <c r="AG164" s="42">
        <f t="shared" si="140"/>
        <v>426840.61</v>
      </c>
      <c r="AH164" s="42">
        <f t="shared" si="141"/>
        <v>850217.89</v>
      </c>
      <c r="AI164" s="42">
        <f t="shared" si="142"/>
        <v>1362999.79</v>
      </c>
      <c r="AJ164" s="42">
        <f t="shared" si="143"/>
        <v>1362999.79</v>
      </c>
      <c r="AK164" s="42">
        <f t="shared" si="144"/>
        <v>1362999.79</v>
      </c>
      <c r="AL164" s="42">
        <f t="shared" si="145"/>
        <v>1362999.79</v>
      </c>
      <c r="AM164" s="42">
        <f t="shared" si="146"/>
        <v>1362999.79</v>
      </c>
      <c r="AN164" s="42">
        <f t="shared" si="147"/>
        <v>1362999.79</v>
      </c>
      <c r="AO164" s="174">
        <f t="shared" si="148"/>
        <v>1362999.79</v>
      </c>
    </row>
    <row r="165" spans="1:41" ht="16.399999999999999" customHeight="1">
      <c r="A165" s="13">
        <v>15011</v>
      </c>
      <c r="B165" s="14" t="s">
        <v>220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4">
        <f>SUMIF(Dec!$A:$A,TB!$A165,Dec!$H:$H)</f>
        <v>0</v>
      </c>
      <c r="O165" s="188"/>
      <c r="P165" s="188"/>
      <c r="Q165" s="179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37"/>
        <v>0</v>
      </c>
      <c r="AE165" s="42">
        <f t="shared" si="138"/>
        <v>0</v>
      </c>
      <c r="AF165" s="42">
        <f t="shared" si="139"/>
        <v>0</v>
      </c>
      <c r="AG165" s="42">
        <f t="shared" si="140"/>
        <v>0</v>
      </c>
      <c r="AH165" s="42">
        <f t="shared" si="141"/>
        <v>0</v>
      </c>
      <c r="AI165" s="42">
        <f t="shared" si="142"/>
        <v>0</v>
      </c>
      <c r="AJ165" s="42">
        <f t="shared" si="143"/>
        <v>0</v>
      </c>
      <c r="AK165" s="42">
        <f t="shared" si="144"/>
        <v>0</v>
      </c>
      <c r="AL165" s="42">
        <f t="shared" si="145"/>
        <v>0</v>
      </c>
      <c r="AM165" s="42">
        <f t="shared" si="146"/>
        <v>0</v>
      </c>
      <c r="AN165" s="42">
        <f t="shared" si="147"/>
        <v>0</v>
      </c>
      <c r="AO165" s="174">
        <f t="shared" si="148"/>
        <v>0</v>
      </c>
    </row>
    <row r="166" spans="1:41" ht="16.399999999999999" customHeight="1">
      <c r="A166" s="13">
        <v>15012</v>
      </c>
      <c r="B166" s="14" t="s">
        <v>221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4">
        <f>SUMIF(Dec!$A:$A,TB!$A166,Dec!$H:$H)</f>
        <v>0</v>
      </c>
      <c r="O166" s="188"/>
      <c r="P166" s="188"/>
      <c r="Q166" s="179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37"/>
        <v>0</v>
      </c>
      <c r="AE166" s="42">
        <f t="shared" si="138"/>
        <v>0</v>
      </c>
      <c r="AF166" s="42">
        <f t="shared" si="139"/>
        <v>0</v>
      </c>
      <c r="AG166" s="42">
        <f t="shared" si="140"/>
        <v>0</v>
      </c>
      <c r="AH166" s="42">
        <f t="shared" si="141"/>
        <v>0</v>
      </c>
      <c r="AI166" s="42">
        <f t="shared" si="142"/>
        <v>0</v>
      </c>
      <c r="AJ166" s="42">
        <f t="shared" si="143"/>
        <v>0</v>
      </c>
      <c r="AK166" s="42">
        <f t="shared" si="144"/>
        <v>0</v>
      </c>
      <c r="AL166" s="42">
        <f t="shared" si="145"/>
        <v>0</v>
      </c>
      <c r="AM166" s="42">
        <f t="shared" si="146"/>
        <v>0</v>
      </c>
      <c r="AN166" s="42">
        <f t="shared" si="147"/>
        <v>0</v>
      </c>
      <c r="AO166" s="174">
        <f t="shared" si="148"/>
        <v>0</v>
      </c>
    </row>
    <row r="167" spans="1:41" ht="16.399999999999999" customHeight="1">
      <c r="A167" s="13">
        <v>15017</v>
      </c>
      <c r="B167" s="14" t="s">
        <v>222</v>
      </c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4">
        <f>SUMIF(Dec!$A:$A,TB!$A167,Dec!$H:$H)</f>
        <v>0</v>
      </c>
      <c r="O167" s="188"/>
      <c r="P167" s="188"/>
      <c r="Q167" s="179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37"/>
        <v>0</v>
      </c>
      <c r="AE167" s="42">
        <f t="shared" si="138"/>
        <v>0</v>
      </c>
      <c r="AF167" s="42">
        <f t="shared" si="139"/>
        <v>0</v>
      </c>
      <c r="AG167" s="42">
        <f t="shared" si="140"/>
        <v>0</v>
      </c>
      <c r="AH167" s="42">
        <f t="shared" si="141"/>
        <v>0</v>
      </c>
      <c r="AI167" s="42">
        <f t="shared" si="142"/>
        <v>0</v>
      </c>
      <c r="AJ167" s="42">
        <f t="shared" si="143"/>
        <v>0</v>
      </c>
      <c r="AK167" s="42">
        <f t="shared" si="144"/>
        <v>0</v>
      </c>
      <c r="AL167" s="42">
        <f t="shared" si="145"/>
        <v>0</v>
      </c>
      <c r="AM167" s="42">
        <f t="shared" si="146"/>
        <v>0</v>
      </c>
      <c r="AN167" s="42">
        <f t="shared" si="147"/>
        <v>0</v>
      </c>
      <c r="AO167" s="174">
        <f t="shared" si="148"/>
        <v>0</v>
      </c>
    </row>
    <row r="168" spans="1:41" ht="16.399999999999999" customHeight="1">
      <c r="A168" s="13">
        <v>15018</v>
      </c>
      <c r="B168" s="14" t="s">
        <v>223</v>
      </c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74">
        <f>SUMIF(Dec!$A:$A,TB!$A168,Dec!$H:$H)</f>
        <v>0</v>
      </c>
      <c r="O168" s="188"/>
      <c r="P168" s="188"/>
      <c r="Q168" s="179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37"/>
        <v>0</v>
      </c>
      <c r="AE168" s="42">
        <f t="shared" si="138"/>
        <v>0</v>
      </c>
      <c r="AF168" s="42">
        <f t="shared" si="139"/>
        <v>0</v>
      </c>
      <c r="AG168" s="42">
        <f t="shared" si="140"/>
        <v>0</v>
      </c>
      <c r="AH168" s="42">
        <f t="shared" si="141"/>
        <v>0</v>
      </c>
      <c r="AI168" s="42">
        <f t="shared" si="142"/>
        <v>0</v>
      </c>
      <c r="AJ168" s="42">
        <f t="shared" si="143"/>
        <v>0</v>
      </c>
      <c r="AK168" s="42">
        <f t="shared" si="144"/>
        <v>0</v>
      </c>
      <c r="AL168" s="42">
        <f t="shared" si="145"/>
        <v>0</v>
      </c>
      <c r="AM168" s="42">
        <f t="shared" si="146"/>
        <v>0</v>
      </c>
      <c r="AN168" s="42">
        <f t="shared" si="147"/>
        <v>0</v>
      </c>
      <c r="AO168" s="174">
        <f t="shared" si="148"/>
        <v>0</v>
      </c>
    </row>
    <row r="169" spans="1:41" ht="16.399999999999999" customHeight="1">
      <c r="A169" s="20"/>
      <c r="B169" s="14"/>
      <c r="C169" s="42">
        <f>SUMIF(Jan!$A:$A,TB!$A169,Jan!$H:$H)</f>
        <v>0</v>
      </c>
      <c r="D169" s="42">
        <f>SUMIF(Feb!$A:$A,TB!$A169,Feb!$H:$H)</f>
        <v>0</v>
      </c>
      <c r="E169" s="42">
        <f>SUMIF(Mar!$A:$A,TB!$A169,Mar!$H:$H)</f>
        <v>0</v>
      </c>
      <c r="F169" s="42">
        <f>SUMIF(Apr!$A:$A,TB!$A169,Apr!$H:$H)</f>
        <v>0</v>
      </c>
      <c r="G169" s="42">
        <f>SUMIF(May!$A:$A,TB!$A169,May!$H:$H)</f>
        <v>0</v>
      </c>
      <c r="H169" s="42">
        <f>SUMIF(Jun!$A:$A,TB!$A169,Jun!$H:$H)</f>
        <v>0</v>
      </c>
      <c r="I169" s="42">
        <f>SUMIF(Jul!$A:$A,TB!$A169,Jul!$H:$H)</f>
        <v>0</v>
      </c>
      <c r="J169" s="42">
        <f>SUMIF(Aug!$A:$A,TB!$A169,Aug!$H:$H)</f>
        <v>0</v>
      </c>
      <c r="K169" s="42">
        <f>SUMIF(Sep!$A:$A,TB!$A169,Sep!$H:$H)</f>
        <v>0</v>
      </c>
      <c r="L169" s="42">
        <f>SUMIF(Oct!$A:$A,TB!$A169,Oct!$H:$H)</f>
        <v>0</v>
      </c>
      <c r="M169" s="42">
        <f>SUMIF(Nov!$A:$A,TB!$A169,Nov!$H:$H)</f>
        <v>0</v>
      </c>
      <c r="N169" s="174">
        <f>SUMIF(Dec!$A:$A,TB!$A169,Dec!$H:$H)</f>
        <v>0</v>
      </c>
      <c r="O169" s="188"/>
      <c r="P169" s="188"/>
      <c r="Q169" s="179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D169" s="42">
        <f t="shared" si="137"/>
        <v>0</v>
      </c>
      <c r="AE169" s="42">
        <f t="shared" si="138"/>
        <v>0</v>
      </c>
      <c r="AF169" s="42">
        <f t="shared" si="139"/>
        <v>0</v>
      </c>
      <c r="AG169" s="42">
        <f t="shared" si="140"/>
        <v>0</v>
      </c>
      <c r="AH169" s="42">
        <f t="shared" si="141"/>
        <v>0</v>
      </c>
      <c r="AI169" s="42">
        <f t="shared" si="142"/>
        <v>0</v>
      </c>
      <c r="AJ169" s="42">
        <f t="shared" si="143"/>
        <v>0</v>
      </c>
      <c r="AK169" s="42">
        <f t="shared" si="144"/>
        <v>0</v>
      </c>
      <c r="AL169" s="42">
        <f t="shared" si="145"/>
        <v>0</v>
      </c>
      <c r="AM169" s="42">
        <f t="shared" si="146"/>
        <v>0</v>
      </c>
      <c r="AN169" s="42">
        <f t="shared" si="147"/>
        <v>0</v>
      </c>
      <c r="AO169" s="174">
        <f t="shared" si="148"/>
        <v>0</v>
      </c>
    </row>
    <row r="170" spans="1:41" ht="16.399999999999999" customHeight="1">
      <c r="A170" s="20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4">
        <f>SUMIF(Dec!$A:$A,TB!$A170,Dec!$H:$H)</f>
        <v>0</v>
      </c>
      <c r="O170" s="188"/>
      <c r="P170" s="188"/>
      <c r="Q170" s="179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si="137"/>
        <v>0</v>
      </c>
      <c r="AE170" s="42">
        <f t="shared" si="138"/>
        <v>0</v>
      </c>
      <c r="AF170" s="42">
        <f t="shared" si="139"/>
        <v>0</v>
      </c>
      <c r="AG170" s="42">
        <f t="shared" si="140"/>
        <v>0</v>
      </c>
      <c r="AH170" s="42">
        <f t="shared" si="141"/>
        <v>0</v>
      </c>
      <c r="AI170" s="42">
        <f t="shared" si="142"/>
        <v>0</v>
      </c>
      <c r="AJ170" s="42">
        <f t="shared" si="143"/>
        <v>0</v>
      </c>
      <c r="AK170" s="42">
        <f t="shared" si="144"/>
        <v>0</v>
      </c>
      <c r="AL170" s="42">
        <f t="shared" si="145"/>
        <v>0</v>
      </c>
      <c r="AM170" s="42">
        <f t="shared" si="146"/>
        <v>0</v>
      </c>
      <c r="AN170" s="42">
        <f t="shared" si="147"/>
        <v>0</v>
      </c>
      <c r="AO170" s="174">
        <f t="shared" si="148"/>
        <v>0</v>
      </c>
    </row>
    <row r="171" spans="1:41" ht="16.399999999999999" customHeight="1">
      <c r="A171" s="17" t="s">
        <v>14</v>
      </c>
      <c r="B171" s="18"/>
      <c r="C171" s="19">
        <f t="shared" ref="C171" si="149">ROUND(SUM(C163:C170),2)</f>
        <v>16727.77</v>
      </c>
      <c r="D171" s="19">
        <f t="shared" ref="D171:N171" si="150">ROUND(SUM(D163:D170),2)</f>
        <v>33437.480000000003</v>
      </c>
      <c r="E171" s="19">
        <f t="shared" si="150"/>
        <v>53467.27</v>
      </c>
      <c r="F171" s="19">
        <f t="shared" si="150"/>
        <v>16893.740000000002</v>
      </c>
      <c r="G171" s="19">
        <f t="shared" si="150"/>
        <v>33598.81</v>
      </c>
      <c r="H171" s="19">
        <f>ROUND(SUM(H163:H170),2)</f>
        <v>53821.39</v>
      </c>
      <c r="I171" s="19">
        <f t="shared" si="150"/>
        <v>53821.39</v>
      </c>
      <c r="J171" s="19">
        <f t="shared" si="150"/>
        <v>53821.39</v>
      </c>
      <c r="K171" s="19">
        <f t="shared" si="150"/>
        <v>53821.39</v>
      </c>
      <c r="L171" s="19">
        <f t="shared" si="150"/>
        <v>53821.39</v>
      </c>
      <c r="M171" s="19">
        <f t="shared" si="150"/>
        <v>53821.39</v>
      </c>
      <c r="N171" s="175">
        <f t="shared" si="150"/>
        <v>53821.39</v>
      </c>
      <c r="O171" s="189"/>
      <c r="P171" s="189"/>
      <c r="Q171" s="180">
        <v>16631.47</v>
      </c>
      <c r="R171" s="19">
        <v>32891.129999999997</v>
      </c>
      <c r="S171" s="19">
        <v>50707.42</v>
      </c>
      <c r="T171" s="19">
        <v>16265.77</v>
      </c>
      <c r="U171" s="19">
        <v>39206.01</v>
      </c>
      <c r="V171" s="19">
        <v>57152.08</v>
      </c>
      <c r="W171" s="19">
        <v>16726.669999999998</v>
      </c>
      <c r="X171" s="19">
        <v>33442.49</v>
      </c>
      <c r="Y171" s="19">
        <v>50187.07</v>
      </c>
      <c r="Z171" s="19">
        <v>16817.02</v>
      </c>
      <c r="AA171" s="19">
        <v>33680.959999999999</v>
      </c>
      <c r="AB171" s="19">
        <v>54064.77</v>
      </c>
      <c r="AD171" s="19">
        <f t="shared" ref="AD171" si="151">ROUND(SUM(AD163:AD170),2)</f>
        <v>421071.43</v>
      </c>
      <c r="AE171" s="19">
        <f t="shared" ref="AE171:AH171" si="152">ROUND(SUM(AE163:AE170),2)</f>
        <v>840186.9</v>
      </c>
      <c r="AF171" s="19">
        <f t="shared" si="152"/>
        <v>1346808.45</v>
      </c>
      <c r="AG171" s="19">
        <f t="shared" si="152"/>
        <v>426840.61</v>
      </c>
      <c r="AH171" s="19">
        <f t="shared" si="152"/>
        <v>850217.89</v>
      </c>
      <c r="AI171" s="19">
        <f>ROUND(SUM(AI163:AI170),2)</f>
        <v>1362999.79</v>
      </c>
      <c r="AJ171" s="19">
        <f t="shared" ref="AJ171:AO171" si="153">ROUND(SUM(AJ163:AJ170),2)</f>
        <v>1362999.79</v>
      </c>
      <c r="AK171" s="19">
        <f t="shared" si="153"/>
        <v>1362999.79</v>
      </c>
      <c r="AL171" s="19">
        <f t="shared" si="153"/>
        <v>1362999.79</v>
      </c>
      <c r="AM171" s="19">
        <f t="shared" si="153"/>
        <v>1362999.79</v>
      </c>
      <c r="AN171" s="19">
        <f t="shared" si="153"/>
        <v>1362999.79</v>
      </c>
      <c r="AO171" s="175">
        <f t="shared" si="153"/>
        <v>1362999.79</v>
      </c>
    </row>
    <row r="172" spans="1:41" ht="16.399999999999999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74">
        <f>SUMIF(Dec!$A:$A,TB!$A172,Dec!$H:$H)</f>
        <v>0</v>
      </c>
      <c r="O172" s="188"/>
      <c r="P172" s="188"/>
      <c r="Q172" s="179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ref="AD172:AD174" si="154">ROUND(C172*AD$2,2)</f>
        <v>0</v>
      </c>
      <c r="AE172" s="42">
        <f t="shared" ref="AE172:AE174" si="155">ROUND(D172*AE$2,2)</f>
        <v>0</v>
      </c>
      <c r="AF172" s="42">
        <f t="shared" ref="AF172:AF174" si="156">ROUND(E172*AF$2,2)</f>
        <v>0</v>
      </c>
      <c r="AG172" s="42">
        <f t="shared" ref="AG172:AG174" si="157">ROUND(F172*AG$2,2)</f>
        <v>0</v>
      </c>
      <c r="AH172" s="42">
        <f t="shared" ref="AH172:AH174" si="158">ROUND(G172*AH$2,2)</f>
        <v>0</v>
      </c>
      <c r="AI172" s="42">
        <f t="shared" ref="AI172:AI174" si="159">ROUND(H172*AI$2,2)</f>
        <v>0</v>
      </c>
      <c r="AJ172" s="42">
        <f t="shared" ref="AJ172:AJ174" si="160">ROUND(I172*AJ$2,2)</f>
        <v>0</v>
      </c>
      <c r="AK172" s="42">
        <f t="shared" ref="AK172:AK174" si="161">ROUND(J172*AK$2,2)</f>
        <v>0</v>
      </c>
      <c r="AL172" s="42">
        <f t="shared" ref="AL172:AL174" si="162">ROUND(K172*AL$2,2)</f>
        <v>0</v>
      </c>
      <c r="AM172" s="42">
        <f t="shared" ref="AM172:AM174" si="163">ROUND(L172*AM$2,2)</f>
        <v>0</v>
      </c>
      <c r="AN172" s="42">
        <f t="shared" ref="AN172:AN174" si="164">ROUND(M172*AN$2,2)</f>
        <v>0</v>
      </c>
      <c r="AO172" s="174">
        <f t="shared" ref="AO172:AO174" si="165">ROUND(N172*AO$2,2)</f>
        <v>0</v>
      </c>
    </row>
    <row r="173" spans="1:41" ht="16.399999999999999" customHeight="1">
      <c r="A173" s="13"/>
      <c r="B173" s="14"/>
      <c r="C173" s="42">
        <f>SUMIF(Jan!$A:$A,TB!$A173,Jan!$H:$H)</f>
        <v>0</v>
      </c>
      <c r="D173" s="42">
        <f>SUMIF(Feb!$A:$A,TB!$A173,Feb!$H:$H)</f>
        <v>0</v>
      </c>
      <c r="E173" s="42">
        <f>SUMIF(Mar!$A:$A,TB!$A173,Mar!$H:$H)</f>
        <v>0</v>
      </c>
      <c r="F173" s="42">
        <f>SUMIF(Apr!$A:$A,TB!$A173,Apr!$H:$H)</f>
        <v>0</v>
      </c>
      <c r="G173" s="42">
        <f>SUMIF(May!$A:$A,TB!$A173,May!$H:$H)</f>
        <v>0</v>
      </c>
      <c r="H173" s="42">
        <f>SUMIF(Jun!$A:$A,TB!$A173,Jun!$H:$H)</f>
        <v>0</v>
      </c>
      <c r="I173" s="42">
        <f>SUMIF(Jul!$A:$A,TB!$A173,Jul!$H:$H)</f>
        <v>0</v>
      </c>
      <c r="J173" s="42">
        <f>SUMIF(Aug!$A:$A,TB!$A173,Aug!$H:$H)</f>
        <v>0</v>
      </c>
      <c r="K173" s="42">
        <f>SUMIF(Sep!$A:$A,TB!$A173,Sep!$H:$H)</f>
        <v>0</v>
      </c>
      <c r="L173" s="42">
        <f>SUMIF(Oct!$A:$A,TB!$A173,Oct!$H:$H)</f>
        <v>0</v>
      </c>
      <c r="M173" s="42">
        <f>SUMIF(Nov!$A:$A,TB!$A173,Nov!$H:$H)</f>
        <v>0</v>
      </c>
      <c r="N173" s="174">
        <f>SUMIF(Dec!$A:$A,TB!$A173,Dec!$H:$H)</f>
        <v>0</v>
      </c>
      <c r="O173" s="188"/>
      <c r="P173" s="188"/>
      <c r="Q173" s="179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D173" s="42">
        <f t="shared" si="154"/>
        <v>0</v>
      </c>
      <c r="AE173" s="42">
        <f t="shared" si="155"/>
        <v>0</v>
      </c>
      <c r="AF173" s="42">
        <f t="shared" si="156"/>
        <v>0</v>
      </c>
      <c r="AG173" s="42">
        <f t="shared" si="157"/>
        <v>0</v>
      </c>
      <c r="AH173" s="42">
        <f t="shared" si="158"/>
        <v>0</v>
      </c>
      <c r="AI173" s="42">
        <f t="shared" si="159"/>
        <v>0</v>
      </c>
      <c r="AJ173" s="42">
        <f t="shared" si="160"/>
        <v>0</v>
      </c>
      <c r="AK173" s="42">
        <f t="shared" si="161"/>
        <v>0</v>
      </c>
      <c r="AL173" s="42">
        <f t="shared" si="162"/>
        <v>0</v>
      </c>
      <c r="AM173" s="42">
        <f t="shared" si="163"/>
        <v>0</v>
      </c>
      <c r="AN173" s="42">
        <f t="shared" si="164"/>
        <v>0</v>
      </c>
      <c r="AO173" s="174">
        <f t="shared" si="165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4">
        <f>SUMIF(Dec!$A:$A,TB!$A174,Dec!$H:$H)</f>
        <v>0</v>
      </c>
      <c r="O174" s="188"/>
      <c r="P174" s="188"/>
      <c r="Q174" s="179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si="154"/>
        <v>0</v>
      </c>
      <c r="AE174" s="42">
        <f t="shared" si="155"/>
        <v>0</v>
      </c>
      <c r="AF174" s="42">
        <f t="shared" si="156"/>
        <v>0</v>
      </c>
      <c r="AG174" s="42">
        <f t="shared" si="157"/>
        <v>0</v>
      </c>
      <c r="AH174" s="42">
        <f t="shared" si="158"/>
        <v>0</v>
      </c>
      <c r="AI174" s="42">
        <f t="shared" si="159"/>
        <v>0</v>
      </c>
      <c r="AJ174" s="42">
        <f t="shared" si="160"/>
        <v>0</v>
      </c>
      <c r="AK174" s="42">
        <f t="shared" si="161"/>
        <v>0</v>
      </c>
      <c r="AL174" s="42">
        <f t="shared" si="162"/>
        <v>0</v>
      </c>
      <c r="AM174" s="42">
        <f t="shared" si="163"/>
        <v>0</v>
      </c>
      <c r="AN174" s="42">
        <f t="shared" si="164"/>
        <v>0</v>
      </c>
      <c r="AO174" s="174">
        <f t="shared" si="165"/>
        <v>0</v>
      </c>
    </row>
    <row r="175" spans="1:41" ht="16.399999999999999" customHeight="1">
      <c r="A175" s="17" t="s">
        <v>17</v>
      </c>
      <c r="B175" s="18"/>
      <c r="C175" s="19">
        <f t="shared" ref="C175" si="166">ROUND(SUM(C172:C174),2)</f>
        <v>0</v>
      </c>
      <c r="D175" s="19">
        <f t="shared" ref="D175:N175" si="167">ROUND(SUM(D172:D174),2)</f>
        <v>0</v>
      </c>
      <c r="E175" s="19">
        <f t="shared" si="167"/>
        <v>0</v>
      </c>
      <c r="F175" s="19">
        <f t="shared" si="167"/>
        <v>0</v>
      </c>
      <c r="G175" s="19">
        <f t="shared" si="167"/>
        <v>0</v>
      </c>
      <c r="H175" s="19">
        <f t="shared" si="167"/>
        <v>0</v>
      </c>
      <c r="I175" s="19">
        <f t="shared" si="167"/>
        <v>0</v>
      </c>
      <c r="J175" s="19">
        <f t="shared" si="167"/>
        <v>0</v>
      </c>
      <c r="K175" s="19">
        <f t="shared" si="167"/>
        <v>0</v>
      </c>
      <c r="L175" s="19">
        <f t="shared" si="167"/>
        <v>0</v>
      </c>
      <c r="M175" s="19">
        <f t="shared" si="167"/>
        <v>0</v>
      </c>
      <c r="N175" s="175">
        <f t="shared" si="167"/>
        <v>0</v>
      </c>
      <c r="O175" s="189"/>
      <c r="P175" s="189"/>
      <c r="Q175" s="180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D175" s="19">
        <f t="shared" ref="AD175" si="168">ROUND(SUM(AD172:AD174),2)</f>
        <v>0</v>
      </c>
      <c r="AE175" s="19">
        <f t="shared" ref="AE175:AO175" si="169">ROUND(SUM(AE172:AE174),2)</f>
        <v>0</v>
      </c>
      <c r="AF175" s="19">
        <f t="shared" si="169"/>
        <v>0</v>
      </c>
      <c r="AG175" s="19">
        <f t="shared" si="169"/>
        <v>0</v>
      </c>
      <c r="AH175" s="19">
        <f t="shared" si="169"/>
        <v>0</v>
      </c>
      <c r="AI175" s="19">
        <f t="shared" si="169"/>
        <v>0</v>
      </c>
      <c r="AJ175" s="19">
        <f t="shared" si="169"/>
        <v>0</v>
      </c>
      <c r="AK175" s="19">
        <f t="shared" si="169"/>
        <v>0</v>
      </c>
      <c r="AL175" s="19">
        <f t="shared" si="169"/>
        <v>0</v>
      </c>
      <c r="AM175" s="19">
        <f t="shared" si="169"/>
        <v>0</v>
      </c>
      <c r="AN175" s="19">
        <f t="shared" si="169"/>
        <v>0</v>
      </c>
      <c r="AO175" s="175">
        <f t="shared" si="169"/>
        <v>0</v>
      </c>
    </row>
    <row r="176" spans="1:41" ht="16.399999999999999" customHeight="1">
      <c r="A176" s="13"/>
      <c r="B176" s="14"/>
      <c r="C176" s="42">
        <f>SUMIF(Jan!$A:$A,TB!$A176,Jan!$H:$H)</f>
        <v>0</v>
      </c>
      <c r="D176" s="42">
        <f>SUMIF(Feb!$A:$A,TB!$A176,Feb!$H:$H)</f>
        <v>0</v>
      </c>
      <c r="E176" s="42">
        <f>SUMIF(Mar!$A:$A,TB!$A176,Mar!$H:$H)</f>
        <v>0</v>
      </c>
      <c r="F176" s="42">
        <f>SUMIF(Apr!$A:$A,TB!$A176,Apr!$H:$H)</f>
        <v>0</v>
      </c>
      <c r="G176" s="42">
        <f>SUMIF(May!$A:$A,TB!$A176,May!$H:$H)</f>
        <v>0</v>
      </c>
      <c r="H176" s="42">
        <f>SUMIF(Jun!$A:$A,TB!$A176,Jun!$H:$H)</f>
        <v>0</v>
      </c>
      <c r="I176" s="42">
        <f>SUMIF(Jul!$A:$A,TB!$A176,Jul!$H:$H)</f>
        <v>0</v>
      </c>
      <c r="J176" s="42">
        <f>SUMIF(Aug!$A:$A,TB!$A176,Aug!$H:$H)</f>
        <v>0</v>
      </c>
      <c r="K176" s="42">
        <f>SUMIF(Sep!$A:$A,TB!$A176,Sep!$H:$H)</f>
        <v>0</v>
      </c>
      <c r="L176" s="42">
        <f>SUMIF(Oct!$A:$A,TB!$A176,Oct!$H:$H)</f>
        <v>0</v>
      </c>
      <c r="M176" s="42">
        <f>SUMIF(Nov!$A:$A,TB!$A176,Nov!$H:$H)</f>
        <v>0</v>
      </c>
      <c r="N176" s="174">
        <f>SUMIF(Dec!$A:$A,TB!$A176,Dec!$H:$H)</f>
        <v>0</v>
      </c>
      <c r="O176" s="188"/>
      <c r="P176" s="188"/>
      <c r="Q176" s="179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D176" s="42">
        <f t="shared" ref="AD176:AD178" si="170">ROUND(C176*AD$2,2)</f>
        <v>0</v>
      </c>
      <c r="AE176" s="42">
        <f t="shared" ref="AE176:AE178" si="171">ROUND(D176*AE$2,2)</f>
        <v>0</v>
      </c>
      <c r="AF176" s="42">
        <f t="shared" ref="AF176:AF178" si="172">ROUND(E176*AF$2,2)</f>
        <v>0</v>
      </c>
      <c r="AG176" s="42">
        <f t="shared" ref="AG176:AG178" si="173">ROUND(F176*AG$2,2)</f>
        <v>0</v>
      </c>
      <c r="AH176" s="42">
        <f t="shared" ref="AH176:AH178" si="174">ROUND(G176*AH$2,2)</f>
        <v>0</v>
      </c>
      <c r="AI176" s="42">
        <f t="shared" ref="AI176:AI178" si="175">ROUND(H176*AI$2,2)</f>
        <v>0</v>
      </c>
      <c r="AJ176" s="42">
        <f t="shared" ref="AJ176:AJ178" si="176">ROUND(I176*AJ$2,2)</f>
        <v>0</v>
      </c>
      <c r="AK176" s="42">
        <f t="shared" ref="AK176:AK178" si="177">ROUND(J176*AK$2,2)</f>
        <v>0</v>
      </c>
      <c r="AL176" s="42">
        <f t="shared" ref="AL176:AL178" si="178">ROUND(K176*AL$2,2)</f>
        <v>0</v>
      </c>
      <c r="AM176" s="42">
        <f t="shared" ref="AM176:AM178" si="179">ROUND(L176*AM$2,2)</f>
        <v>0</v>
      </c>
      <c r="AN176" s="42">
        <f t="shared" ref="AN176:AN178" si="180">ROUND(M176*AN$2,2)</f>
        <v>0</v>
      </c>
      <c r="AO176" s="174">
        <f t="shared" ref="AO176:AO178" si="181">ROUND(N176*AO$2,2)</f>
        <v>0</v>
      </c>
    </row>
    <row r="177" spans="1:41" ht="16.399999999999999" customHeight="1">
      <c r="A177" s="13"/>
      <c r="B177" s="14"/>
      <c r="C177" s="42">
        <f>SUMIF(Jan!$A:$A,TB!$A177,Jan!$H:$H)</f>
        <v>0</v>
      </c>
      <c r="D177" s="42">
        <f>SUMIF(Feb!$A:$A,TB!$A177,Feb!$H:$H)</f>
        <v>0</v>
      </c>
      <c r="E177" s="42">
        <f>SUMIF(Mar!$A:$A,TB!$A177,Mar!$H:$H)</f>
        <v>0</v>
      </c>
      <c r="F177" s="42">
        <f>SUMIF(Apr!$A:$A,TB!$A177,Apr!$H:$H)</f>
        <v>0</v>
      </c>
      <c r="G177" s="42">
        <f>SUMIF(May!$A:$A,TB!$A177,May!$H:$H)</f>
        <v>0</v>
      </c>
      <c r="H177" s="42">
        <f>SUMIF(Jun!$A:$A,TB!$A177,Jun!$H:$H)</f>
        <v>0</v>
      </c>
      <c r="I177" s="42">
        <f>SUMIF(Jul!$A:$A,TB!$A177,Jul!$H:$H)</f>
        <v>0</v>
      </c>
      <c r="J177" s="42">
        <f>SUMIF(Aug!$A:$A,TB!$A177,Aug!$H:$H)</f>
        <v>0</v>
      </c>
      <c r="K177" s="42">
        <f>SUMIF(Sep!$A:$A,TB!$A177,Sep!$H:$H)</f>
        <v>0</v>
      </c>
      <c r="L177" s="42">
        <f>SUMIF(Oct!$A:$A,TB!$A177,Oct!$H:$H)</f>
        <v>0</v>
      </c>
      <c r="M177" s="42">
        <f>SUMIF(Nov!$A:$A,TB!$A177,Nov!$H:$H)</f>
        <v>0</v>
      </c>
      <c r="N177" s="174">
        <f>SUMIF(Dec!$A:$A,TB!$A177,Dec!$H:$H)</f>
        <v>0</v>
      </c>
      <c r="O177" s="188"/>
      <c r="P177" s="188"/>
      <c r="Q177" s="179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D177" s="42">
        <f t="shared" si="170"/>
        <v>0</v>
      </c>
      <c r="AE177" s="42">
        <f t="shared" si="171"/>
        <v>0</v>
      </c>
      <c r="AF177" s="42">
        <f t="shared" si="172"/>
        <v>0</v>
      </c>
      <c r="AG177" s="42">
        <f t="shared" si="173"/>
        <v>0</v>
      </c>
      <c r="AH177" s="42">
        <f t="shared" si="174"/>
        <v>0</v>
      </c>
      <c r="AI177" s="42">
        <f t="shared" si="175"/>
        <v>0</v>
      </c>
      <c r="AJ177" s="42">
        <f t="shared" si="176"/>
        <v>0</v>
      </c>
      <c r="AK177" s="42">
        <f t="shared" si="177"/>
        <v>0</v>
      </c>
      <c r="AL177" s="42">
        <f t="shared" si="178"/>
        <v>0</v>
      </c>
      <c r="AM177" s="42">
        <f t="shared" si="179"/>
        <v>0</v>
      </c>
      <c r="AN177" s="42">
        <f t="shared" si="180"/>
        <v>0</v>
      </c>
      <c r="AO177" s="174">
        <f t="shared" si="181"/>
        <v>0</v>
      </c>
    </row>
    <row r="178" spans="1:41" ht="16.399999999999999" customHeight="1">
      <c r="A178" s="13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76">
        <f>SUMIF(Dec!$A:$A,TB!$A178,Dec!$H:$H)</f>
        <v>0</v>
      </c>
      <c r="O178" s="190"/>
      <c r="P178" s="190"/>
      <c r="Q178" s="181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si="170"/>
        <v>0</v>
      </c>
      <c r="AE178" s="43">
        <f t="shared" si="171"/>
        <v>0</v>
      </c>
      <c r="AF178" s="43">
        <f t="shared" si="172"/>
        <v>0</v>
      </c>
      <c r="AG178" s="43">
        <f t="shared" si="173"/>
        <v>0</v>
      </c>
      <c r="AH178" s="43">
        <f t="shared" si="174"/>
        <v>0</v>
      </c>
      <c r="AI178" s="43">
        <f t="shared" si="175"/>
        <v>0</v>
      </c>
      <c r="AJ178" s="43">
        <f t="shared" si="176"/>
        <v>0</v>
      </c>
      <c r="AK178" s="43">
        <f t="shared" si="177"/>
        <v>0</v>
      </c>
      <c r="AL178" s="43">
        <f t="shared" si="178"/>
        <v>0</v>
      </c>
      <c r="AM178" s="43">
        <f t="shared" si="179"/>
        <v>0</v>
      </c>
      <c r="AN178" s="43">
        <f t="shared" si="180"/>
        <v>0</v>
      </c>
      <c r="AO178" s="176">
        <f t="shared" si="181"/>
        <v>0</v>
      </c>
    </row>
    <row r="179" spans="1:41" ht="16.399999999999999" customHeight="1">
      <c r="A179" s="17" t="s">
        <v>18</v>
      </c>
      <c r="B179" s="18"/>
      <c r="C179" s="19">
        <f t="shared" ref="C179" si="182">ROUND(SUM(C176:C178),2)</f>
        <v>0</v>
      </c>
      <c r="D179" s="19">
        <f t="shared" ref="D179:N179" si="183">ROUND(SUM(D176:D178),2)</f>
        <v>0</v>
      </c>
      <c r="E179" s="19">
        <f t="shared" si="183"/>
        <v>0</v>
      </c>
      <c r="F179" s="19">
        <f t="shared" si="183"/>
        <v>0</v>
      </c>
      <c r="G179" s="19">
        <f t="shared" si="183"/>
        <v>0</v>
      </c>
      <c r="H179" s="19">
        <f t="shared" si="183"/>
        <v>0</v>
      </c>
      <c r="I179" s="19">
        <f t="shared" si="183"/>
        <v>0</v>
      </c>
      <c r="J179" s="19">
        <f t="shared" si="183"/>
        <v>0</v>
      </c>
      <c r="K179" s="19">
        <f t="shared" si="183"/>
        <v>0</v>
      </c>
      <c r="L179" s="19">
        <f t="shared" si="183"/>
        <v>0</v>
      </c>
      <c r="M179" s="19">
        <f t="shared" si="183"/>
        <v>0</v>
      </c>
      <c r="N179" s="175">
        <f t="shared" si="183"/>
        <v>0</v>
      </c>
      <c r="O179" s="189"/>
      <c r="P179" s="189"/>
      <c r="Q179" s="180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D179" s="19">
        <f t="shared" ref="AD179" si="184">ROUND(SUM(AD176:AD178),2)</f>
        <v>0</v>
      </c>
      <c r="AE179" s="19">
        <f t="shared" ref="AE179:AO179" si="185">ROUND(SUM(AE176:AE178),2)</f>
        <v>0</v>
      </c>
      <c r="AF179" s="19">
        <f t="shared" si="185"/>
        <v>0</v>
      </c>
      <c r="AG179" s="19">
        <f t="shared" si="185"/>
        <v>0</v>
      </c>
      <c r="AH179" s="19">
        <f t="shared" si="185"/>
        <v>0</v>
      </c>
      <c r="AI179" s="19">
        <f t="shared" si="185"/>
        <v>0</v>
      </c>
      <c r="AJ179" s="19">
        <f t="shared" si="185"/>
        <v>0</v>
      </c>
      <c r="AK179" s="19">
        <f t="shared" si="185"/>
        <v>0</v>
      </c>
      <c r="AL179" s="19">
        <f t="shared" si="185"/>
        <v>0</v>
      </c>
      <c r="AM179" s="19">
        <f t="shared" si="185"/>
        <v>0</v>
      </c>
      <c r="AN179" s="19">
        <f t="shared" si="185"/>
        <v>0</v>
      </c>
      <c r="AO179" s="175">
        <f t="shared" si="185"/>
        <v>0</v>
      </c>
    </row>
    <row r="180" spans="1:41" ht="16.399999999999999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6">
        <f>SUMIF(Dec!$A:$A,TB!$A180,Dec!$H:$H)</f>
        <v>0</v>
      </c>
      <c r="O180" s="190"/>
      <c r="P180" s="190"/>
      <c r="Q180" s="181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ref="AD180:AD183" si="186">ROUND(C180*AD$2,2)</f>
        <v>0</v>
      </c>
      <c r="AE180" s="43">
        <f t="shared" ref="AE180:AE183" si="187">ROUND(D180*AE$2,2)</f>
        <v>0</v>
      </c>
      <c r="AF180" s="43">
        <f t="shared" ref="AF180:AF183" si="188">ROUND(E180*AF$2,2)</f>
        <v>0</v>
      </c>
      <c r="AG180" s="43">
        <f t="shared" ref="AG180:AG183" si="189">ROUND(F180*AG$2,2)</f>
        <v>0</v>
      </c>
      <c r="AH180" s="43">
        <f t="shared" ref="AH180:AH183" si="190">ROUND(G180*AH$2,2)</f>
        <v>0</v>
      </c>
      <c r="AI180" s="43">
        <f t="shared" ref="AI180:AI183" si="191">ROUND(H180*AI$2,2)</f>
        <v>0</v>
      </c>
      <c r="AJ180" s="43">
        <f t="shared" ref="AJ180:AJ183" si="192">ROUND(I180*AJ$2,2)</f>
        <v>0</v>
      </c>
      <c r="AK180" s="43">
        <f t="shared" ref="AK180:AK183" si="193">ROUND(J180*AK$2,2)</f>
        <v>0</v>
      </c>
      <c r="AL180" s="43">
        <f t="shared" ref="AL180:AL183" si="194">ROUND(K180*AL$2,2)</f>
        <v>0</v>
      </c>
      <c r="AM180" s="43">
        <f t="shared" ref="AM180:AM183" si="195">ROUND(L180*AM$2,2)</f>
        <v>0</v>
      </c>
      <c r="AN180" s="43">
        <f t="shared" ref="AN180:AN183" si="196">ROUND(M180*AN$2,2)</f>
        <v>0</v>
      </c>
      <c r="AO180" s="176">
        <f t="shared" ref="AO180:AO183" si="197">ROUND(N180*AO$2,2)</f>
        <v>0</v>
      </c>
    </row>
    <row r="181" spans="1:41" ht="16.399999999999999" customHeight="1">
      <c r="A181" s="20">
        <v>12001</v>
      </c>
      <c r="B181" s="14" t="s">
        <v>224</v>
      </c>
      <c r="C181" s="42">
        <f>SUMIF(Jan!$A:$A,TB!$A181,Jan!$H:$H)</f>
        <v>81864.52</v>
      </c>
      <c r="D181" s="42">
        <f>SUMIF(Feb!$A:$A,TB!$A181,Feb!$H:$H)</f>
        <v>81864.52</v>
      </c>
      <c r="E181" s="42">
        <f>SUMIF(Mar!$A:$A,TB!$A181,Mar!$H:$H)</f>
        <v>81864.52</v>
      </c>
      <c r="F181" s="42">
        <f>SUMIF(Apr!$A:$A,TB!$A181,Apr!$H:$H)</f>
        <v>81864.52</v>
      </c>
      <c r="G181" s="42">
        <f>SUMIF(May!$A:$A,TB!$A181,May!$H:$H)</f>
        <v>81864.52</v>
      </c>
      <c r="H181" s="42">
        <f>SUMIF(Jun!$A:$A,TB!$A181,Jun!$H:$H)</f>
        <v>81864.52</v>
      </c>
      <c r="I181" s="42">
        <f>SUMIF(Jul!$A:$A,TB!$A181,Jul!$H:$H)</f>
        <v>81864.52</v>
      </c>
      <c r="J181" s="42">
        <f>SUMIF(Aug!$A:$A,TB!$A181,Aug!$H:$H)</f>
        <v>81864.52</v>
      </c>
      <c r="K181" s="42">
        <f>SUMIF(Sep!$A:$A,TB!$A181,Sep!$H:$H)</f>
        <v>81864.52</v>
      </c>
      <c r="L181" s="42">
        <f>SUMIF(Oct!$A:$A,TB!$A181,Oct!$H:$H)</f>
        <v>81864.52</v>
      </c>
      <c r="M181" s="42">
        <f>SUMIF(Nov!$A:$A,TB!$A181,Nov!$H:$H)</f>
        <v>81864.52</v>
      </c>
      <c r="N181" s="174">
        <f>SUMIF(Dec!$A:$A,TB!$A181,Dec!$H:$H)</f>
        <v>81864.52</v>
      </c>
      <c r="O181" s="190"/>
      <c r="P181" s="190"/>
      <c r="Q181" s="179">
        <v>81864.52</v>
      </c>
      <c r="R181" s="42">
        <v>81864.52</v>
      </c>
      <c r="S181" s="42">
        <v>81864.52</v>
      </c>
      <c r="T181" s="42">
        <v>81864.52</v>
      </c>
      <c r="U181" s="42">
        <v>81864.52</v>
      </c>
      <c r="V181" s="42">
        <v>81864.52</v>
      </c>
      <c r="W181" s="42">
        <v>81864.52</v>
      </c>
      <c r="X181" s="42">
        <v>81864.52</v>
      </c>
      <c r="Y181" s="42">
        <v>81864.52</v>
      </c>
      <c r="Z181" s="42">
        <v>81864.52</v>
      </c>
      <c r="AA181" s="42">
        <v>81864.52</v>
      </c>
      <c r="AB181" s="42">
        <v>81864.52</v>
      </c>
      <c r="AD181" s="42">
        <f t="shared" si="186"/>
        <v>2060693.7</v>
      </c>
      <c r="AE181" s="42">
        <f t="shared" si="187"/>
        <v>2057017.98</v>
      </c>
      <c r="AF181" s="42">
        <f t="shared" si="188"/>
        <v>2062118.14</v>
      </c>
      <c r="AG181" s="42">
        <f t="shared" si="189"/>
        <v>2068405.34</v>
      </c>
      <c r="AH181" s="42">
        <f t="shared" si="190"/>
        <v>2071581.68</v>
      </c>
      <c r="AI181" s="42">
        <f t="shared" si="191"/>
        <v>2073178.04</v>
      </c>
      <c r="AJ181" s="42">
        <f t="shared" si="192"/>
        <v>2073178.04</v>
      </c>
      <c r="AK181" s="42">
        <f t="shared" si="193"/>
        <v>2073178.04</v>
      </c>
      <c r="AL181" s="42">
        <f t="shared" si="194"/>
        <v>2073178.04</v>
      </c>
      <c r="AM181" s="42">
        <f t="shared" si="195"/>
        <v>2073178.04</v>
      </c>
      <c r="AN181" s="42">
        <f t="shared" si="196"/>
        <v>2073178.04</v>
      </c>
      <c r="AO181" s="174">
        <f t="shared" si="197"/>
        <v>2073178.04</v>
      </c>
    </row>
    <row r="182" spans="1:41" ht="16.399999999999999" customHeight="1">
      <c r="A182" s="20"/>
      <c r="B182" s="14"/>
      <c r="C182" s="43">
        <f>SUMIF(Jan!$A:$A,TB!$A182,Jan!$H:$H)</f>
        <v>0</v>
      </c>
      <c r="D182" s="43">
        <f>SUMIF(Feb!$A:$A,TB!$A182,Feb!$H:$H)</f>
        <v>0</v>
      </c>
      <c r="E182" s="43">
        <f>SUMIF(Mar!$A:$A,TB!$A182,Mar!$H:$H)</f>
        <v>0</v>
      </c>
      <c r="F182" s="43">
        <f>SUMIF(Apr!$A:$A,TB!$A182,Apr!$H:$H)</f>
        <v>0</v>
      </c>
      <c r="G182" s="43">
        <f>SUMIF(May!$A:$A,TB!$A182,May!$H:$H)</f>
        <v>0</v>
      </c>
      <c r="H182" s="43">
        <f>SUMIF(Jun!$A:$A,TB!$A182,Jun!$H:$H)</f>
        <v>0</v>
      </c>
      <c r="I182" s="43">
        <f>SUMIF(Jul!$A:$A,TB!$A182,Jul!$H:$H)</f>
        <v>0</v>
      </c>
      <c r="J182" s="43">
        <f>SUMIF(Aug!$A:$A,TB!$A182,Aug!$H:$H)</f>
        <v>0</v>
      </c>
      <c r="K182" s="43">
        <f>SUMIF(Sep!$A:$A,TB!$A182,Sep!$H:$H)</f>
        <v>0</v>
      </c>
      <c r="L182" s="43">
        <f>SUMIF(Oct!$A:$A,TB!$A182,Oct!$H:$H)</f>
        <v>0</v>
      </c>
      <c r="M182" s="43">
        <f>SUMIF(Nov!$A:$A,TB!$A182,Nov!$H:$H)</f>
        <v>0</v>
      </c>
      <c r="N182" s="176">
        <f>SUMIF(Dec!$A:$A,TB!$A182,Dec!$H:$H)</f>
        <v>0</v>
      </c>
      <c r="O182" s="190"/>
      <c r="P182" s="190"/>
      <c r="Q182" s="181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D182" s="43">
        <f t="shared" si="186"/>
        <v>0</v>
      </c>
      <c r="AE182" s="43">
        <f t="shared" si="187"/>
        <v>0</v>
      </c>
      <c r="AF182" s="43">
        <f t="shared" si="188"/>
        <v>0</v>
      </c>
      <c r="AG182" s="43">
        <f t="shared" si="189"/>
        <v>0</v>
      </c>
      <c r="AH182" s="43">
        <f t="shared" si="190"/>
        <v>0</v>
      </c>
      <c r="AI182" s="43">
        <f t="shared" si="191"/>
        <v>0</v>
      </c>
      <c r="AJ182" s="43">
        <f t="shared" si="192"/>
        <v>0</v>
      </c>
      <c r="AK182" s="43">
        <f t="shared" si="193"/>
        <v>0</v>
      </c>
      <c r="AL182" s="43">
        <f t="shared" si="194"/>
        <v>0</v>
      </c>
      <c r="AM182" s="43">
        <f t="shared" si="195"/>
        <v>0</v>
      </c>
      <c r="AN182" s="43">
        <f t="shared" si="196"/>
        <v>0</v>
      </c>
      <c r="AO182" s="176">
        <f t="shared" si="197"/>
        <v>0</v>
      </c>
    </row>
    <row r="183" spans="1:41" ht="16.399999999999999" customHeight="1">
      <c r="A183" s="13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76">
        <f>SUMIF(Dec!$A:$A,TB!$A183,Dec!$H:$H)</f>
        <v>0</v>
      </c>
      <c r="O183" s="190"/>
      <c r="P183" s="190"/>
      <c r="Q183" s="181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si="186"/>
        <v>0</v>
      </c>
      <c r="AE183" s="43">
        <f t="shared" si="187"/>
        <v>0</v>
      </c>
      <c r="AF183" s="43">
        <f t="shared" si="188"/>
        <v>0</v>
      </c>
      <c r="AG183" s="43">
        <f t="shared" si="189"/>
        <v>0</v>
      </c>
      <c r="AH183" s="43">
        <f t="shared" si="190"/>
        <v>0</v>
      </c>
      <c r="AI183" s="43">
        <f t="shared" si="191"/>
        <v>0</v>
      </c>
      <c r="AJ183" s="43">
        <f t="shared" si="192"/>
        <v>0</v>
      </c>
      <c r="AK183" s="43">
        <f t="shared" si="193"/>
        <v>0</v>
      </c>
      <c r="AL183" s="43">
        <f t="shared" si="194"/>
        <v>0</v>
      </c>
      <c r="AM183" s="43">
        <f t="shared" si="195"/>
        <v>0</v>
      </c>
      <c r="AN183" s="43">
        <f t="shared" si="196"/>
        <v>0</v>
      </c>
      <c r="AO183" s="176">
        <f t="shared" si="197"/>
        <v>0</v>
      </c>
    </row>
    <row r="184" spans="1:41" ht="16.399999999999999" customHeight="1">
      <c r="A184" s="23" t="s">
        <v>19</v>
      </c>
      <c r="B184" s="18"/>
      <c r="C184" s="19">
        <f t="shared" ref="C184" si="198">ROUND(SUM(C180:C183),2)</f>
        <v>81864.52</v>
      </c>
      <c r="D184" s="19">
        <f t="shared" ref="D184:N184" si="199">ROUND(SUM(D180:D183),2)</f>
        <v>81864.52</v>
      </c>
      <c r="E184" s="19">
        <f t="shared" si="199"/>
        <v>81864.52</v>
      </c>
      <c r="F184" s="19">
        <f t="shared" si="199"/>
        <v>81864.52</v>
      </c>
      <c r="G184" s="19">
        <f t="shared" si="199"/>
        <v>81864.52</v>
      </c>
      <c r="H184" s="19">
        <f t="shared" si="199"/>
        <v>81864.52</v>
      </c>
      <c r="I184" s="19">
        <f t="shared" si="199"/>
        <v>81864.52</v>
      </c>
      <c r="J184" s="19">
        <f t="shared" si="199"/>
        <v>81864.52</v>
      </c>
      <c r="K184" s="19">
        <f t="shared" si="199"/>
        <v>81864.52</v>
      </c>
      <c r="L184" s="19">
        <f t="shared" si="199"/>
        <v>81864.52</v>
      </c>
      <c r="M184" s="19">
        <f t="shared" si="199"/>
        <v>81864.52</v>
      </c>
      <c r="N184" s="175">
        <f t="shared" si="199"/>
        <v>81864.52</v>
      </c>
      <c r="O184" s="189"/>
      <c r="P184" s="189"/>
      <c r="Q184" s="180">
        <v>81864.52</v>
      </c>
      <c r="R184" s="19">
        <v>81864.52</v>
      </c>
      <c r="S184" s="19">
        <v>81864.52</v>
      </c>
      <c r="T184" s="19">
        <v>81864.52</v>
      </c>
      <c r="U184" s="19">
        <v>81864.52</v>
      </c>
      <c r="V184" s="19">
        <v>81864.52</v>
      </c>
      <c r="W184" s="19">
        <v>81864.52</v>
      </c>
      <c r="X184" s="19">
        <v>81864.52</v>
      </c>
      <c r="Y184" s="19">
        <v>81864.52</v>
      </c>
      <c r="Z184" s="19">
        <v>81864.52</v>
      </c>
      <c r="AA184" s="19">
        <v>81864.52</v>
      </c>
      <c r="AB184" s="19">
        <v>81864.52</v>
      </c>
      <c r="AD184" s="19">
        <f t="shared" ref="AD184" si="200">ROUND(SUM(AD180:AD183),2)</f>
        <v>2060693.7</v>
      </c>
      <c r="AE184" s="19">
        <f t="shared" ref="AE184:AO184" si="201">ROUND(SUM(AE180:AE183),2)</f>
        <v>2057017.98</v>
      </c>
      <c r="AF184" s="19">
        <f t="shared" si="201"/>
        <v>2062118.14</v>
      </c>
      <c r="AG184" s="19">
        <f t="shared" si="201"/>
        <v>2068405.34</v>
      </c>
      <c r="AH184" s="19">
        <f t="shared" si="201"/>
        <v>2071581.68</v>
      </c>
      <c r="AI184" s="19">
        <f t="shared" si="201"/>
        <v>2073178.04</v>
      </c>
      <c r="AJ184" s="19">
        <f t="shared" si="201"/>
        <v>2073178.04</v>
      </c>
      <c r="AK184" s="19">
        <f t="shared" si="201"/>
        <v>2073178.04</v>
      </c>
      <c r="AL184" s="19">
        <f t="shared" si="201"/>
        <v>2073178.04</v>
      </c>
      <c r="AM184" s="19">
        <f t="shared" si="201"/>
        <v>2073178.04</v>
      </c>
      <c r="AN184" s="19">
        <f t="shared" si="201"/>
        <v>2073178.04</v>
      </c>
      <c r="AO184" s="175">
        <f t="shared" si="201"/>
        <v>2073178.04</v>
      </c>
    </row>
    <row r="185" spans="1:41" ht="16.399999999999999" customHeight="1">
      <c r="A185" s="20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76">
        <f>SUMIF(Dec!$A:$A,TB!$A185,Dec!$H:$H)</f>
        <v>0</v>
      </c>
      <c r="O185" s="190"/>
      <c r="P185" s="190"/>
      <c r="Q185" s="181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ref="AD185:AD187" si="202">ROUND(C185*AD$2,2)</f>
        <v>0</v>
      </c>
      <c r="AE185" s="43">
        <f t="shared" ref="AE185:AE187" si="203">ROUND(D185*AE$2,2)</f>
        <v>0</v>
      </c>
      <c r="AF185" s="43">
        <f t="shared" ref="AF185:AF187" si="204">ROUND(E185*AF$2,2)</f>
        <v>0</v>
      </c>
      <c r="AG185" s="43">
        <f t="shared" ref="AG185:AG187" si="205">ROUND(F185*AG$2,2)</f>
        <v>0</v>
      </c>
      <c r="AH185" s="43">
        <f t="shared" ref="AH185:AH187" si="206">ROUND(G185*AH$2,2)</f>
        <v>0</v>
      </c>
      <c r="AI185" s="43">
        <f t="shared" ref="AI185:AI187" si="207">ROUND(H185*AI$2,2)</f>
        <v>0</v>
      </c>
      <c r="AJ185" s="43">
        <f t="shared" ref="AJ185:AJ187" si="208">ROUND(I185*AJ$2,2)</f>
        <v>0</v>
      </c>
      <c r="AK185" s="43">
        <f t="shared" ref="AK185:AK187" si="209">ROUND(J185*AK$2,2)</f>
        <v>0</v>
      </c>
      <c r="AL185" s="43">
        <f t="shared" ref="AL185:AL187" si="210">ROUND(K185*AL$2,2)</f>
        <v>0</v>
      </c>
      <c r="AM185" s="43">
        <f t="shared" ref="AM185:AM187" si="211">ROUND(L185*AM$2,2)</f>
        <v>0</v>
      </c>
      <c r="AN185" s="43">
        <f t="shared" ref="AN185:AN187" si="212">ROUND(M185*AN$2,2)</f>
        <v>0</v>
      </c>
      <c r="AO185" s="176">
        <f t="shared" ref="AO185:AO187" si="213">ROUND(N185*AO$2,2)</f>
        <v>0</v>
      </c>
    </row>
    <row r="186" spans="1:41" ht="16.399999999999999" customHeight="1">
      <c r="A186" s="13">
        <v>12002</v>
      </c>
      <c r="B186" s="21" t="s">
        <v>225</v>
      </c>
      <c r="C186" s="42">
        <f>SUMIF(Jan!$A:$A,TB!$A186,Jan!$H:$H)</f>
        <v>0</v>
      </c>
      <c r="D186" s="42">
        <f>SUMIF(Feb!$A:$A,TB!$A186,Feb!$H:$H)</f>
        <v>0</v>
      </c>
      <c r="E186" s="42">
        <f>SUMIF(Mar!$A:$A,TB!$A186,Mar!$H:$H)</f>
        <v>0</v>
      </c>
      <c r="F186" s="42">
        <f>SUMIF(Apr!$A:$A,TB!$A186,Apr!$H:$H)</f>
        <v>0</v>
      </c>
      <c r="G186" s="42">
        <f>SUMIF(May!$A:$A,TB!$A186,May!$H:$H)</f>
        <v>0</v>
      </c>
      <c r="H186" s="42">
        <f>SUMIF(Jun!$A:$A,TB!$A186,Jun!$H:$H)</f>
        <v>0</v>
      </c>
      <c r="I186" s="42">
        <f>SUMIF(Jul!$A:$A,TB!$A186,Jul!$H:$H)</f>
        <v>0</v>
      </c>
      <c r="J186" s="42">
        <f>SUMIF(Aug!$A:$A,TB!$A186,Aug!$H:$H)</f>
        <v>0</v>
      </c>
      <c r="K186" s="42">
        <f>SUMIF(Sep!$A:$A,TB!$A186,Sep!$H:$H)</f>
        <v>0</v>
      </c>
      <c r="L186" s="42">
        <f>SUMIF(Oct!$A:$A,TB!$A186,Oct!$H:$H)</f>
        <v>0</v>
      </c>
      <c r="M186" s="42">
        <f>SUMIF(Nov!$A:$A,TB!$A186,Nov!$H:$H)</f>
        <v>0</v>
      </c>
      <c r="N186" s="174">
        <f>SUMIF(Dec!$A:$A,TB!$A186,Dec!$H:$H)</f>
        <v>0</v>
      </c>
      <c r="O186" s="190"/>
      <c r="P186" s="190"/>
      <c r="Q186" s="179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D186" s="42">
        <f t="shared" si="202"/>
        <v>0</v>
      </c>
      <c r="AE186" s="42">
        <f t="shared" si="203"/>
        <v>0</v>
      </c>
      <c r="AF186" s="42">
        <f t="shared" si="204"/>
        <v>0</v>
      </c>
      <c r="AG186" s="42">
        <f t="shared" si="205"/>
        <v>0</v>
      </c>
      <c r="AH186" s="42">
        <f t="shared" si="206"/>
        <v>0</v>
      </c>
      <c r="AI186" s="42">
        <f t="shared" si="207"/>
        <v>0</v>
      </c>
      <c r="AJ186" s="42">
        <f t="shared" si="208"/>
        <v>0</v>
      </c>
      <c r="AK186" s="42">
        <f t="shared" si="209"/>
        <v>0</v>
      </c>
      <c r="AL186" s="42">
        <f t="shared" si="210"/>
        <v>0</v>
      </c>
      <c r="AM186" s="42">
        <f t="shared" si="211"/>
        <v>0</v>
      </c>
      <c r="AN186" s="42">
        <f t="shared" si="212"/>
        <v>0</v>
      </c>
      <c r="AO186" s="174">
        <f t="shared" si="213"/>
        <v>0</v>
      </c>
    </row>
    <row r="187" spans="1:41" ht="16.399999999999999" customHeight="1">
      <c r="A187" s="13"/>
      <c r="B187" s="14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76">
        <f>SUMIF(Dec!$A:$A,TB!$A187,Dec!$H:$H)</f>
        <v>0</v>
      </c>
      <c r="O187" s="190"/>
      <c r="P187" s="190"/>
      <c r="Q187" s="181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si="202"/>
        <v>0</v>
      </c>
      <c r="AE187" s="43">
        <f t="shared" si="203"/>
        <v>0</v>
      </c>
      <c r="AF187" s="43">
        <f t="shared" si="204"/>
        <v>0</v>
      </c>
      <c r="AG187" s="43">
        <f t="shared" si="205"/>
        <v>0</v>
      </c>
      <c r="AH187" s="43">
        <f t="shared" si="206"/>
        <v>0</v>
      </c>
      <c r="AI187" s="43">
        <f t="shared" si="207"/>
        <v>0</v>
      </c>
      <c r="AJ187" s="43">
        <f t="shared" si="208"/>
        <v>0</v>
      </c>
      <c r="AK187" s="43">
        <f t="shared" si="209"/>
        <v>0</v>
      </c>
      <c r="AL187" s="43">
        <f t="shared" si="210"/>
        <v>0</v>
      </c>
      <c r="AM187" s="43">
        <f t="shared" si="211"/>
        <v>0</v>
      </c>
      <c r="AN187" s="43">
        <f t="shared" si="212"/>
        <v>0</v>
      </c>
      <c r="AO187" s="176">
        <f t="shared" si="213"/>
        <v>0</v>
      </c>
    </row>
    <row r="188" spans="1:41" ht="16.399999999999999" customHeight="1">
      <c r="A188" s="23" t="s">
        <v>20</v>
      </c>
      <c r="B188" s="18"/>
      <c r="C188" s="19">
        <f t="shared" ref="C188" si="214">ROUND(SUM(C185:C187),2)</f>
        <v>0</v>
      </c>
      <c r="D188" s="19">
        <f t="shared" ref="D188:N188" si="215">ROUND(SUM(D185:D187),2)</f>
        <v>0</v>
      </c>
      <c r="E188" s="19">
        <f t="shared" si="215"/>
        <v>0</v>
      </c>
      <c r="F188" s="19">
        <f t="shared" si="215"/>
        <v>0</v>
      </c>
      <c r="G188" s="19">
        <f t="shared" si="215"/>
        <v>0</v>
      </c>
      <c r="H188" s="19">
        <f t="shared" si="215"/>
        <v>0</v>
      </c>
      <c r="I188" s="19">
        <f t="shared" si="215"/>
        <v>0</v>
      </c>
      <c r="J188" s="19">
        <f t="shared" si="215"/>
        <v>0</v>
      </c>
      <c r="K188" s="19">
        <f t="shared" si="215"/>
        <v>0</v>
      </c>
      <c r="L188" s="19">
        <f t="shared" si="215"/>
        <v>0</v>
      </c>
      <c r="M188" s="19">
        <f t="shared" si="215"/>
        <v>0</v>
      </c>
      <c r="N188" s="175">
        <f t="shared" si="215"/>
        <v>0</v>
      </c>
      <c r="O188" s="189"/>
      <c r="P188" s="189"/>
      <c r="Q188" s="180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D188" s="19">
        <f t="shared" ref="AD188" si="216">ROUND(SUM(AD185:AD187),2)</f>
        <v>0</v>
      </c>
      <c r="AE188" s="19">
        <f t="shared" ref="AE188:AO188" si="217">ROUND(SUM(AE185:AE187),2)</f>
        <v>0</v>
      </c>
      <c r="AF188" s="19">
        <f t="shared" si="217"/>
        <v>0</v>
      </c>
      <c r="AG188" s="19">
        <f t="shared" si="217"/>
        <v>0</v>
      </c>
      <c r="AH188" s="19">
        <f t="shared" si="217"/>
        <v>0</v>
      </c>
      <c r="AI188" s="19">
        <f t="shared" si="217"/>
        <v>0</v>
      </c>
      <c r="AJ188" s="19">
        <f t="shared" si="217"/>
        <v>0</v>
      </c>
      <c r="AK188" s="19">
        <f t="shared" si="217"/>
        <v>0</v>
      </c>
      <c r="AL188" s="19">
        <f t="shared" si="217"/>
        <v>0</v>
      </c>
      <c r="AM188" s="19">
        <f t="shared" si="217"/>
        <v>0</v>
      </c>
      <c r="AN188" s="19">
        <f t="shared" si="217"/>
        <v>0</v>
      </c>
      <c r="AO188" s="175">
        <f t="shared" si="217"/>
        <v>0</v>
      </c>
    </row>
    <row r="189" spans="1:41" ht="16.399999999999999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76">
        <f>SUMIF(Dec!$A:$A,TB!$A189,Dec!$H:$H)</f>
        <v>0</v>
      </c>
      <c r="O189" s="190"/>
      <c r="P189" s="190"/>
      <c r="Q189" s="181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ref="AD189:AD191" si="218">ROUND(C189*AD$2,2)</f>
        <v>0</v>
      </c>
      <c r="AE189" s="43">
        <f t="shared" ref="AE189:AE191" si="219">ROUND(D189*AE$2,2)</f>
        <v>0</v>
      </c>
      <c r="AF189" s="43">
        <f t="shared" ref="AF189:AF191" si="220">ROUND(E189*AF$2,2)</f>
        <v>0</v>
      </c>
      <c r="AG189" s="43">
        <f t="shared" ref="AG189:AG191" si="221">ROUND(F189*AG$2,2)</f>
        <v>0</v>
      </c>
      <c r="AH189" s="43">
        <f t="shared" ref="AH189:AH191" si="222">ROUND(G189*AH$2,2)</f>
        <v>0</v>
      </c>
      <c r="AI189" s="43">
        <f t="shared" ref="AI189:AI191" si="223">ROUND(H189*AI$2,2)</f>
        <v>0</v>
      </c>
      <c r="AJ189" s="43">
        <f t="shared" ref="AJ189:AJ191" si="224">ROUND(I189*AJ$2,2)</f>
        <v>0</v>
      </c>
      <c r="AK189" s="43">
        <f t="shared" ref="AK189:AK191" si="225">ROUND(J189*AK$2,2)</f>
        <v>0</v>
      </c>
      <c r="AL189" s="43">
        <f t="shared" ref="AL189:AL191" si="226">ROUND(K189*AL$2,2)</f>
        <v>0</v>
      </c>
      <c r="AM189" s="43">
        <f t="shared" ref="AM189:AM191" si="227">ROUND(L189*AM$2,2)</f>
        <v>0</v>
      </c>
      <c r="AN189" s="43">
        <f t="shared" ref="AN189:AN191" si="228">ROUND(M189*AN$2,2)</f>
        <v>0</v>
      </c>
      <c r="AO189" s="176">
        <f t="shared" ref="AO189:AO191" si="229">ROUND(N189*AO$2,2)</f>
        <v>0</v>
      </c>
    </row>
    <row r="190" spans="1:41" ht="16.399999999999999" customHeight="1">
      <c r="A190" s="13">
        <v>12003</v>
      </c>
      <c r="B190" s="21" t="s">
        <v>226</v>
      </c>
      <c r="C190" s="42">
        <f>SUMIF(Jan!$A:$A,TB!$A190,Jan!$H:$H)</f>
        <v>0</v>
      </c>
      <c r="D190" s="42">
        <f>SUMIF(Feb!$A:$A,TB!$A190,Feb!$H:$H)</f>
        <v>0</v>
      </c>
      <c r="E190" s="42">
        <f>SUMIF(Mar!$A:$A,TB!$A190,Mar!$H:$H)</f>
        <v>0</v>
      </c>
      <c r="F190" s="42">
        <f>SUMIF(Apr!$A:$A,TB!$A190,Apr!$H:$H)</f>
        <v>0</v>
      </c>
      <c r="G190" s="42">
        <f>SUMIF(May!$A:$A,TB!$A190,May!$H:$H)</f>
        <v>0</v>
      </c>
      <c r="H190" s="42">
        <f>SUMIF(Jun!$A:$A,TB!$A190,Jun!$H:$H)</f>
        <v>0</v>
      </c>
      <c r="I190" s="42">
        <f>SUMIF(Jul!$A:$A,TB!$A190,Jul!$H:$H)</f>
        <v>0</v>
      </c>
      <c r="J190" s="42">
        <f>SUMIF(Aug!$A:$A,TB!$A190,Aug!$H:$H)</f>
        <v>0</v>
      </c>
      <c r="K190" s="42">
        <f>SUMIF(Sep!$A:$A,TB!$A190,Sep!$H:$H)</f>
        <v>0</v>
      </c>
      <c r="L190" s="42">
        <f>SUMIF(Oct!$A:$A,TB!$A190,Oct!$H:$H)</f>
        <v>0</v>
      </c>
      <c r="M190" s="42">
        <f>SUMIF(Nov!$A:$A,TB!$A190,Nov!$H:$H)</f>
        <v>0</v>
      </c>
      <c r="N190" s="174">
        <f>SUMIF(Dec!$A:$A,TB!$A190,Dec!$H:$H)</f>
        <v>0</v>
      </c>
      <c r="O190" s="190"/>
      <c r="P190" s="190"/>
      <c r="Q190" s="179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D190" s="42">
        <f t="shared" si="218"/>
        <v>0</v>
      </c>
      <c r="AE190" s="42">
        <f t="shared" si="219"/>
        <v>0</v>
      </c>
      <c r="AF190" s="42">
        <f t="shared" si="220"/>
        <v>0</v>
      </c>
      <c r="AG190" s="42">
        <f t="shared" si="221"/>
        <v>0</v>
      </c>
      <c r="AH190" s="42">
        <f t="shared" si="222"/>
        <v>0</v>
      </c>
      <c r="AI190" s="42">
        <f t="shared" si="223"/>
        <v>0</v>
      </c>
      <c r="AJ190" s="42">
        <f t="shared" si="224"/>
        <v>0</v>
      </c>
      <c r="AK190" s="42">
        <f t="shared" si="225"/>
        <v>0</v>
      </c>
      <c r="AL190" s="42">
        <f t="shared" si="226"/>
        <v>0</v>
      </c>
      <c r="AM190" s="42">
        <f t="shared" si="227"/>
        <v>0</v>
      </c>
      <c r="AN190" s="42">
        <f t="shared" si="228"/>
        <v>0</v>
      </c>
      <c r="AO190" s="174">
        <f t="shared" si="229"/>
        <v>0</v>
      </c>
    </row>
    <row r="191" spans="1:41" ht="16.399999999999999" customHeight="1">
      <c r="A191" s="13"/>
      <c r="B191" s="21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6">
        <f>SUMIF(Dec!$A:$A,TB!$A191,Dec!$H:$H)</f>
        <v>0</v>
      </c>
      <c r="O191" s="190"/>
      <c r="P191" s="190"/>
      <c r="Q191" s="181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si="218"/>
        <v>0</v>
      </c>
      <c r="AE191" s="43">
        <f t="shared" si="219"/>
        <v>0</v>
      </c>
      <c r="AF191" s="43">
        <f t="shared" si="220"/>
        <v>0</v>
      </c>
      <c r="AG191" s="43">
        <f t="shared" si="221"/>
        <v>0</v>
      </c>
      <c r="AH191" s="43">
        <f t="shared" si="222"/>
        <v>0</v>
      </c>
      <c r="AI191" s="43">
        <f t="shared" si="223"/>
        <v>0</v>
      </c>
      <c r="AJ191" s="43">
        <f t="shared" si="224"/>
        <v>0</v>
      </c>
      <c r="AK191" s="43">
        <f t="shared" si="225"/>
        <v>0</v>
      </c>
      <c r="AL191" s="43">
        <f t="shared" si="226"/>
        <v>0</v>
      </c>
      <c r="AM191" s="43">
        <f t="shared" si="227"/>
        <v>0</v>
      </c>
      <c r="AN191" s="43">
        <f t="shared" si="228"/>
        <v>0</v>
      </c>
      <c r="AO191" s="176">
        <f t="shared" si="229"/>
        <v>0</v>
      </c>
    </row>
    <row r="192" spans="1:41" ht="16.399999999999999" customHeight="1">
      <c r="A192" s="23" t="s">
        <v>21</v>
      </c>
      <c r="B192" s="18"/>
      <c r="C192" s="19">
        <f t="shared" ref="C192" si="230">ROUND(SUM(C189:C191),2)</f>
        <v>0</v>
      </c>
      <c r="D192" s="19">
        <f t="shared" ref="D192:N192" si="231">ROUND(SUM(D189:D191),2)</f>
        <v>0</v>
      </c>
      <c r="E192" s="19">
        <f t="shared" si="231"/>
        <v>0</v>
      </c>
      <c r="F192" s="19">
        <f t="shared" si="231"/>
        <v>0</v>
      </c>
      <c r="G192" s="19">
        <f t="shared" si="231"/>
        <v>0</v>
      </c>
      <c r="H192" s="19">
        <f t="shared" si="231"/>
        <v>0</v>
      </c>
      <c r="I192" s="19">
        <f t="shared" si="231"/>
        <v>0</v>
      </c>
      <c r="J192" s="19">
        <f t="shared" si="231"/>
        <v>0</v>
      </c>
      <c r="K192" s="19">
        <f t="shared" si="231"/>
        <v>0</v>
      </c>
      <c r="L192" s="19">
        <f t="shared" si="231"/>
        <v>0</v>
      </c>
      <c r="M192" s="19">
        <f t="shared" si="231"/>
        <v>0</v>
      </c>
      <c r="N192" s="175">
        <f t="shared" si="231"/>
        <v>0</v>
      </c>
      <c r="O192" s="189"/>
      <c r="P192" s="189"/>
      <c r="Q192" s="180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D192" s="19">
        <f t="shared" ref="AD192" si="232">ROUND(SUM(AD189:AD191),2)</f>
        <v>0</v>
      </c>
      <c r="AE192" s="19">
        <f t="shared" ref="AE192:AO192" si="233">ROUND(SUM(AE189:AE191),2)</f>
        <v>0</v>
      </c>
      <c r="AF192" s="19">
        <f t="shared" si="233"/>
        <v>0</v>
      </c>
      <c r="AG192" s="19">
        <f t="shared" si="233"/>
        <v>0</v>
      </c>
      <c r="AH192" s="19">
        <f t="shared" si="233"/>
        <v>0</v>
      </c>
      <c r="AI192" s="19">
        <f t="shared" si="233"/>
        <v>0</v>
      </c>
      <c r="AJ192" s="19">
        <f t="shared" si="233"/>
        <v>0</v>
      </c>
      <c r="AK192" s="19">
        <f t="shared" si="233"/>
        <v>0</v>
      </c>
      <c r="AL192" s="19">
        <f t="shared" si="233"/>
        <v>0</v>
      </c>
      <c r="AM192" s="19">
        <f t="shared" si="233"/>
        <v>0</v>
      </c>
      <c r="AN192" s="19">
        <f t="shared" si="233"/>
        <v>0</v>
      </c>
      <c r="AO192" s="175">
        <f t="shared" si="233"/>
        <v>0</v>
      </c>
    </row>
    <row r="193" spans="1:41" ht="16.399999999999999" customHeight="1">
      <c r="A193" s="20"/>
      <c r="B193" s="14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76">
        <f>SUMIF(Dec!$A:$A,TB!$A193,Dec!$H:$H)</f>
        <v>0</v>
      </c>
      <c r="O193" s="190"/>
      <c r="P193" s="190"/>
      <c r="Q193" s="181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ref="AD193:AD195" si="234">ROUND(C193*AD$2,2)</f>
        <v>0</v>
      </c>
      <c r="AE193" s="43">
        <f t="shared" ref="AE193:AE195" si="235">ROUND(D193*AE$2,2)</f>
        <v>0</v>
      </c>
      <c r="AF193" s="43">
        <f t="shared" ref="AF193:AF195" si="236">ROUND(E193*AF$2,2)</f>
        <v>0</v>
      </c>
      <c r="AG193" s="43">
        <f t="shared" ref="AG193:AG195" si="237">ROUND(F193*AG$2,2)</f>
        <v>0</v>
      </c>
      <c r="AH193" s="43">
        <f t="shared" ref="AH193:AH195" si="238">ROUND(G193*AH$2,2)</f>
        <v>0</v>
      </c>
      <c r="AI193" s="43">
        <f t="shared" ref="AI193:AI195" si="239">ROUND(H193*AI$2,2)</f>
        <v>0</v>
      </c>
      <c r="AJ193" s="43">
        <f t="shared" ref="AJ193:AJ195" si="240">ROUND(I193*AJ$2,2)</f>
        <v>0</v>
      </c>
      <c r="AK193" s="43">
        <f t="shared" ref="AK193:AK195" si="241">ROUND(J193*AK$2,2)</f>
        <v>0</v>
      </c>
      <c r="AL193" s="43">
        <f t="shared" ref="AL193:AL195" si="242">ROUND(K193*AL$2,2)</f>
        <v>0</v>
      </c>
      <c r="AM193" s="43">
        <f t="shared" ref="AM193:AM195" si="243">ROUND(L193*AM$2,2)</f>
        <v>0</v>
      </c>
      <c r="AN193" s="43">
        <f t="shared" ref="AN193:AN195" si="244">ROUND(M193*AN$2,2)</f>
        <v>0</v>
      </c>
      <c r="AO193" s="176">
        <f t="shared" ref="AO193:AO195" si="245">ROUND(N193*AO$2,2)</f>
        <v>0</v>
      </c>
    </row>
    <row r="194" spans="1:41" ht="16.399999999999999" customHeight="1">
      <c r="A194" s="13"/>
      <c r="B194" s="21"/>
      <c r="C194" s="43">
        <f>SUMIF(Jan!$A:$A,TB!$A194,Jan!$H:$H)</f>
        <v>0</v>
      </c>
      <c r="D194" s="43">
        <f>SUMIF(Feb!$A:$A,TB!$A194,Feb!$H:$H)</f>
        <v>0</v>
      </c>
      <c r="E194" s="43">
        <f>SUMIF(Mar!$A:$A,TB!$A194,Mar!$H:$H)</f>
        <v>0</v>
      </c>
      <c r="F194" s="43">
        <f>SUMIF(Apr!$A:$A,TB!$A194,Apr!$H:$H)</f>
        <v>0</v>
      </c>
      <c r="G194" s="43">
        <f>SUMIF(May!$A:$A,TB!$A194,May!$H:$H)</f>
        <v>0</v>
      </c>
      <c r="H194" s="43">
        <f>SUMIF(Jun!$A:$A,TB!$A194,Jun!$H:$H)</f>
        <v>0</v>
      </c>
      <c r="I194" s="43">
        <f>SUMIF(Jul!$A:$A,TB!$A194,Jul!$H:$H)</f>
        <v>0</v>
      </c>
      <c r="J194" s="43">
        <f>SUMIF(Aug!$A:$A,TB!$A194,Aug!$H:$H)</f>
        <v>0</v>
      </c>
      <c r="K194" s="43">
        <f>SUMIF(Sep!$A:$A,TB!$A194,Sep!$H:$H)</f>
        <v>0</v>
      </c>
      <c r="L194" s="43">
        <f>SUMIF(Oct!$A:$A,TB!$A194,Oct!$H:$H)</f>
        <v>0</v>
      </c>
      <c r="M194" s="43">
        <f>SUMIF(Nov!$A:$A,TB!$A194,Nov!$H:$H)</f>
        <v>0</v>
      </c>
      <c r="N194" s="176">
        <f>SUMIF(Dec!$A:$A,TB!$A194,Dec!$H:$H)</f>
        <v>0</v>
      </c>
      <c r="O194" s="190"/>
      <c r="P194" s="190"/>
      <c r="Q194" s="181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D194" s="43">
        <f t="shared" si="234"/>
        <v>0</v>
      </c>
      <c r="AE194" s="43">
        <f t="shared" si="235"/>
        <v>0</v>
      </c>
      <c r="AF194" s="43">
        <f t="shared" si="236"/>
        <v>0</v>
      </c>
      <c r="AG194" s="43">
        <f t="shared" si="237"/>
        <v>0</v>
      </c>
      <c r="AH194" s="43">
        <f t="shared" si="238"/>
        <v>0</v>
      </c>
      <c r="AI194" s="43">
        <f t="shared" si="239"/>
        <v>0</v>
      </c>
      <c r="AJ194" s="43">
        <f t="shared" si="240"/>
        <v>0</v>
      </c>
      <c r="AK194" s="43">
        <f t="shared" si="241"/>
        <v>0</v>
      </c>
      <c r="AL194" s="43">
        <f t="shared" si="242"/>
        <v>0</v>
      </c>
      <c r="AM194" s="43">
        <f t="shared" si="243"/>
        <v>0</v>
      </c>
      <c r="AN194" s="43">
        <f t="shared" si="244"/>
        <v>0</v>
      </c>
      <c r="AO194" s="176">
        <f t="shared" si="245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6">
        <f>SUMIF(Dec!$A:$A,TB!$A195,Dec!$H:$H)</f>
        <v>0</v>
      </c>
      <c r="O195" s="190"/>
      <c r="P195" s="190"/>
      <c r="Q195" s="181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si="234"/>
        <v>0</v>
      </c>
      <c r="AE195" s="43">
        <f t="shared" si="235"/>
        <v>0</v>
      </c>
      <c r="AF195" s="43">
        <f t="shared" si="236"/>
        <v>0</v>
      </c>
      <c r="AG195" s="43">
        <f t="shared" si="237"/>
        <v>0</v>
      </c>
      <c r="AH195" s="43">
        <f t="shared" si="238"/>
        <v>0</v>
      </c>
      <c r="AI195" s="43">
        <f t="shared" si="239"/>
        <v>0</v>
      </c>
      <c r="AJ195" s="43">
        <f t="shared" si="240"/>
        <v>0</v>
      </c>
      <c r="AK195" s="43">
        <f t="shared" si="241"/>
        <v>0</v>
      </c>
      <c r="AL195" s="43">
        <f t="shared" si="242"/>
        <v>0</v>
      </c>
      <c r="AM195" s="43">
        <f t="shared" si="243"/>
        <v>0</v>
      </c>
      <c r="AN195" s="43">
        <f t="shared" si="244"/>
        <v>0</v>
      </c>
      <c r="AO195" s="176">
        <f t="shared" si="245"/>
        <v>0</v>
      </c>
    </row>
    <row r="196" spans="1:41" ht="16.399999999999999" customHeight="1">
      <c r="A196" s="23" t="s">
        <v>22</v>
      </c>
      <c r="B196" s="18"/>
      <c r="C196" s="19">
        <f t="shared" ref="C196" si="246">ROUND(SUM(C193:C195),2)</f>
        <v>0</v>
      </c>
      <c r="D196" s="19">
        <f t="shared" ref="D196:N196" si="247">ROUND(SUM(D193:D195),2)</f>
        <v>0</v>
      </c>
      <c r="E196" s="19">
        <f t="shared" si="247"/>
        <v>0</v>
      </c>
      <c r="F196" s="19">
        <f t="shared" si="247"/>
        <v>0</v>
      </c>
      <c r="G196" s="19">
        <f t="shared" si="247"/>
        <v>0</v>
      </c>
      <c r="H196" s="19">
        <f t="shared" si="247"/>
        <v>0</v>
      </c>
      <c r="I196" s="19">
        <f t="shared" si="247"/>
        <v>0</v>
      </c>
      <c r="J196" s="19">
        <f t="shared" si="247"/>
        <v>0</v>
      </c>
      <c r="K196" s="19">
        <f t="shared" si="247"/>
        <v>0</v>
      </c>
      <c r="L196" s="19">
        <f t="shared" si="247"/>
        <v>0</v>
      </c>
      <c r="M196" s="19">
        <f t="shared" si="247"/>
        <v>0</v>
      </c>
      <c r="N196" s="175">
        <f t="shared" si="247"/>
        <v>0</v>
      </c>
      <c r="O196" s="189"/>
      <c r="P196" s="189"/>
      <c r="Q196" s="180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D196" s="19">
        <f t="shared" ref="AD196" si="248">ROUND(SUM(AD193:AD195),2)</f>
        <v>0</v>
      </c>
      <c r="AE196" s="19">
        <f t="shared" ref="AE196:AO196" si="249">ROUND(SUM(AE193:AE195),2)</f>
        <v>0</v>
      </c>
      <c r="AF196" s="19">
        <f t="shared" si="249"/>
        <v>0</v>
      </c>
      <c r="AG196" s="19">
        <f t="shared" si="249"/>
        <v>0</v>
      </c>
      <c r="AH196" s="19">
        <f t="shared" si="249"/>
        <v>0</v>
      </c>
      <c r="AI196" s="19">
        <f t="shared" si="249"/>
        <v>0</v>
      </c>
      <c r="AJ196" s="19">
        <f t="shared" si="249"/>
        <v>0</v>
      </c>
      <c r="AK196" s="19">
        <f t="shared" si="249"/>
        <v>0</v>
      </c>
      <c r="AL196" s="19">
        <f t="shared" si="249"/>
        <v>0</v>
      </c>
      <c r="AM196" s="19">
        <f t="shared" si="249"/>
        <v>0</v>
      </c>
      <c r="AN196" s="19">
        <f t="shared" si="249"/>
        <v>0</v>
      </c>
      <c r="AO196" s="175">
        <f t="shared" si="249"/>
        <v>0</v>
      </c>
    </row>
    <row r="197" spans="1:41" ht="16.399999999999999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76">
        <f>SUMIF(Dec!$A:$A,TB!$A197,Dec!$H:$H)</f>
        <v>0</v>
      </c>
      <c r="O197" s="190"/>
      <c r="P197" s="190"/>
      <c r="Q197" s="181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ref="AD197:AD199" si="250">ROUND(C197*AD$2,2)</f>
        <v>0</v>
      </c>
      <c r="AE197" s="43">
        <f t="shared" ref="AE197:AE199" si="251">ROUND(D197*AE$2,2)</f>
        <v>0</v>
      </c>
      <c r="AF197" s="43">
        <f t="shared" ref="AF197:AF199" si="252">ROUND(E197*AF$2,2)</f>
        <v>0</v>
      </c>
      <c r="AG197" s="43">
        <f t="shared" ref="AG197:AG199" si="253">ROUND(F197*AG$2,2)</f>
        <v>0</v>
      </c>
      <c r="AH197" s="43">
        <f t="shared" ref="AH197:AH199" si="254">ROUND(G197*AH$2,2)</f>
        <v>0</v>
      </c>
      <c r="AI197" s="43">
        <f t="shared" ref="AI197:AI199" si="255">ROUND(H197*AI$2,2)</f>
        <v>0</v>
      </c>
      <c r="AJ197" s="43">
        <f t="shared" ref="AJ197:AJ199" si="256">ROUND(I197*AJ$2,2)</f>
        <v>0</v>
      </c>
      <c r="AK197" s="43">
        <f t="shared" ref="AK197:AK199" si="257">ROUND(J197*AK$2,2)</f>
        <v>0</v>
      </c>
      <c r="AL197" s="43">
        <f t="shared" ref="AL197:AL199" si="258">ROUND(K197*AL$2,2)</f>
        <v>0</v>
      </c>
      <c r="AM197" s="43">
        <f t="shared" ref="AM197:AM199" si="259">ROUND(L197*AM$2,2)</f>
        <v>0</v>
      </c>
      <c r="AN197" s="43">
        <f t="shared" ref="AN197:AN199" si="260">ROUND(M197*AN$2,2)</f>
        <v>0</v>
      </c>
      <c r="AO197" s="176">
        <f t="shared" ref="AO197:AO199" si="261">ROUND(N197*AO$2,2)</f>
        <v>0</v>
      </c>
    </row>
    <row r="198" spans="1:41" ht="16.399999999999999" customHeight="1">
      <c r="A198" s="13"/>
      <c r="B198" s="21"/>
      <c r="C198" s="43">
        <f>SUMIF(Jan!$A:$A,TB!$A198,Jan!$H:$H)</f>
        <v>0</v>
      </c>
      <c r="D198" s="43">
        <f>SUMIF(Feb!$A:$A,TB!$A198,Feb!$H:$H)</f>
        <v>0</v>
      </c>
      <c r="E198" s="43">
        <f>SUMIF(Mar!$A:$A,TB!$A198,Mar!$H:$H)</f>
        <v>0</v>
      </c>
      <c r="F198" s="43">
        <f>SUMIF(Apr!$A:$A,TB!$A198,Apr!$H:$H)</f>
        <v>0</v>
      </c>
      <c r="G198" s="43">
        <f>SUMIF(May!$A:$A,TB!$A198,May!$H:$H)</f>
        <v>0</v>
      </c>
      <c r="H198" s="43">
        <f>SUMIF(Jun!$A:$A,TB!$A198,Jun!$H:$H)</f>
        <v>0</v>
      </c>
      <c r="I198" s="43">
        <f>SUMIF(Jul!$A:$A,TB!$A198,Jul!$H:$H)</f>
        <v>0</v>
      </c>
      <c r="J198" s="43">
        <f>SUMIF(Aug!$A:$A,TB!$A198,Aug!$H:$H)</f>
        <v>0</v>
      </c>
      <c r="K198" s="43">
        <f>SUMIF(Sep!$A:$A,TB!$A198,Sep!$H:$H)</f>
        <v>0</v>
      </c>
      <c r="L198" s="43">
        <f>SUMIF(Oct!$A:$A,TB!$A198,Oct!$H:$H)</f>
        <v>0</v>
      </c>
      <c r="M198" s="43">
        <f>SUMIF(Nov!$A:$A,TB!$A198,Nov!$H:$H)</f>
        <v>0</v>
      </c>
      <c r="N198" s="176">
        <f>SUMIF(Dec!$A:$A,TB!$A198,Dec!$H:$H)</f>
        <v>0</v>
      </c>
      <c r="O198" s="190"/>
      <c r="P198" s="190"/>
      <c r="Q198" s="181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D198" s="43">
        <f t="shared" si="250"/>
        <v>0</v>
      </c>
      <c r="AE198" s="43">
        <f t="shared" si="251"/>
        <v>0</v>
      </c>
      <c r="AF198" s="43">
        <f t="shared" si="252"/>
        <v>0</v>
      </c>
      <c r="AG198" s="43">
        <f t="shared" si="253"/>
        <v>0</v>
      </c>
      <c r="AH198" s="43">
        <f t="shared" si="254"/>
        <v>0</v>
      </c>
      <c r="AI198" s="43">
        <f t="shared" si="255"/>
        <v>0</v>
      </c>
      <c r="AJ198" s="43">
        <f t="shared" si="256"/>
        <v>0</v>
      </c>
      <c r="AK198" s="43">
        <f t="shared" si="257"/>
        <v>0</v>
      </c>
      <c r="AL198" s="43">
        <f t="shared" si="258"/>
        <v>0</v>
      </c>
      <c r="AM198" s="43">
        <f t="shared" si="259"/>
        <v>0</v>
      </c>
      <c r="AN198" s="43">
        <f t="shared" si="260"/>
        <v>0</v>
      </c>
      <c r="AO198" s="176">
        <f t="shared" si="261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6">
        <f>SUMIF(Dec!$A:$A,TB!$A199,Dec!$H:$H)</f>
        <v>0</v>
      </c>
      <c r="O199" s="190"/>
      <c r="P199" s="190"/>
      <c r="Q199" s="181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si="250"/>
        <v>0</v>
      </c>
      <c r="AE199" s="43">
        <f t="shared" si="251"/>
        <v>0</v>
      </c>
      <c r="AF199" s="43">
        <f t="shared" si="252"/>
        <v>0</v>
      </c>
      <c r="AG199" s="43">
        <f t="shared" si="253"/>
        <v>0</v>
      </c>
      <c r="AH199" s="43">
        <f t="shared" si="254"/>
        <v>0</v>
      </c>
      <c r="AI199" s="43">
        <f t="shared" si="255"/>
        <v>0</v>
      </c>
      <c r="AJ199" s="43">
        <f t="shared" si="256"/>
        <v>0</v>
      </c>
      <c r="AK199" s="43">
        <f t="shared" si="257"/>
        <v>0</v>
      </c>
      <c r="AL199" s="43">
        <f t="shared" si="258"/>
        <v>0</v>
      </c>
      <c r="AM199" s="43">
        <f t="shared" si="259"/>
        <v>0</v>
      </c>
      <c r="AN199" s="43">
        <f t="shared" si="260"/>
        <v>0</v>
      </c>
      <c r="AO199" s="176">
        <f t="shared" si="261"/>
        <v>0</v>
      </c>
    </row>
    <row r="200" spans="1:41" ht="16.399999999999999" customHeight="1">
      <c r="A200" s="23" t="s">
        <v>23</v>
      </c>
      <c r="B200" s="18"/>
      <c r="C200" s="19">
        <f t="shared" ref="C200" si="262">ROUND(SUM(C197:C199),2)</f>
        <v>0</v>
      </c>
      <c r="D200" s="19">
        <f t="shared" ref="D200:N200" si="263">ROUND(SUM(D197:D199),2)</f>
        <v>0</v>
      </c>
      <c r="E200" s="19">
        <f t="shared" si="263"/>
        <v>0</v>
      </c>
      <c r="F200" s="19">
        <f t="shared" si="263"/>
        <v>0</v>
      </c>
      <c r="G200" s="19">
        <f t="shared" si="263"/>
        <v>0</v>
      </c>
      <c r="H200" s="19">
        <f t="shared" si="263"/>
        <v>0</v>
      </c>
      <c r="I200" s="19">
        <f t="shared" si="263"/>
        <v>0</v>
      </c>
      <c r="J200" s="19">
        <f t="shared" si="263"/>
        <v>0</v>
      </c>
      <c r="K200" s="19">
        <f t="shared" si="263"/>
        <v>0</v>
      </c>
      <c r="L200" s="19">
        <f t="shared" si="263"/>
        <v>0</v>
      </c>
      <c r="M200" s="19">
        <f t="shared" si="263"/>
        <v>0</v>
      </c>
      <c r="N200" s="175">
        <f t="shared" si="263"/>
        <v>0</v>
      </c>
      <c r="O200" s="189"/>
      <c r="P200" s="189"/>
      <c r="Q200" s="180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D200" s="19">
        <f t="shared" ref="AD200" si="264">ROUND(SUM(AD197:AD199),2)</f>
        <v>0</v>
      </c>
      <c r="AE200" s="19">
        <f t="shared" ref="AE200:AO200" si="265">ROUND(SUM(AE197:AE199),2)</f>
        <v>0</v>
      </c>
      <c r="AF200" s="19">
        <f t="shared" si="265"/>
        <v>0</v>
      </c>
      <c r="AG200" s="19">
        <f t="shared" si="265"/>
        <v>0</v>
      </c>
      <c r="AH200" s="19">
        <f t="shared" si="265"/>
        <v>0</v>
      </c>
      <c r="AI200" s="19">
        <f t="shared" si="265"/>
        <v>0</v>
      </c>
      <c r="AJ200" s="19">
        <f t="shared" si="265"/>
        <v>0</v>
      </c>
      <c r="AK200" s="19">
        <f t="shared" si="265"/>
        <v>0</v>
      </c>
      <c r="AL200" s="19">
        <f t="shared" si="265"/>
        <v>0</v>
      </c>
      <c r="AM200" s="19">
        <f t="shared" si="265"/>
        <v>0</v>
      </c>
      <c r="AN200" s="19">
        <f t="shared" si="265"/>
        <v>0</v>
      </c>
      <c r="AO200" s="175">
        <f t="shared" si="265"/>
        <v>0</v>
      </c>
    </row>
    <row r="201" spans="1:41" ht="16.399999999999999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76">
        <f>SUMIF(Dec!$A:$A,TB!$A201,Dec!$H:$H)</f>
        <v>0</v>
      </c>
      <c r="O201" s="190"/>
      <c r="P201" s="190"/>
      <c r="Q201" s="181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ref="AD201:AD203" si="266">ROUND(C201*AD$2,2)</f>
        <v>0</v>
      </c>
      <c r="AE201" s="43">
        <f t="shared" ref="AE201:AE203" si="267">ROUND(D201*AE$2,2)</f>
        <v>0</v>
      </c>
      <c r="AF201" s="43">
        <f t="shared" ref="AF201:AF203" si="268">ROUND(E201*AF$2,2)</f>
        <v>0</v>
      </c>
      <c r="AG201" s="43">
        <f t="shared" ref="AG201:AG203" si="269">ROUND(F201*AG$2,2)</f>
        <v>0</v>
      </c>
      <c r="AH201" s="43">
        <f t="shared" ref="AH201:AH203" si="270">ROUND(G201*AH$2,2)</f>
        <v>0</v>
      </c>
      <c r="AI201" s="43">
        <f t="shared" ref="AI201:AI203" si="271">ROUND(H201*AI$2,2)</f>
        <v>0</v>
      </c>
      <c r="AJ201" s="43">
        <f t="shared" ref="AJ201:AJ203" si="272">ROUND(I201*AJ$2,2)</f>
        <v>0</v>
      </c>
      <c r="AK201" s="43">
        <f t="shared" ref="AK201:AK203" si="273">ROUND(J201*AK$2,2)</f>
        <v>0</v>
      </c>
      <c r="AL201" s="43">
        <f t="shared" ref="AL201:AL203" si="274">ROUND(K201*AL$2,2)</f>
        <v>0</v>
      </c>
      <c r="AM201" s="43">
        <f t="shared" ref="AM201:AM203" si="275">ROUND(L201*AM$2,2)</f>
        <v>0</v>
      </c>
      <c r="AN201" s="43">
        <f t="shared" ref="AN201:AN203" si="276">ROUND(M201*AN$2,2)</f>
        <v>0</v>
      </c>
      <c r="AO201" s="176">
        <f t="shared" ref="AO201:AO203" si="277">ROUND(N201*AO$2,2)</f>
        <v>0</v>
      </c>
    </row>
    <row r="202" spans="1:41" ht="16.399999999999999" customHeight="1">
      <c r="A202" s="13"/>
      <c r="B202" s="21"/>
      <c r="C202" s="43">
        <f>SUMIF(Jan!$A:$A,TB!$A202,Jan!$H:$H)</f>
        <v>0</v>
      </c>
      <c r="D202" s="43">
        <f>SUMIF(Feb!$A:$A,TB!$A202,Feb!$H:$H)</f>
        <v>0</v>
      </c>
      <c r="E202" s="43">
        <f>SUMIF(Mar!$A:$A,TB!$A202,Mar!$H:$H)</f>
        <v>0</v>
      </c>
      <c r="F202" s="43">
        <f>SUMIF(Apr!$A:$A,TB!$A202,Apr!$H:$H)</f>
        <v>0</v>
      </c>
      <c r="G202" s="43">
        <f>SUMIF(May!$A:$A,TB!$A202,May!$H:$H)</f>
        <v>0</v>
      </c>
      <c r="H202" s="43">
        <f>SUMIF(Jun!$A:$A,TB!$A202,Jun!$H:$H)</f>
        <v>0</v>
      </c>
      <c r="I202" s="43">
        <f>SUMIF(Jul!$A:$A,TB!$A202,Jul!$H:$H)</f>
        <v>0</v>
      </c>
      <c r="J202" s="43">
        <f>SUMIF(Aug!$A:$A,TB!$A202,Aug!$H:$H)</f>
        <v>0</v>
      </c>
      <c r="K202" s="43">
        <f>SUMIF(Sep!$A:$A,TB!$A202,Sep!$H:$H)</f>
        <v>0</v>
      </c>
      <c r="L202" s="43">
        <f>SUMIF(Oct!$A:$A,TB!$A202,Oct!$H:$H)</f>
        <v>0</v>
      </c>
      <c r="M202" s="43">
        <f>SUMIF(Nov!$A:$A,TB!$A202,Nov!$H:$H)</f>
        <v>0</v>
      </c>
      <c r="N202" s="176">
        <f>SUMIF(Dec!$A:$A,TB!$A202,Dec!$H:$H)</f>
        <v>0</v>
      </c>
      <c r="O202" s="190"/>
      <c r="P202" s="190"/>
      <c r="Q202" s="181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D202" s="43">
        <f t="shared" si="266"/>
        <v>0</v>
      </c>
      <c r="AE202" s="43">
        <f t="shared" si="267"/>
        <v>0</v>
      </c>
      <c r="AF202" s="43">
        <f t="shared" si="268"/>
        <v>0</v>
      </c>
      <c r="AG202" s="43">
        <f t="shared" si="269"/>
        <v>0</v>
      </c>
      <c r="AH202" s="43">
        <f t="shared" si="270"/>
        <v>0</v>
      </c>
      <c r="AI202" s="43">
        <f t="shared" si="271"/>
        <v>0</v>
      </c>
      <c r="AJ202" s="43">
        <f t="shared" si="272"/>
        <v>0</v>
      </c>
      <c r="AK202" s="43">
        <f t="shared" si="273"/>
        <v>0</v>
      </c>
      <c r="AL202" s="43">
        <f t="shared" si="274"/>
        <v>0</v>
      </c>
      <c r="AM202" s="43">
        <f t="shared" si="275"/>
        <v>0</v>
      </c>
      <c r="AN202" s="43">
        <f t="shared" si="276"/>
        <v>0</v>
      </c>
      <c r="AO202" s="176">
        <f t="shared" si="277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6">
        <f>SUMIF(Dec!$A:$A,TB!$A203,Dec!$H:$H)</f>
        <v>0</v>
      </c>
      <c r="O203" s="190"/>
      <c r="P203" s="190"/>
      <c r="Q203" s="181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si="266"/>
        <v>0</v>
      </c>
      <c r="AE203" s="43">
        <f t="shared" si="267"/>
        <v>0</v>
      </c>
      <c r="AF203" s="43">
        <f t="shared" si="268"/>
        <v>0</v>
      </c>
      <c r="AG203" s="43">
        <f t="shared" si="269"/>
        <v>0</v>
      </c>
      <c r="AH203" s="43">
        <f t="shared" si="270"/>
        <v>0</v>
      </c>
      <c r="AI203" s="43">
        <f t="shared" si="271"/>
        <v>0</v>
      </c>
      <c r="AJ203" s="43">
        <f t="shared" si="272"/>
        <v>0</v>
      </c>
      <c r="AK203" s="43">
        <f t="shared" si="273"/>
        <v>0</v>
      </c>
      <c r="AL203" s="43">
        <f t="shared" si="274"/>
        <v>0</v>
      </c>
      <c r="AM203" s="43">
        <f t="shared" si="275"/>
        <v>0</v>
      </c>
      <c r="AN203" s="43">
        <f t="shared" si="276"/>
        <v>0</v>
      </c>
      <c r="AO203" s="176">
        <f t="shared" si="277"/>
        <v>0</v>
      </c>
    </row>
    <row r="204" spans="1:41" ht="16.399999999999999" customHeight="1">
      <c r="A204" s="23" t="s">
        <v>24</v>
      </c>
      <c r="B204" s="18"/>
      <c r="C204" s="19">
        <f t="shared" ref="C204" si="278">ROUND(SUM(C201:C203),2)</f>
        <v>0</v>
      </c>
      <c r="D204" s="19">
        <f t="shared" ref="D204:N204" si="279">ROUND(SUM(D201:D203),2)</f>
        <v>0</v>
      </c>
      <c r="E204" s="19">
        <f t="shared" si="279"/>
        <v>0</v>
      </c>
      <c r="F204" s="19">
        <f t="shared" si="279"/>
        <v>0</v>
      </c>
      <c r="G204" s="19">
        <f t="shared" si="279"/>
        <v>0</v>
      </c>
      <c r="H204" s="19">
        <f t="shared" si="279"/>
        <v>0</v>
      </c>
      <c r="I204" s="19">
        <f t="shared" si="279"/>
        <v>0</v>
      </c>
      <c r="J204" s="19">
        <f t="shared" si="279"/>
        <v>0</v>
      </c>
      <c r="K204" s="19">
        <f t="shared" si="279"/>
        <v>0</v>
      </c>
      <c r="L204" s="19">
        <f t="shared" si="279"/>
        <v>0</v>
      </c>
      <c r="M204" s="19">
        <f t="shared" si="279"/>
        <v>0</v>
      </c>
      <c r="N204" s="175">
        <f t="shared" si="279"/>
        <v>0</v>
      </c>
      <c r="O204" s="189"/>
      <c r="P204" s="189"/>
      <c r="Q204" s="180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D204" s="19">
        <f t="shared" ref="AD204" si="280">ROUND(SUM(AD201:AD203),2)</f>
        <v>0</v>
      </c>
      <c r="AE204" s="19">
        <f t="shared" ref="AE204:AO204" si="281">ROUND(SUM(AE201:AE203),2)</f>
        <v>0</v>
      </c>
      <c r="AF204" s="19">
        <f t="shared" si="281"/>
        <v>0</v>
      </c>
      <c r="AG204" s="19">
        <f t="shared" si="281"/>
        <v>0</v>
      </c>
      <c r="AH204" s="19">
        <f t="shared" si="281"/>
        <v>0</v>
      </c>
      <c r="AI204" s="19">
        <f t="shared" si="281"/>
        <v>0</v>
      </c>
      <c r="AJ204" s="19">
        <f t="shared" si="281"/>
        <v>0</v>
      </c>
      <c r="AK204" s="19">
        <f t="shared" si="281"/>
        <v>0</v>
      </c>
      <c r="AL204" s="19">
        <f t="shared" si="281"/>
        <v>0</v>
      </c>
      <c r="AM204" s="19">
        <f t="shared" si="281"/>
        <v>0</v>
      </c>
      <c r="AN204" s="19">
        <f t="shared" si="281"/>
        <v>0</v>
      </c>
      <c r="AO204" s="175">
        <f t="shared" si="281"/>
        <v>0</v>
      </c>
    </row>
    <row r="205" spans="1:41" ht="16.399999999999999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76">
        <f>SUMIF(Dec!$A:$A,TB!$A205,Dec!$H:$H)</f>
        <v>0</v>
      </c>
      <c r="O205" s="190"/>
      <c r="P205" s="190"/>
      <c r="Q205" s="181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ref="AD205:AD207" si="282">ROUND(C205*AD$2,2)</f>
        <v>0</v>
      </c>
      <c r="AE205" s="43">
        <f t="shared" ref="AE205:AE207" si="283">ROUND(D205*AE$2,2)</f>
        <v>0</v>
      </c>
      <c r="AF205" s="43">
        <f t="shared" ref="AF205:AF207" si="284">ROUND(E205*AF$2,2)</f>
        <v>0</v>
      </c>
      <c r="AG205" s="43">
        <f t="shared" ref="AG205:AG207" si="285">ROUND(F205*AG$2,2)</f>
        <v>0</v>
      </c>
      <c r="AH205" s="43">
        <f t="shared" ref="AH205:AH207" si="286">ROUND(G205*AH$2,2)</f>
        <v>0</v>
      </c>
      <c r="AI205" s="43">
        <f t="shared" ref="AI205:AI207" si="287">ROUND(H205*AI$2,2)</f>
        <v>0</v>
      </c>
      <c r="AJ205" s="43">
        <f t="shared" ref="AJ205:AJ207" si="288">ROUND(I205*AJ$2,2)</f>
        <v>0</v>
      </c>
      <c r="AK205" s="43">
        <f t="shared" ref="AK205:AK207" si="289">ROUND(J205*AK$2,2)</f>
        <v>0</v>
      </c>
      <c r="AL205" s="43">
        <f t="shared" ref="AL205:AL207" si="290">ROUND(K205*AL$2,2)</f>
        <v>0</v>
      </c>
      <c r="AM205" s="43">
        <f t="shared" ref="AM205:AM207" si="291">ROUND(L205*AM$2,2)</f>
        <v>0</v>
      </c>
      <c r="AN205" s="43">
        <f t="shared" ref="AN205:AN207" si="292">ROUND(M205*AN$2,2)</f>
        <v>0</v>
      </c>
      <c r="AO205" s="176">
        <f t="shared" ref="AO205:AO207" si="293">ROUND(N205*AO$2,2)</f>
        <v>0</v>
      </c>
    </row>
    <row r="206" spans="1:41" ht="16.399999999999999" customHeight="1">
      <c r="A206" s="13"/>
      <c r="B206" s="21"/>
      <c r="C206" s="43">
        <f>SUMIF(Jan!$A:$A,TB!$A206,Jan!$H:$H)</f>
        <v>0</v>
      </c>
      <c r="D206" s="43">
        <f>SUMIF(Feb!$A:$A,TB!$A206,Feb!$H:$H)</f>
        <v>0</v>
      </c>
      <c r="E206" s="43">
        <f>SUMIF(Mar!$A:$A,TB!$A206,Mar!$H:$H)</f>
        <v>0</v>
      </c>
      <c r="F206" s="43">
        <f>SUMIF(Apr!$A:$A,TB!$A206,Apr!$H:$H)</f>
        <v>0</v>
      </c>
      <c r="G206" s="43">
        <f>SUMIF(May!$A:$A,TB!$A206,May!$H:$H)</f>
        <v>0</v>
      </c>
      <c r="H206" s="43">
        <f>SUMIF(Jun!$A:$A,TB!$A206,Jun!$H:$H)</f>
        <v>0</v>
      </c>
      <c r="I206" s="43">
        <f>SUMIF(Jul!$A:$A,TB!$A206,Jul!$H:$H)</f>
        <v>0</v>
      </c>
      <c r="J206" s="43">
        <f>SUMIF(Aug!$A:$A,TB!$A206,Aug!$H:$H)</f>
        <v>0</v>
      </c>
      <c r="K206" s="43">
        <f>SUMIF(Sep!$A:$A,TB!$A206,Sep!$H:$H)</f>
        <v>0</v>
      </c>
      <c r="L206" s="43">
        <f>SUMIF(Oct!$A:$A,TB!$A206,Oct!$H:$H)</f>
        <v>0</v>
      </c>
      <c r="M206" s="43">
        <f>SUMIF(Nov!$A:$A,TB!$A206,Nov!$H:$H)</f>
        <v>0</v>
      </c>
      <c r="N206" s="176">
        <f>SUMIF(Dec!$A:$A,TB!$A206,Dec!$H:$H)</f>
        <v>0</v>
      </c>
      <c r="O206" s="190"/>
      <c r="P206" s="190"/>
      <c r="Q206" s="181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D206" s="43">
        <f t="shared" si="282"/>
        <v>0</v>
      </c>
      <c r="AE206" s="43">
        <f t="shared" si="283"/>
        <v>0</v>
      </c>
      <c r="AF206" s="43">
        <f t="shared" si="284"/>
        <v>0</v>
      </c>
      <c r="AG206" s="43">
        <f t="shared" si="285"/>
        <v>0</v>
      </c>
      <c r="AH206" s="43">
        <f t="shared" si="286"/>
        <v>0</v>
      </c>
      <c r="AI206" s="43">
        <f t="shared" si="287"/>
        <v>0</v>
      </c>
      <c r="AJ206" s="43">
        <f t="shared" si="288"/>
        <v>0</v>
      </c>
      <c r="AK206" s="43">
        <f t="shared" si="289"/>
        <v>0</v>
      </c>
      <c r="AL206" s="43">
        <f t="shared" si="290"/>
        <v>0</v>
      </c>
      <c r="AM206" s="43">
        <f t="shared" si="291"/>
        <v>0</v>
      </c>
      <c r="AN206" s="43">
        <f t="shared" si="292"/>
        <v>0</v>
      </c>
      <c r="AO206" s="176">
        <f t="shared" si="293"/>
        <v>0</v>
      </c>
    </row>
    <row r="207" spans="1:41" ht="16.399999999999999" customHeight="1">
      <c r="A207" s="13"/>
      <c r="B207" s="21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6">
        <f>SUMIF(Dec!$A:$A,TB!$A207,Dec!$H:$H)</f>
        <v>0</v>
      </c>
      <c r="O207" s="190"/>
      <c r="P207" s="190"/>
      <c r="Q207" s="181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si="282"/>
        <v>0</v>
      </c>
      <c r="AE207" s="43">
        <f t="shared" si="283"/>
        <v>0</v>
      </c>
      <c r="AF207" s="43">
        <f t="shared" si="284"/>
        <v>0</v>
      </c>
      <c r="AG207" s="43">
        <f t="shared" si="285"/>
        <v>0</v>
      </c>
      <c r="AH207" s="43">
        <f t="shared" si="286"/>
        <v>0</v>
      </c>
      <c r="AI207" s="43">
        <f t="shared" si="287"/>
        <v>0</v>
      </c>
      <c r="AJ207" s="43">
        <f t="shared" si="288"/>
        <v>0</v>
      </c>
      <c r="AK207" s="43">
        <f t="shared" si="289"/>
        <v>0</v>
      </c>
      <c r="AL207" s="43">
        <f t="shared" si="290"/>
        <v>0</v>
      </c>
      <c r="AM207" s="43">
        <f t="shared" si="291"/>
        <v>0</v>
      </c>
      <c r="AN207" s="43">
        <f t="shared" si="292"/>
        <v>0</v>
      </c>
      <c r="AO207" s="176">
        <f t="shared" si="293"/>
        <v>0</v>
      </c>
    </row>
    <row r="208" spans="1:41" ht="16.399999999999999" customHeight="1">
      <c r="A208" s="23" t="s">
        <v>25</v>
      </c>
      <c r="B208" s="18"/>
      <c r="C208" s="19">
        <f t="shared" ref="C208" si="294">ROUND(SUM(C205:C207),2)</f>
        <v>0</v>
      </c>
      <c r="D208" s="19">
        <f t="shared" ref="D208:N208" si="295">ROUND(SUM(D205:D207),2)</f>
        <v>0</v>
      </c>
      <c r="E208" s="19">
        <f t="shared" si="295"/>
        <v>0</v>
      </c>
      <c r="F208" s="19">
        <f t="shared" si="295"/>
        <v>0</v>
      </c>
      <c r="G208" s="19">
        <f t="shared" si="295"/>
        <v>0</v>
      </c>
      <c r="H208" s="19">
        <f t="shared" si="295"/>
        <v>0</v>
      </c>
      <c r="I208" s="19">
        <f t="shared" si="295"/>
        <v>0</v>
      </c>
      <c r="J208" s="19">
        <f t="shared" si="295"/>
        <v>0</v>
      </c>
      <c r="K208" s="19">
        <f t="shared" si="295"/>
        <v>0</v>
      </c>
      <c r="L208" s="19">
        <f t="shared" si="295"/>
        <v>0</v>
      </c>
      <c r="M208" s="19">
        <f t="shared" si="295"/>
        <v>0</v>
      </c>
      <c r="N208" s="175">
        <f t="shared" si="295"/>
        <v>0</v>
      </c>
      <c r="O208" s="189"/>
      <c r="P208" s="189"/>
      <c r="Q208" s="180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D208" s="19">
        <f t="shared" ref="AD208" si="296">ROUND(SUM(AD205:AD207),2)</f>
        <v>0</v>
      </c>
      <c r="AE208" s="19">
        <f t="shared" ref="AE208:AO208" si="297">ROUND(SUM(AE205:AE207),2)</f>
        <v>0</v>
      </c>
      <c r="AF208" s="19">
        <f t="shared" si="297"/>
        <v>0</v>
      </c>
      <c r="AG208" s="19">
        <f t="shared" si="297"/>
        <v>0</v>
      </c>
      <c r="AH208" s="19">
        <f t="shared" si="297"/>
        <v>0</v>
      </c>
      <c r="AI208" s="19">
        <f t="shared" si="297"/>
        <v>0</v>
      </c>
      <c r="AJ208" s="19">
        <f t="shared" si="297"/>
        <v>0</v>
      </c>
      <c r="AK208" s="19">
        <f t="shared" si="297"/>
        <v>0</v>
      </c>
      <c r="AL208" s="19">
        <f t="shared" si="297"/>
        <v>0</v>
      </c>
      <c r="AM208" s="19">
        <f t="shared" si="297"/>
        <v>0</v>
      </c>
      <c r="AN208" s="19">
        <f t="shared" si="297"/>
        <v>0</v>
      </c>
      <c r="AO208" s="175">
        <f t="shared" si="297"/>
        <v>0</v>
      </c>
    </row>
    <row r="209" spans="1:41" ht="16.399999999999999" customHeight="1">
      <c r="A209" s="20"/>
      <c r="B209" s="14"/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6">
        <f>SUMIF(Dec!$A:$A,TB!$A209,Dec!$H:$H)</f>
        <v>0</v>
      </c>
      <c r="O209" s="190"/>
      <c r="P209" s="190"/>
      <c r="Q209" s="181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ref="AD209:AD221" si="298">ROUND(C209*AD$2,2)</f>
        <v>0</v>
      </c>
      <c r="AE209" s="43">
        <f t="shared" ref="AE209:AE221" si="299">ROUND(D209*AE$2,2)</f>
        <v>0</v>
      </c>
      <c r="AF209" s="43">
        <f t="shared" ref="AF209:AF221" si="300">ROUND(E209*AF$2,2)</f>
        <v>0</v>
      </c>
      <c r="AG209" s="43">
        <f t="shared" ref="AG209:AG221" si="301">ROUND(F209*AG$2,2)</f>
        <v>0</v>
      </c>
      <c r="AH209" s="43">
        <f t="shared" ref="AH209:AH221" si="302">ROUND(G209*AH$2,2)</f>
        <v>0</v>
      </c>
      <c r="AI209" s="43">
        <f t="shared" ref="AI209:AI221" si="303">ROUND(H209*AI$2,2)</f>
        <v>0</v>
      </c>
      <c r="AJ209" s="43">
        <f t="shared" ref="AJ209:AJ221" si="304">ROUND(I209*AJ$2,2)</f>
        <v>0</v>
      </c>
      <c r="AK209" s="43">
        <f t="shared" ref="AK209:AK221" si="305">ROUND(J209*AK$2,2)</f>
        <v>0</v>
      </c>
      <c r="AL209" s="43">
        <f t="shared" ref="AL209:AL221" si="306">ROUND(K209*AL$2,2)</f>
        <v>0</v>
      </c>
      <c r="AM209" s="43">
        <f t="shared" ref="AM209:AM221" si="307">ROUND(L209*AM$2,2)</f>
        <v>0</v>
      </c>
      <c r="AN209" s="43">
        <f t="shared" ref="AN209:AN221" si="308">ROUND(M209*AN$2,2)</f>
        <v>0</v>
      </c>
      <c r="AO209" s="176">
        <f t="shared" ref="AO209:AO221" si="309">ROUND(N209*AO$2,2)</f>
        <v>0</v>
      </c>
    </row>
    <row r="210" spans="1:41" ht="16.399999999999999" customHeight="1">
      <c r="A210" s="20">
        <v>11100</v>
      </c>
      <c r="B210" s="14" t="s">
        <v>227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6">
        <f>SUMIF(Dec!$A:$A,TB!$A210,Dec!$H:$H)</f>
        <v>0</v>
      </c>
      <c r="O210" s="190"/>
      <c r="P210" s="190"/>
      <c r="Q210" s="181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298"/>
        <v>0</v>
      </c>
      <c r="AE210" s="43">
        <f t="shared" si="299"/>
        <v>0</v>
      </c>
      <c r="AF210" s="43">
        <f t="shared" si="300"/>
        <v>0</v>
      </c>
      <c r="AG210" s="43">
        <f t="shared" si="301"/>
        <v>0</v>
      </c>
      <c r="AH210" s="43">
        <f t="shared" si="302"/>
        <v>0</v>
      </c>
      <c r="AI210" s="43">
        <f t="shared" si="303"/>
        <v>0</v>
      </c>
      <c r="AJ210" s="43">
        <f t="shared" si="304"/>
        <v>0</v>
      </c>
      <c r="AK210" s="43">
        <f t="shared" si="305"/>
        <v>0</v>
      </c>
      <c r="AL210" s="43">
        <f t="shared" si="306"/>
        <v>0</v>
      </c>
      <c r="AM210" s="43">
        <f t="shared" si="307"/>
        <v>0</v>
      </c>
      <c r="AN210" s="43">
        <f t="shared" si="308"/>
        <v>0</v>
      </c>
      <c r="AO210" s="176">
        <f t="shared" si="309"/>
        <v>0</v>
      </c>
    </row>
    <row r="211" spans="1:41" ht="16.399999999999999" customHeight="1">
      <c r="A211" s="20">
        <v>11101</v>
      </c>
      <c r="B211" s="14" t="s">
        <v>228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6">
        <f>SUMIF(Dec!$A:$A,TB!$A211,Dec!$H:$H)</f>
        <v>0</v>
      </c>
      <c r="O211" s="190"/>
      <c r="P211" s="190"/>
      <c r="Q211" s="181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298"/>
        <v>0</v>
      </c>
      <c r="AE211" s="43">
        <f t="shared" si="299"/>
        <v>0</v>
      </c>
      <c r="AF211" s="43">
        <f t="shared" si="300"/>
        <v>0</v>
      </c>
      <c r="AG211" s="43">
        <f t="shared" si="301"/>
        <v>0</v>
      </c>
      <c r="AH211" s="43">
        <f t="shared" si="302"/>
        <v>0</v>
      </c>
      <c r="AI211" s="43">
        <f t="shared" si="303"/>
        <v>0</v>
      </c>
      <c r="AJ211" s="43">
        <f t="shared" si="304"/>
        <v>0</v>
      </c>
      <c r="AK211" s="43">
        <f t="shared" si="305"/>
        <v>0</v>
      </c>
      <c r="AL211" s="43">
        <f t="shared" si="306"/>
        <v>0</v>
      </c>
      <c r="AM211" s="43">
        <f t="shared" si="307"/>
        <v>0</v>
      </c>
      <c r="AN211" s="43">
        <f t="shared" si="308"/>
        <v>0</v>
      </c>
      <c r="AO211" s="176">
        <f t="shared" si="309"/>
        <v>0</v>
      </c>
    </row>
    <row r="212" spans="1:41" ht="16.399999999999999" customHeight="1">
      <c r="A212" s="20">
        <v>11200</v>
      </c>
      <c r="B212" s="14" t="s">
        <v>229</v>
      </c>
      <c r="C212" s="43">
        <f>SUMIF(Jan!$A:$A,TB!$A212,Jan!$H:$H)</f>
        <v>3750</v>
      </c>
      <c r="D212" s="43">
        <f>SUMIF(Feb!$A:$A,TB!$A212,Feb!$H:$H)</f>
        <v>3750</v>
      </c>
      <c r="E212" s="43">
        <f>SUMIF(Mar!$A:$A,TB!$A212,Mar!$H:$H)</f>
        <v>3750</v>
      </c>
      <c r="F212" s="43">
        <f>SUMIF(Apr!$A:$A,TB!$A212,Apr!$H:$H)</f>
        <v>3750</v>
      </c>
      <c r="G212" s="43">
        <f>SUMIF(May!$A:$A,TB!$A212,May!$H:$H)</f>
        <v>3750</v>
      </c>
      <c r="H212" s="43">
        <f>SUMIF(Jun!$A:$A,TB!$A212,Jun!$H:$H)</f>
        <v>3750</v>
      </c>
      <c r="I212" s="43">
        <f>SUMIF(Jul!$A:$A,TB!$A212,Jul!$H:$H)</f>
        <v>3750</v>
      </c>
      <c r="J212" s="43">
        <f>SUMIF(Aug!$A:$A,TB!$A212,Aug!$H:$H)</f>
        <v>3750</v>
      </c>
      <c r="K212" s="43">
        <f>SUMIF(Sep!$A:$A,TB!$A212,Sep!$H:$H)</f>
        <v>3750</v>
      </c>
      <c r="L212" s="43">
        <f>SUMIF(Oct!$A:$A,TB!$A212,Oct!$H:$H)</f>
        <v>3750</v>
      </c>
      <c r="M212" s="43">
        <f>SUMIF(Nov!$A:$A,TB!$A212,Nov!$H:$H)</f>
        <v>3750</v>
      </c>
      <c r="N212" s="176">
        <f>SUMIF(Dec!$A:$A,TB!$A212,Dec!$H:$H)</f>
        <v>3750</v>
      </c>
      <c r="O212" s="190"/>
      <c r="P212" s="190"/>
      <c r="Q212" s="181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3750</v>
      </c>
      <c r="W212" s="43">
        <v>3750</v>
      </c>
      <c r="X212" s="43">
        <v>3750</v>
      </c>
      <c r="Y212" s="43">
        <v>3750</v>
      </c>
      <c r="Z212" s="43">
        <v>3750</v>
      </c>
      <c r="AA212" s="43">
        <v>3750</v>
      </c>
      <c r="AB212" s="43">
        <v>3750</v>
      </c>
      <c r="AD212" s="43">
        <f t="shared" si="298"/>
        <v>94395</v>
      </c>
      <c r="AE212" s="43">
        <f t="shared" si="299"/>
        <v>94226.63</v>
      </c>
      <c r="AF212" s="43">
        <f t="shared" si="300"/>
        <v>94460.25</v>
      </c>
      <c r="AG212" s="43">
        <f t="shared" si="301"/>
        <v>94748.25</v>
      </c>
      <c r="AH212" s="43">
        <f t="shared" si="302"/>
        <v>94893.75</v>
      </c>
      <c r="AI212" s="43">
        <f t="shared" si="303"/>
        <v>94966.88</v>
      </c>
      <c r="AJ212" s="43">
        <f t="shared" si="304"/>
        <v>94966.88</v>
      </c>
      <c r="AK212" s="43">
        <f t="shared" si="305"/>
        <v>94966.88</v>
      </c>
      <c r="AL212" s="43">
        <f t="shared" si="306"/>
        <v>94966.88</v>
      </c>
      <c r="AM212" s="43">
        <f t="shared" si="307"/>
        <v>94966.88</v>
      </c>
      <c r="AN212" s="43">
        <f t="shared" si="308"/>
        <v>94966.88</v>
      </c>
      <c r="AO212" s="176">
        <f t="shared" si="309"/>
        <v>94966.88</v>
      </c>
    </row>
    <row r="213" spans="1:41" ht="16.399999999999999" customHeight="1">
      <c r="A213" s="20">
        <v>11201</v>
      </c>
      <c r="B213" s="14" t="s">
        <v>230</v>
      </c>
      <c r="C213" s="43">
        <f>SUMIF(Jan!$A:$A,TB!$A213,Jan!$H:$H)</f>
        <v>-500</v>
      </c>
      <c r="D213" s="43">
        <f>SUMIF(Feb!$A:$A,TB!$A213,Feb!$H:$H)</f>
        <v>-562.5</v>
      </c>
      <c r="E213" s="43">
        <f>SUMIF(Mar!$A:$A,TB!$A213,Mar!$H:$H)</f>
        <v>-625</v>
      </c>
      <c r="F213" s="43">
        <f>SUMIF(Apr!$A:$A,TB!$A213,Apr!$H:$H)</f>
        <v>-687.5</v>
      </c>
      <c r="G213" s="43">
        <f>SUMIF(May!$A:$A,TB!$A213,May!$H:$H)</f>
        <v>-750</v>
      </c>
      <c r="H213" s="43">
        <f>SUMIF(Jun!$A:$A,TB!$A213,Jun!$H:$H)</f>
        <v>-812.5</v>
      </c>
      <c r="I213" s="43">
        <f>SUMIF(Jul!$A:$A,TB!$A213,Jul!$H:$H)</f>
        <v>-812.5</v>
      </c>
      <c r="J213" s="43">
        <f>SUMIF(Aug!$A:$A,TB!$A213,Aug!$H:$H)</f>
        <v>-812.5</v>
      </c>
      <c r="K213" s="43">
        <f>SUMIF(Sep!$A:$A,TB!$A213,Sep!$H:$H)</f>
        <v>-812.5</v>
      </c>
      <c r="L213" s="43">
        <f>SUMIF(Oct!$A:$A,TB!$A213,Oct!$H:$H)</f>
        <v>-812.5</v>
      </c>
      <c r="M213" s="43">
        <f>SUMIF(Nov!$A:$A,TB!$A213,Nov!$H:$H)</f>
        <v>-812.5</v>
      </c>
      <c r="N213" s="176">
        <f>SUMIF(Dec!$A:$A,TB!$A213,Dec!$H:$H)</f>
        <v>-812.5</v>
      </c>
      <c r="O213" s="190"/>
      <c r="P213" s="190"/>
      <c r="Q213" s="181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-62.5</v>
      </c>
      <c r="W213" s="43">
        <v>-125</v>
      </c>
      <c r="X213" s="43">
        <v>-187.5</v>
      </c>
      <c r="Y213" s="43">
        <v>-250</v>
      </c>
      <c r="Z213" s="43">
        <v>-312.5</v>
      </c>
      <c r="AA213" s="43">
        <v>-375</v>
      </c>
      <c r="AB213" s="43">
        <v>-437.5</v>
      </c>
      <c r="AD213" s="43">
        <f t="shared" si="298"/>
        <v>-12586</v>
      </c>
      <c r="AE213" s="43">
        <f t="shared" si="299"/>
        <v>-14133.99</v>
      </c>
      <c r="AF213" s="43">
        <f t="shared" si="300"/>
        <v>-15743.38</v>
      </c>
      <c r="AG213" s="43">
        <f t="shared" si="301"/>
        <v>-17370.509999999998</v>
      </c>
      <c r="AH213" s="43">
        <f t="shared" si="302"/>
        <v>-18978.75</v>
      </c>
      <c r="AI213" s="43">
        <f t="shared" si="303"/>
        <v>-20576.16</v>
      </c>
      <c r="AJ213" s="43">
        <f t="shared" si="304"/>
        <v>-20576.16</v>
      </c>
      <c r="AK213" s="43">
        <f t="shared" si="305"/>
        <v>-20576.16</v>
      </c>
      <c r="AL213" s="43">
        <f t="shared" si="306"/>
        <v>-20576.16</v>
      </c>
      <c r="AM213" s="43">
        <f t="shared" si="307"/>
        <v>-20576.16</v>
      </c>
      <c r="AN213" s="43">
        <f t="shared" si="308"/>
        <v>-20576.16</v>
      </c>
      <c r="AO213" s="176">
        <f t="shared" si="309"/>
        <v>-20576.16</v>
      </c>
    </row>
    <row r="214" spans="1:41" ht="16.399999999999999" customHeight="1">
      <c r="A214" s="20">
        <v>11300</v>
      </c>
      <c r="B214" s="14" t="s">
        <v>231</v>
      </c>
      <c r="C214" s="43">
        <f>SUMIF(Jan!$A:$A,TB!$A214,Jan!$H:$H)</f>
        <v>2776</v>
      </c>
      <c r="D214" s="43">
        <f>SUMIF(Feb!$A:$A,TB!$A214,Feb!$H:$H)</f>
        <v>2776</v>
      </c>
      <c r="E214" s="43">
        <f>SUMIF(Mar!$A:$A,TB!$A214,Mar!$H:$H)</f>
        <v>2776</v>
      </c>
      <c r="F214" s="43">
        <f>SUMIF(Apr!$A:$A,TB!$A214,Apr!$H:$H)</f>
        <v>2776</v>
      </c>
      <c r="G214" s="43">
        <f>SUMIF(May!$A:$A,TB!$A214,May!$H:$H)</f>
        <v>2776</v>
      </c>
      <c r="H214" s="43">
        <f>SUMIF(Jun!$A:$A,TB!$A214,Jun!$H:$H)</f>
        <v>2776</v>
      </c>
      <c r="I214" s="43">
        <f>SUMIF(Jul!$A:$A,TB!$A214,Jul!$H:$H)</f>
        <v>2776</v>
      </c>
      <c r="J214" s="43">
        <f>SUMIF(Aug!$A:$A,TB!$A214,Aug!$H:$H)</f>
        <v>2776</v>
      </c>
      <c r="K214" s="43">
        <f>SUMIF(Sep!$A:$A,TB!$A214,Sep!$H:$H)</f>
        <v>2776</v>
      </c>
      <c r="L214" s="43">
        <f>SUMIF(Oct!$A:$A,TB!$A214,Oct!$H:$H)</f>
        <v>2776</v>
      </c>
      <c r="M214" s="43">
        <f>SUMIF(Nov!$A:$A,TB!$A214,Nov!$H:$H)</f>
        <v>2776</v>
      </c>
      <c r="N214" s="176">
        <f>SUMIF(Dec!$A:$A,TB!$A214,Dec!$H:$H)</f>
        <v>2776</v>
      </c>
      <c r="O214" s="190"/>
      <c r="P214" s="190"/>
      <c r="Q214" s="181">
        <v>2776</v>
      </c>
      <c r="R214" s="43">
        <v>2776</v>
      </c>
      <c r="S214" s="43">
        <v>2776</v>
      </c>
      <c r="T214" s="43">
        <v>2776</v>
      </c>
      <c r="U214" s="43">
        <v>2776</v>
      </c>
      <c r="V214" s="43">
        <v>2776</v>
      </c>
      <c r="W214" s="43">
        <v>2776</v>
      </c>
      <c r="X214" s="43">
        <v>2776</v>
      </c>
      <c r="Y214" s="43">
        <v>2776</v>
      </c>
      <c r="Z214" s="43">
        <v>2776</v>
      </c>
      <c r="AA214" s="43">
        <v>2776</v>
      </c>
      <c r="AB214" s="43">
        <v>2776</v>
      </c>
      <c r="AD214" s="43">
        <f t="shared" si="298"/>
        <v>69877.47</v>
      </c>
      <c r="AE214" s="43">
        <f t="shared" si="299"/>
        <v>69752.83</v>
      </c>
      <c r="AF214" s="43">
        <f t="shared" si="300"/>
        <v>69925.77</v>
      </c>
      <c r="AG214" s="43">
        <f t="shared" si="301"/>
        <v>70138.97</v>
      </c>
      <c r="AH214" s="43">
        <f t="shared" si="302"/>
        <v>70246.679999999993</v>
      </c>
      <c r="AI214" s="43">
        <f t="shared" si="303"/>
        <v>70300.81</v>
      </c>
      <c r="AJ214" s="43">
        <f t="shared" si="304"/>
        <v>70300.81</v>
      </c>
      <c r="AK214" s="43">
        <f t="shared" si="305"/>
        <v>70300.81</v>
      </c>
      <c r="AL214" s="43">
        <f t="shared" si="306"/>
        <v>70300.81</v>
      </c>
      <c r="AM214" s="43">
        <f t="shared" si="307"/>
        <v>70300.81</v>
      </c>
      <c r="AN214" s="43">
        <f t="shared" si="308"/>
        <v>70300.81</v>
      </c>
      <c r="AO214" s="176">
        <f t="shared" si="309"/>
        <v>70300.81</v>
      </c>
    </row>
    <row r="215" spans="1:41" ht="16.399999999999999" customHeight="1">
      <c r="A215" s="20">
        <v>11301</v>
      </c>
      <c r="B215" s="14" t="s">
        <v>232</v>
      </c>
      <c r="C215" s="43">
        <f>SUMIF(Jan!$A:$A,TB!$A215,Jan!$H:$H)</f>
        <v>-1701.64</v>
      </c>
      <c r="D215" s="43">
        <f>SUMIF(Feb!$A:$A,TB!$A215,Feb!$H:$H)</f>
        <v>-1778.76</v>
      </c>
      <c r="E215" s="43">
        <f>SUMIF(Mar!$A:$A,TB!$A215,Mar!$H:$H)</f>
        <v>-1855.88</v>
      </c>
      <c r="F215" s="43">
        <f>SUMIF(Apr!$A:$A,TB!$A215,Apr!$H:$H)</f>
        <v>-1933</v>
      </c>
      <c r="G215" s="43">
        <f>SUMIF(May!$A:$A,TB!$A215,May!$H:$H)</f>
        <v>-2010.12</v>
      </c>
      <c r="H215" s="43">
        <f>SUMIF(Jun!$A:$A,TB!$A215,Jun!$H:$H)</f>
        <v>-2087.2399999999998</v>
      </c>
      <c r="I215" s="43">
        <f>SUMIF(Jul!$A:$A,TB!$A215,Jul!$H:$H)</f>
        <v>-2087.2399999999998</v>
      </c>
      <c r="J215" s="43">
        <f>SUMIF(Aug!$A:$A,TB!$A215,Aug!$H:$H)</f>
        <v>-2087.2399999999998</v>
      </c>
      <c r="K215" s="43">
        <f>SUMIF(Sep!$A:$A,TB!$A215,Sep!$H:$H)</f>
        <v>-2087.2399999999998</v>
      </c>
      <c r="L215" s="43">
        <f>SUMIF(Oct!$A:$A,TB!$A215,Oct!$H:$H)</f>
        <v>-2087.2399999999998</v>
      </c>
      <c r="M215" s="43">
        <f>SUMIF(Nov!$A:$A,TB!$A215,Nov!$H:$H)</f>
        <v>-2087.2399999999998</v>
      </c>
      <c r="N215" s="176">
        <f>SUMIF(Dec!$A:$A,TB!$A215,Dec!$H:$H)</f>
        <v>-2087.2399999999998</v>
      </c>
      <c r="O215" s="190"/>
      <c r="P215" s="190"/>
      <c r="Q215" s="181">
        <v>-776.2</v>
      </c>
      <c r="R215" s="43">
        <v>-853.32</v>
      </c>
      <c r="S215" s="43">
        <v>-930.44</v>
      </c>
      <c r="T215" s="43">
        <v>-1007.56</v>
      </c>
      <c r="U215" s="43">
        <v>-1084.68</v>
      </c>
      <c r="V215" s="43">
        <v>-1161.8</v>
      </c>
      <c r="W215" s="43">
        <v>-1238.92</v>
      </c>
      <c r="X215" s="43">
        <v>-1316.04</v>
      </c>
      <c r="Y215" s="43">
        <v>-1393.16</v>
      </c>
      <c r="Z215" s="43">
        <v>-1470.28</v>
      </c>
      <c r="AA215" s="43">
        <v>-1547.4</v>
      </c>
      <c r="AB215" s="43">
        <v>-1624.52</v>
      </c>
      <c r="AD215" s="43">
        <f t="shared" si="298"/>
        <v>-42833.68</v>
      </c>
      <c r="AE215" s="43">
        <f t="shared" si="299"/>
        <v>-44695.08</v>
      </c>
      <c r="AF215" s="43">
        <f t="shared" si="300"/>
        <v>-46748.5</v>
      </c>
      <c r="AG215" s="43">
        <f t="shared" si="301"/>
        <v>-48839.56</v>
      </c>
      <c r="AH215" s="43">
        <f t="shared" si="302"/>
        <v>-50866.09</v>
      </c>
      <c r="AI215" s="43">
        <f t="shared" si="303"/>
        <v>-52858.31</v>
      </c>
      <c r="AJ215" s="43">
        <f t="shared" si="304"/>
        <v>-52858.31</v>
      </c>
      <c r="AK215" s="43">
        <f t="shared" si="305"/>
        <v>-52858.31</v>
      </c>
      <c r="AL215" s="43">
        <f t="shared" si="306"/>
        <v>-52858.31</v>
      </c>
      <c r="AM215" s="43">
        <f t="shared" si="307"/>
        <v>-52858.31</v>
      </c>
      <c r="AN215" s="43">
        <f t="shared" si="308"/>
        <v>-52858.31</v>
      </c>
      <c r="AO215" s="176">
        <f t="shared" si="309"/>
        <v>-52858.31</v>
      </c>
    </row>
    <row r="216" spans="1:41" ht="16.399999999999999" customHeight="1">
      <c r="A216" s="20">
        <v>11400</v>
      </c>
      <c r="B216" s="14" t="s">
        <v>233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6">
        <f>SUMIF(Dec!$A:$A,TB!$A216,Dec!$H:$H)</f>
        <v>0</v>
      </c>
      <c r="O216" s="190"/>
      <c r="P216" s="190"/>
      <c r="Q216" s="181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98"/>
        <v>0</v>
      </c>
      <c r="AE216" s="43">
        <f t="shared" si="299"/>
        <v>0</v>
      </c>
      <c r="AF216" s="43">
        <f t="shared" si="300"/>
        <v>0</v>
      </c>
      <c r="AG216" s="43">
        <f t="shared" si="301"/>
        <v>0</v>
      </c>
      <c r="AH216" s="43">
        <f t="shared" si="302"/>
        <v>0</v>
      </c>
      <c r="AI216" s="43">
        <f t="shared" si="303"/>
        <v>0</v>
      </c>
      <c r="AJ216" s="43">
        <f t="shared" si="304"/>
        <v>0</v>
      </c>
      <c r="AK216" s="43">
        <f t="shared" si="305"/>
        <v>0</v>
      </c>
      <c r="AL216" s="43">
        <f t="shared" si="306"/>
        <v>0</v>
      </c>
      <c r="AM216" s="43">
        <f t="shared" si="307"/>
        <v>0</v>
      </c>
      <c r="AN216" s="43">
        <f t="shared" si="308"/>
        <v>0</v>
      </c>
      <c r="AO216" s="176">
        <f t="shared" si="309"/>
        <v>0</v>
      </c>
    </row>
    <row r="217" spans="1:41" ht="16.399999999999999" customHeight="1">
      <c r="A217" s="13">
        <v>11401</v>
      </c>
      <c r="B217" s="21" t="s">
        <v>234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6">
        <f>SUMIF(Dec!$A:$A,TB!$A217,Dec!$H:$H)</f>
        <v>0</v>
      </c>
      <c r="O217" s="190"/>
      <c r="P217" s="190"/>
      <c r="Q217" s="181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98"/>
        <v>0</v>
      </c>
      <c r="AE217" s="43">
        <f t="shared" si="299"/>
        <v>0</v>
      </c>
      <c r="AF217" s="43">
        <f t="shared" si="300"/>
        <v>0</v>
      </c>
      <c r="AG217" s="43">
        <f t="shared" si="301"/>
        <v>0</v>
      </c>
      <c r="AH217" s="43">
        <f t="shared" si="302"/>
        <v>0</v>
      </c>
      <c r="AI217" s="43">
        <f t="shared" si="303"/>
        <v>0</v>
      </c>
      <c r="AJ217" s="43">
        <f t="shared" si="304"/>
        <v>0</v>
      </c>
      <c r="AK217" s="43">
        <f t="shared" si="305"/>
        <v>0</v>
      </c>
      <c r="AL217" s="43">
        <f t="shared" si="306"/>
        <v>0</v>
      </c>
      <c r="AM217" s="43">
        <f t="shared" si="307"/>
        <v>0</v>
      </c>
      <c r="AN217" s="43">
        <f t="shared" si="308"/>
        <v>0</v>
      </c>
      <c r="AO217" s="176">
        <f t="shared" si="309"/>
        <v>0</v>
      </c>
    </row>
    <row r="218" spans="1:41" ht="16.399999999999999" customHeight="1">
      <c r="A218" s="20">
        <v>11700</v>
      </c>
      <c r="B218" s="14" t="s">
        <v>235</v>
      </c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6">
        <f>SUMIF(Dec!$A:$A,TB!$A218,Dec!$H:$H)</f>
        <v>0</v>
      </c>
      <c r="O218" s="190"/>
      <c r="P218" s="190"/>
      <c r="Q218" s="181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98"/>
        <v>0</v>
      </c>
      <c r="AE218" s="43">
        <f t="shared" si="299"/>
        <v>0</v>
      </c>
      <c r="AF218" s="43">
        <f t="shared" si="300"/>
        <v>0</v>
      </c>
      <c r="AG218" s="43">
        <f t="shared" si="301"/>
        <v>0</v>
      </c>
      <c r="AH218" s="43">
        <f t="shared" si="302"/>
        <v>0</v>
      </c>
      <c r="AI218" s="43">
        <f t="shared" si="303"/>
        <v>0</v>
      </c>
      <c r="AJ218" s="43">
        <f t="shared" si="304"/>
        <v>0</v>
      </c>
      <c r="AK218" s="43">
        <f t="shared" si="305"/>
        <v>0</v>
      </c>
      <c r="AL218" s="43">
        <f t="shared" si="306"/>
        <v>0</v>
      </c>
      <c r="AM218" s="43">
        <f t="shared" si="307"/>
        <v>0</v>
      </c>
      <c r="AN218" s="43">
        <f t="shared" si="308"/>
        <v>0</v>
      </c>
      <c r="AO218" s="176">
        <f t="shared" si="309"/>
        <v>0</v>
      </c>
    </row>
    <row r="219" spans="1:41" ht="16.399999999999999" customHeight="1">
      <c r="A219" s="20">
        <v>11701</v>
      </c>
      <c r="B219" s="14" t="s">
        <v>236</v>
      </c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76">
        <f>SUMIF(Dec!$A:$A,TB!$A219,Dec!$H:$H)</f>
        <v>0</v>
      </c>
      <c r="O219" s="190"/>
      <c r="P219" s="190"/>
      <c r="Q219" s="181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298"/>
        <v>0</v>
      </c>
      <c r="AE219" s="43">
        <f t="shared" si="299"/>
        <v>0</v>
      </c>
      <c r="AF219" s="43">
        <f t="shared" si="300"/>
        <v>0</v>
      </c>
      <c r="AG219" s="43">
        <f t="shared" si="301"/>
        <v>0</v>
      </c>
      <c r="AH219" s="43">
        <f t="shared" si="302"/>
        <v>0</v>
      </c>
      <c r="AI219" s="43">
        <f t="shared" si="303"/>
        <v>0</v>
      </c>
      <c r="AJ219" s="43">
        <f t="shared" si="304"/>
        <v>0</v>
      </c>
      <c r="AK219" s="43">
        <f t="shared" si="305"/>
        <v>0</v>
      </c>
      <c r="AL219" s="43">
        <f t="shared" si="306"/>
        <v>0</v>
      </c>
      <c r="AM219" s="43">
        <f t="shared" si="307"/>
        <v>0</v>
      </c>
      <c r="AN219" s="43">
        <f t="shared" si="308"/>
        <v>0</v>
      </c>
      <c r="AO219" s="176">
        <f t="shared" si="309"/>
        <v>0</v>
      </c>
    </row>
    <row r="220" spans="1:41" ht="16.399999999999999" customHeight="1">
      <c r="A220" s="20"/>
      <c r="B220" s="14"/>
      <c r="C220" s="43">
        <f>SUMIF(Jan!$A:$A,TB!$A220,Jan!$H:$H)</f>
        <v>0</v>
      </c>
      <c r="D220" s="43">
        <f>SUMIF(Feb!$A:$A,TB!$A220,Feb!$H:$H)</f>
        <v>0</v>
      </c>
      <c r="E220" s="43">
        <f>SUMIF(Mar!$A:$A,TB!$A220,Mar!$H:$H)</f>
        <v>0</v>
      </c>
      <c r="F220" s="43">
        <f>SUMIF(Apr!$A:$A,TB!$A220,Apr!$H:$H)</f>
        <v>0</v>
      </c>
      <c r="G220" s="43">
        <f>SUMIF(May!$A:$A,TB!$A220,May!$H:$H)</f>
        <v>0</v>
      </c>
      <c r="H220" s="43">
        <f>SUMIF(Jun!$A:$A,TB!$A220,Jun!$H:$H)</f>
        <v>0</v>
      </c>
      <c r="I220" s="43">
        <f>SUMIF(Jul!$A:$A,TB!$A220,Jul!$H:$H)</f>
        <v>0</v>
      </c>
      <c r="J220" s="43">
        <f>SUMIF(Aug!$A:$A,TB!$A220,Aug!$H:$H)</f>
        <v>0</v>
      </c>
      <c r="K220" s="43">
        <f>SUMIF(Sep!$A:$A,TB!$A220,Sep!$H:$H)</f>
        <v>0</v>
      </c>
      <c r="L220" s="43">
        <f>SUMIF(Oct!$A:$A,TB!$A220,Oct!$H:$H)</f>
        <v>0</v>
      </c>
      <c r="M220" s="43">
        <f>SUMIF(Nov!$A:$A,TB!$A220,Nov!$H:$H)</f>
        <v>0</v>
      </c>
      <c r="N220" s="176">
        <f>SUMIF(Dec!$A:$A,TB!$A220,Dec!$H:$H)</f>
        <v>0</v>
      </c>
      <c r="O220" s="190"/>
      <c r="P220" s="190"/>
      <c r="Q220" s="181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D220" s="43">
        <f t="shared" si="298"/>
        <v>0</v>
      </c>
      <c r="AE220" s="43">
        <f t="shared" si="299"/>
        <v>0</v>
      </c>
      <c r="AF220" s="43">
        <f t="shared" si="300"/>
        <v>0</v>
      </c>
      <c r="AG220" s="43">
        <f t="shared" si="301"/>
        <v>0</v>
      </c>
      <c r="AH220" s="43">
        <f t="shared" si="302"/>
        <v>0</v>
      </c>
      <c r="AI220" s="43">
        <f t="shared" si="303"/>
        <v>0</v>
      </c>
      <c r="AJ220" s="43">
        <f t="shared" si="304"/>
        <v>0</v>
      </c>
      <c r="AK220" s="43">
        <f t="shared" si="305"/>
        <v>0</v>
      </c>
      <c r="AL220" s="43">
        <f t="shared" si="306"/>
        <v>0</v>
      </c>
      <c r="AM220" s="43">
        <f t="shared" si="307"/>
        <v>0</v>
      </c>
      <c r="AN220" s="43">
        <f t="shared" si="308"/>
        <v>0</v>
      </c>
      <c r="AO220" s="176">
        <f t="shared" si="309"/>
        <v>0</v>
      </c>
    </row>
    <row r="221" spans="1:41" ht="16.399999999999999" customHeight="1">
      <c r="A221" s="13"/>
      <c r="B221" s="21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6">
        <f>SUMIF(Dec!$A:$A,TB!$A221,Dec!$H:$H)</f>
        <v>0</v>
      </c>
      <c r="O221" s="190"/>
      <c r="P221" s="190"/>
      <c r="Q221" s="181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si="298"/>
        <v>0</v>
      </c>
      <c r="AE221" s="43">
        <f t="shared" si="299"/>
        <v>0</v>
      </c>
      <c r="AF221" s="43">
        <f t="shared" si="300"/>
        <v>0</v>
      </c>
      <c r="AG221" s="43">
        <f t="shared" si="301"/>
        <v>0</v>
      </c>
      <c r="AH221" s="43">
        <f t="shared" si="302"/>
        <v>0</v>
      </c>
      <c r="AI221" s="43">
        <f t="shared" si="303"/>
        <v>0</v>
      </c>
      <c r="AJ221" s="43">
        <f t="shared" si="304"/>
        <v>0</v>
      </c>
      <c r="AK221" s="43">
        <f t="shared" si="305"/>
        <v>0</v>
      </c>
      <c r="AL221" s="43">
        <f t="shared" si="306"/>
        <v>0</v>
      </c>
      <c r="AM221" s="43">
        <f t="shared" si="307"/>
        <v>0</v>
      </c>
      <c r="AN221" s="43">
        <f t="shared" si="308"/>
        <v>0</v>
      </c>
      <c r="AO221" s="176">
        <f t="shared" si="309"/>
        <v>0</v>
      </c>
    </row>
    <row r="222" spans="1:41" ht="16.399999999999999" customHeight="1">
      <c r="A222" s="23" t="s">
        <v>26</v>
      </c>
      <c r="B222" s="18"/>
      <c r="C222" s="19">
        <f t="shared" ref="C222" si="310">ROUND(SUM(C209:C221),2)</f>
        <v>4324.3599999999997</v>
      </c>
      <c r="D222" s="19">
        <f t="shared" ref="D222:N222" si="311">ROUND(SUM(D209:D221),2)</f>
        <v>4184.74</v>
      </c>
      <c r="E222" s="19">
        <f t="shared" si="311"/>
        <v>4045.12</v>
      </c>
      <c r="F222" s="19">
        <f t="shared" si="311"/>
        <v>3905.5</v>
      </c>
      <c r="G222" s="19">
        <f t="shared" si="311"/>
        <v>3765.88</v>
      </c>
      <c r="H222" s="19">
        <f>ROUND(SUM(H209:H221),2)</f>
        <v>3626.26</v>
      </c>
      <c r="I222" s="19">
        <f t="shared" si="311"/>
        <v>3626.26</v>
      </c>
      <c r="J222" s="19">
        <f t="shared" si="311"/>
        <v>3626.26</v>
      </c>
      <c r="K222" s="19">
        <f t="shared" si="311"/>
        <v>3626.26</v>
      </c>
      <c r="L222" s="19">
        <f t="shared" si="311"/>
        <v>3626.26</v>
      </c>
      <c r="M222" s="19">
        <f t="shared" si="311"/>
        <v>3626.26</v>
      </c>
      <c r="N222" s="175">
        <f t="shared" si="311"/>
        <v>3626.26</v>
      </c>
      <c r="O222" s="189"/>
      <c r="P222" s="189"/>
      <c r="Q222" s="180">
        <v>1999.8</v>
      </c>
      <c r="R222" s="19">
        <v>1922.68</v>
      </c>
      <c r="S222" s="19">
        <v>1845.56</v>
      </c>
      <c r="T222" s="19">
        <v>1768.44</v>
      </c>
      <c r="U222" s="19">
        <v>1691.32</v>
      </c>
      <c r="V222" s="19">
        <v>5301.7</v>
      </c>
      <c r="W222" s="19">
        <v>5162.08</v>
      </c>
      <c r="X222" s="19">
        <v>5022.46</v>
      </c>
      <c r="Y222" s="19">
        <v>4882.84</v>
      </c>
      <c r="Z222" s="19">
        <v>4743.22</v>
      </c>
      <c r="AA222" s="19">
        <v>4603.6000000000004</v>
      </c>
      <c r="AB222" s="19">
        <v>4463.9799999999996</v>
      </c>
      <c r="AD222" s="19">
        <f t="shared" ref="AD222" si="312">ROUND(SUM(AD209:AD221),2)</f>
        <v>108852.79</v>
      </c>
      <c r="AE222" s="19">
        <f t="shared" ref="AE222:AH222" si="313">ROUND(SUM(AE209:AE221),2)</f>
        <v>105150.39</v>
      </c>
      <c r="AF222" s="19">
        <f t="shared" si="313"/>
        <v>101894.14</v>
      </c>
      <c r="AG222" s="19">
        <f t="shared" si="313"/>
        <v>98677.15</v>
      </c>
      <c r="AH222" s="19">
        <f t="shared" si="313"/>
        <v>95295.59</v>
      </c>
      <c r="AI222" s="19">
        <f>ROUND(SUM(AI209:AI221),2)</f>
        <v>91833.22</v>
      </c>
      <c r="AJ222" s="19">
        <f t="shared" ref="AJ222:AO222" si="314">ROUND(SUM(AJ209:AJ221),2)</f>
        <v>91833.22</v>
      </c>
      <c r="AK222" s="19">
        <f t="shared" si="314"/>
        <v>91833.22</v>
      </c>
      <c r="AL222" s="19">
        <f t="shared" si="314"/>
        <v>91833.22</v>
      </c>
      <c r="AM222" s="19">
        <f t="shared" si="314"/>
        <v>91833.22</v>
      </c>
      <c r="AN222" s="19">
        <f t="shared" si="314"/>
        <v>91833.22</v>
      </c>
      <c r="AO222" s="175">
        <f t="shared" si="314"/>
        <v>91833.22</v>
      </c>
    </row>
    <row r="223" spans="1:41" ht="16.399999999999999" customHeight="1">
      <c r="A223" s="20"/>
      <c r="B223" s="14"/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6">
        <f>SUMIF(Dec!$A:$A,TB!$A223,Dec!$H:$H)</f>
        <v>0</v>
      </c>
      <c r="O223" s="190"/>
      <c r="P223" s="190"/>
      <c r="Q223" s="181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ref="AD223:AD226" si="315">ROUND(C223*AD$2,2)</f>
        <v>0</v>
      </c>
      <c r="AE223" s="43">
        <f t="shared" ref="AE223:AE226" si="316">ROUND(D223*AE$2,2)</f>
        <v>0</v>
      </c>
      <c r="AF223" s="43">
        <f t="shared" ref="AF223:AF226" si="317">ROUND(E223*AF$2,2)</f>
        <v>0</v>
      </c>
      <c r="AG223" s="43">
        <f t="shared" ref="AG223:AG226" si="318">ROUND(F223*AG$2,2)</f>
        <v>0</v>
      </c>
      <c r="AH223" s="43">
        <f t="shared" ref="AH223:AH226" si="319">ROUND(G223*AH$2,2)</f>
        <v>0</v>
      </c>
      <c r="AI223" s="43">
        <f t="shared" ref="AI223:AI226" si="320">ROUND(H223*AI$2,2)</f>
        <v>0</v>
      </c>
      <c r="AJ223" s="43">
        <f t="shared" ref="AJ223:AJ226" si="321">ROUND(I223*AJ$2,2)</f>
        <v>0</v>
      </c>
      <c r="AK223" s="43">
        <f t="shared" ref="AK223:AK226" si="322">ROUND(J223*AK$2,2)</f>
        <v>0</v>
      </c>
      <c r="AL223" s="43">
        <f t="shared" ref="AL223:AL226" si="323">ROUND(K223*AL$2,2)</f>
        <v>0</v>
      </c>
      <c r="AM223" s="43">
        <f t="shared" ref="AM223:AM226" si="324">ROUND(L223*AM$2,2)</f>
        <v>0</v>
      </c>
      <c r="AN223" s="43">
        <f t="shared" ref="AN223:AN226" si="325">ROUND(M223*AN$2,2)</f>
        <v>0</v>
      </c>
      <c r="AO223" s="176">
        <f t="shared" ref="AO223:AO226" si="326">ROUND(N223*AO$2,2)</f>
        <v>0</v>
      </c>
    </row>
    <row r="224" spans="1:41" ht="16.399999999999999" customHeight="1">
      <c r="A224" s="20">
        <v>11500</v>
      </c>
      <c r="B224" s="14" t="s">
        <v>237</v>
      </c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76">
        <f>SUMIF(Dec!$A:$A,TB!$A224,Dec!$H:$H)</f>
        <v>0</v>
      </c>
      <c r="O224" s="190"/>
      <c r="P224" s="190"/>
      <c r="Q224" s="181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315"/>
        <v>0</v>
      </c>
      <c r="AE224" s="43">
        <f t="shared" si="316"/>
        <v>0</v>
      </c>
      <c r="AF224" s="43">
        <f t="shared" si="317"/>
        <v>0</v>
      </c>
      <c r="AG224" s="43">
        <f t="shared" si="318"/>
        <v>0</v>
      </c>
      <c r="AH224" s="43">
        <f t="shared" si="319"/>
        <v>0</v>
      </c>
      <c r="AI224" s="43">
        <f t="shared" si="320"/>
        <v>0</v>
      </c>
      <c r="AJ224" s="43">
        <f t="shared" si="321"/>
        <v>0</v>
      </c>
      <c r="AK224" s="43">
        <f t="shared" si="322"/>
        <v>0</v>
      </c>
      <c r="AL224" s="43">
        <f t="shared" si="323"/>
        <v>0</v>
      </c>
      <c r="AM224" s="43">
        <f t="shared" si="324"/>
        <v>0</v>
      </c>
      <c r="AN224" s="43">
        <f t="shared" si="325"/>
        <v>0</v>
      </c>
      <c r="AO224" s="176">
        <f t="shared" si="326"/>
        <v>0</v>
      </c>
    </row>
    <row r="225" spans="1:41" ht="16.399999999999999" customHeight="1">
      <c r="A225" s="20">
        <v>11501</v>
      </c>
      <c r="B225" s="14" t="s">
        <v>238</v>
      </c>
      <c r="C225" s="43">
        <f>SUMIF(Jan!$A:$A,TB!$A225,Jan!$H:$H)</f>
        <v>0</v>
      </c>
      <c r="D225" s="43">
        <f>SUMIF(Feb!$A:$A,TB!$A225,Feb!$H:$H)</f>
        <v>0</v>
      </c>
      <c r="E225" s="43">
        <f>SUMIF(Mar!$A:$A,TB!$A225,Mar!$H:$H)</f>
        <v>0</v>
      </c>
      <c r="F225" s="43">
        <f>SUMIF(Apr!$A:$A,TB!$A225,Apr!$H:$H)</f>
        <v>0</v>
      </c>
      <c r="G225" s="43">
        <f>SUMIF(May!$A:$A,TB!$A225,May!$H:$H)</f>
        <v>0</v>
      </c>
      <c r="H225" s="43">
        <f>SUMIF(Jun!$A:$A,TB!$A225,Jun!$H:$H)</f>
        <v>0</v>
      </c>
      <c r="I225" s="43">
        <f>SUMIF(Jul!$A:$A,TB!$A225,Jul!$H:$H)</f>
        <v>0</v>
      </c>
      <c r="J225" s="43">
        <f>SUMIF(Aug!$A:$A,TB!$A225,Aug!$H:$H)</f>
        <v>0</v>
      </c>
      <c r="K225" s="43">
        <f>SUMIF(Sep!$A:$A,TB!$A225,Sep!$H:$H)</f>
        <v>0</v>
      </c>
      <c r="L225" s="43">
        <f>SUMIF(Oct!$A:$A,TB!$A225,Oct!$H:$H)</f>
        <v>0</v>
      </c>
      <c r="M225" s="43">
        <f>SUMIF(Nov!$A:$A,TB!$A225,Nov!$H:$H)</f>
        <v>0</v>
      </c>
      <c r="N225" s="176">
        <f>SUMIF(Dec!$A:$A,TB!$A225,Dec!$H:$H)</f>
        <v>0</v>
      </c>
      <c r="O225" s="190"/>
      <c r="P225" s="190"/>
      <c r="Q225" s="181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D225" s="43">
        <f t="shared" si="315"/>
        <v>0</v>
      </c>
      <c r="AE225" s="43">
        <f t="shared" si="316"/>
        <v>0</v>
      </c>
      <c r="AF225" s="43">
        <f t="shared" si="317"/>
        <v>0</v>
      </c>
      <c r="AG225" s="43">
        <f t="shared" si="318"/>
        <v>0</v>
      </c>
      <c r="AH225" s="43">
        <f t="shared" si="319"/>
        <v>0</v>
      </c>
      <c r="AI225" s="43">
        <f t="shared" si="320"/>
        <v>0</v>
      </c>
      <c r="AJ225" s="43">
        <f t="shared" si="321"/>
        <v>0</v>
      </c>
      <c r="AK225" s="43">
        <f t="shared" si="322"/>
        <v>0</v>
      </c>
      <c r="AL225" s="43">
        <f t="shared" si="323"/>
        <v>0</v>
      </c>
      <c r="AM225" s="43">
        <f t="shared" si="324"/>
        <v>0</v>
      </c>
      <c r="AN225" s="43">
        <f t="shared" si="325"/>
        <v>0</v>
      </c>
      <c r="AO225" s="176">
        <f t="shared" si="326"/>
        <v>0</v>
      </c>
    </row>
    <row r="226" spans="1:41" ht="16.399999999999999" customHeight="1">
      <c r="A226" s="13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6">
        <f>SUMIF(Dec!$A:$A,TB!$A226,Dec!$H:$H)</f>
        <v>0</v>
      </c>
      <c r="O226" s="190"/>
      <c r="P226" s="190"/>
      <c r="Q226" s="181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si="315"/>
        <v>0</v>
      </c>
      <c r="AE226" s="43">
        <f t="shared" si="316"/>
        <v>0</v>
      </c>
      <c r="AF226" s="43">
        <f t="shared" si="317"/>
        <v>0</v>
      </c>
      <c r="AG226" s="43">
        <f t="shared" si="318"/>
        <v>0</v>
      </c>
      <c r="AH226" s="43">
        <f t="shared" si="319"/>
        <v>0</v>
      </c>
      <c r="AI226" s="43">
        <f t="shared" si="320"/>
        <v>0</v>
      </c>
      <c r="AJ226" s="43">
        <f t="shared" si="321"/>
        <v>0</v>
      </c>
      <c r="AK226" s="43">
        <f t="shared" si="322"/>
        <v>0</v>
      </c>
      <c r="AL226" s="43">
        <f t="shared" si="323"/>
        <v>0</v>
      </c>
      <c r="AM226" s="43">
        <f t="shared" si="324"/>
        <v>0</v>
      </c>
      <c r="AN226" s="43">
        <f t="shared" si="325"/>
        <v>0</v>
      </c>
      <c r="AO226" s="176">
        <f t="shared" si="326"/>
        <v>0</v>
      </c>
    </row>
    <row r="227" spans="1:41" ht="16.399999999999999" customHeight="1">
      <c r="A227" s="17" t="s">
        <v>27</v>
      </c>
      <c r="B227" s="18"/>
      <c r="C227" s="19">
        <f t="shared" ref="C227" si="327">ROUND(SUM(C223:C226),2)</f>
        <v>0</v>
      </c>
      <c r="D227" s="19">
        <f t="shared" ref="D227:N227" si="328">ROUND(SUM(D223:D226),2)</f>
        <v>0</v>
      </c>
      <c r="E227" s="19">
        <f t="shared" si="328"/>
        <v>0</v>
      </c>
      <c r="F227" s="19">
        <f t="shared" si="328"/>
        <v>0</v>
      </c>
      <c r="G227" s="19">
        <f t="shared" si="328"/>
        <v>0</v>
      </c>
      <c r="H227" s="19">
        <f t="shared" si="328"/>
        <v>0</v>
      </c>
      <c r="I227" s="19">
        <f t="shared" si="328"/>
        <v>0</v>
      </c>
      <c r="J227" s="19">
        <f t="shared" si="328"/>
        <v>0</v>
      </c>
      <c r="K227" s="19">
        <f t="shared" si="328"/>
        <v>0</v>
      </c>
      <c r="L227" s="19">
        <f t="shared" si="328"/>
        <v>0</v>
      </c>
      <c r="M227" s="19">
        <f t="shared" si="328"/>
        <v>0</v>
      </c>
      <c r="N227" s="175">
        <f t="shared" si="328"/>
        <v>0</v>
      </c>
      <c r="O227" s="189"/>
      <c r="P227" s="189"/>
      <c r="Q227" s="180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D227" s="19">
        <f t="shared" ref="AD227" si="329">ROUND(SUM(AD223:AD226),2)</f>
        <v>0</v>
      </c>
      <c r="AE227" s="19">
        <f t="shared" ref="AE227:AO227" si="330">ROUND(SUM(AE223:AE226),2)</f>
        <v>0</v>
      </c>
      <c r="AF227" s="19">
        <f t="shared" si="330"/>
        <v>0</v>
      </c>
      <c r="AG227" s="19">
        <f t="shared" si="330"/>
        <v>0</v>
      </c>
      <c r="AH227" s="19">
        <f t="shared" si="330"/>
        <v>0</v>
      </c>
      <c r="AI227" s="19">
        <f t="shared" si="330"/>
        <v>0</v>
      </c>
      <c r="AJ227" s="19">
        <f t="shared" si="330"/>
        <v>0</v>
      </c>
      <c r="AK227" s="19">
        <f t="shared" si="330"/>
        <v>0</v>
      </c>
      <c r="AL227" s="19">
        <f t="shared" si="330"/>
        <v>0</v>
      </c>
      <c r="AM227" s="19">
        <f t="shared" si="330"/>
        <v>0</v>
      </c>
      <c r="AN227" s="19">
        <f t="shared" si="330"/>
        <v>0</v>
      </c>
      <c r="AO227" s="175">
        <f t="shared" si="330"/>
        <v>0</v>
      </c>
    </row>
    <row r="228" spans="1:41" ht="16.399999999999999" customHeight="1">
      <c r="A228" s="20"/>
      <c r="B228" s="14"/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6">
        <f>SUMIF(Dec!$A:$A,TB!$A228,Dec!$H:$H)</f>
        <v>0</v>
      </c>
      <c r="O228" s="190"/>
      <c r="P228" s="190"/>
      <c r="Q228" s="181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ref="AD228:AD231" si="331">ROUND(C228*AD$2,2)</f>
        <v>0</v>
      </c>
      <c r="AE228" s="43">
        <f t="shared" ref="AE228:AE231" si="332">ROUND(D228*AE$2,2)</f>
        <v>0</v>
      </c>
      <c r="AF228" s="43">
        <f t="shared" ref="AF228:AF231" si="333">ROUND(E228*AF$2,2)</f>
        <v>0</v>
      </c>
      <c r="AG228" s="43">
        <f t="shared" ref="AG228:AG231" si="334">ROUND(F228*AG$2,2)</f>
        <v>0</v>
      </c>
      <c r="AH228" s="43">
        <f t="shared" ref="AH228:AH231" si="335">ROUND(G228*AH$2,2)</f>
        <v>0</v>
      </c>
      <c r="AI228" s="43">
        <f t="shared" ref="AI228:AI231" si="336">ROUND(H228*AI$2,2)</f>
        <v>0</v>
      </c>
      <c r="AJ228" s="43">
        <f t="shared" ref="AJ228:AJ231" si="337">ROUND(I228*AJ$2,2)</f>
        <v>0</v>
      </c>
      <c r="AK228" s="43">
        <f t="shared" ref="AK228:AK231" si="338">ROUND(J228*AK$2,2)</f>
        <v>0</v>
      </c>
      <c r="AL228" s="43">
        <f t="shared" ref="AL228:AL231" si="339">ROUND(K228*AL$2,2)</f>
        <v>0</v>
      </c>
      <c r="AM228" s="43">
        <f t="shared" ref="AM228:AM231" si="340">ROUND(L228*AM$2,2)</f>
        <v>0</v>
      </c>
      <c r="AN228" s="43">
        <f t="shared" ref="AN228:AN231" si="341">ROUND(M228*AN$2,2)</f>
        <v>0</v>
      </c>
      <c r="AO228" s="176">
        <f t="shared" ref="AO228:AO231" si="342">ROUND(N228*AO$2,2)</f>
        <v>0</v>
      </c>
    </row>
    <row r="229" spans="1:41" ht="16.399999999999999" customHeight="1">
      <c r="A229" s="20">
        <v>11600</v>
      </c>
      <c r="B229" s="14" t="s">
        <v>239</v>
      </c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76">
        <f>SUMIF(Dec!$A:$A,TB!$A229,Dec!$H:$H)</f>
        <v>0</v>
      </c>
      <c r="O229" s="190"/>
      <c r="P229" s="190"/>
      <c r="Q229" s="181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31"/>
        <v>0</v>
      </c>
      <c r="AE229" s="43">
        <f t="shared" si="332"/>
        <v>0</v>
      </c>
      <c r="AF229" s="43">
        <f t="shared" si="333"/>
        <v>0</v>
      </c>
      <c r="AG229" s="43">
        <f t="shared" si="334"/>
        <v>0</v>
      </c>
      <c r="AH229" s="43">
        <f t="shared" si="335"/>
        <v>0</v>
      </c>
      <c r="AI229" s="43">
        <f t="shared" si="336"/>
        <v>0</v>
      </c>
      <c r="AJ229" s="43">
        <f t="shared" si="337"/>
        <v>0</v>
      </c>
      <c r="AK229" s="43">
        <f t="shared" si="338"/>
        <v>0</v>
      </c>
      <c r="AL229" s="43">
        <f t="shared" si="339"/>
        <v>0</v>
      </c>
      <c r="AM229" s="43">
        <f t="shared" si="340"/>
        <v>0</v>
      </c>
      <c r="AN229" s="43">
        <f t="shared" si="341"/>
        <v>0</v>
      </c>
      <c r="AO229" s="176">
        <f t="shared" si="342"/>
        <v>0</v>
      </c>
    </row>
    <row r="230" spans="1:41" ht="16.399999999999999" customHeight="1">
      <c r="A230" s="20">
        <v>11601</v>
      </c>
      <c r="B230" s="14" t="s">
        <v>240</v>
      </c>
      <c r="C230" s="43">
        <f>SUMIF(Jan!$A:$A,TB!$A230,Jan!$H:$H)</f>
        <v>0</v>
      </c>
      <c r="D230" s="43">
        <f>SUMIF(Feb!$A:$A,TB!$A230,Feb!$H:$H)</f>
        <v>0</v>
      </c>
      <c r="E230" s="43">
        <f>SUMIF(Mar!$A:$A,TB!$A230,Mar!$H:$H)</f>
        <v>0</v>
      </c>
      <c r="F230" s="43">
        <f>SUMIF(Apr!$A:$A,TB!$A230,Apr!$H:$H)</f>
        <v>0</v>
      </c>
      <c r="G230" s="43">
        <f>SUMIF(May!$A:$A,TB!$A230,May!$H:$H)</f>
        <v>0</v>
      </c>
      <c r="H230" s="43">
        <f>SUMIF(Jun!$A:$A,TB!$A230,Jun!$H:$H)</f>
        <v>0</v>
      </c>
      <c r="I230" s="43">
        <f>SUMIF(Jul!$A:$A,TB!$A230,Jul!$H:$H)</f>
        <v>0</v>
      </c>
      <c r="J230" s="43">
        <f>SUMIF(Aug!$A:$A,TB!$A230,Aug!$H:$H)</f>
        <v>0</v>
      </c>
      <c r="K230" s="43">
        <f>SUMIF(Sep!$A:$A,TB!$A230,Sep!$H:$H)</f>
        <v>0</v>
      </c>
      <c r="L230" s="43">
        <f>SUMIF(Oct!$A:$A,TB!$A230,Oct!$H:$H)</f>
        <v>0</v>
      </c>
      <c r="M230" s="43">
        <f>SUMIF(Nov!$A:$A,TB!$A230,Nov!$H:$H)</f>
        <v>0</v>
      </c>
      <c r="N230" s="176">
        <f>SUMIF(Dec!$A:$A,TB!$A230,Dec!$H:$H)</f>
        <v>0</v>
      </c>
      <c r="O230" s="190"/>
      <c r="P230" s="190"/>
      <c r="Q230" s="181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D230" s="43">
        <f t="shared" si="331"/>
        <v>0</v>
      </c>
      <c r="AE230" s="43">
        <f t="shared" si="332"/>
        <v>0</v>
      </c>
      <c r="AF230" s="43">
        <f t="shared" si="333"/>
        <v>0</v>
      </c>
      <c r="AG230" s="43">
        <f t="shared" si="334"/>
        <v>0</v>
      </c>
      <c r="AH230" s="43">
        <f t="shared" si="335"/>
        <v>0</v>
      </c>
      <c r="AI230" s="43">
        <f t="shared" si="336"/>
        <v>0</v>
      </c>
      <c r="AJ230" s="43">
        <f t="shared" si="337"/>
        <v>0</v>
      </c>
      <c r="AK230" s="43">
        <f t="shared" si="338"/>
        <v>0</v>
      </c>
      <c r="AL230" s="43">
        <f t="shared" si="339"/>
        <v>0</v>
      </c>
      <c r="AM230" s="43">
        <f t="shared" si="340"/>
        <v>0</v>
      </c>
      <c r="AN230" s="43">
        <f t="shared" si="341"/>
        <v>0</v>
      </c>
      <c r="AO230" s="176">
        <f t="shared" si="342"/>
        <v>0</v>
      </c>
    </row>
    <row r="231" spans="1:41" ht="16.399999999999999" customHeight="1">
      <c r="A231" s="20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6">
        <f>SUMIF(Dec!$A:$A,TB!$A231,Dec!$H:$H)</f>
        <v>0</v>
      </c>
      <c r="O231" s="190"/>
      <c r="P231" s="190"/>
      <c r="Q231" s="181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si="331"/>
        <v>0</v>
      </c>
      <c r="AE231" s="43">
        <f t="shared" si="332"/>
        <v>0</v>
      </c>
      <c r="AF231" s="43">
        <f t="shared" si="333"/>
        <v>0</v>
      </c>
      <c r="AG231" s="43">
        <f t="shared" si="334"/>
        <v>0</v>
      </c>
      <c r="AH231" s="43">
        <f t="shared" si="335"/>
        <v>0</v>
      </c>
      <c r="AI231" s="43">
        <f t="shared" si="336"/>
        <v>0</v>
      </c>
      <c r="AJ231" s="43">
        <f t="shared" si="337"/>
        <v>0</v>
      </c>
      <c r="AK231" s="43">
        <f t="shared" si="338"/>
        <v>0</v>
      </c>
      <c r="AL231" s="43">
        <f t="shared" si="339"/>
        <v>0</v>
      </c>
      <c r="AM231" s="43">
        <f t="shared" si="340"/>
        <v>0</v>
      </c>
      <c r="AN231" s="43">
        <f t="shared" si="341"/>
        <v>0</v>
      </c>
      <c r="AO231" s="176">
        <f t="shared" si="342"/>
        <v>0</v>
      </c>
    </row>
    <row r="232" spans="1:41" ht="16.399999999999999" customHeight="1">
      <c r="A232" s="17" t="s">
        <v>28</v>
      </c>
      <c r="B232" s="18"/>
      <c r="C232" s="19">
        <f t="shared" ref="C232" si="343">ROUND(SUM(C228:C231),2)</f>
        <v>0</v>
      </c>
      <c r="D232" s="19">
        <f t="shared" ref="D232:N232" si="344">ROUND(SUM(D228:D231),2)</f>
        <v>0</v>
      </c>
      <c r="E232" s="19">
        <f t="shared" si="344"/>
        <v>0</v>
      </c>
      <c r="F232" s="19">
        <f t="shared" si="344"/>
        <v>0</v>
      </c>
      <c r="G232" s="19">
        <f t="shared" si="344"/>
        <v>0</v>
      </c>
      <c r="H232" s="19">
        <f t="shared" si="344"/>
        <v>0</v>
      </c>
      <c r="I232" s="19">
        <f t="shared" si="344"/>
        <v>0</v>
      </c>
      <c r="J232" s="19">
        <f t="shared" si="344"/>
        <v>0</v>
      </c>
      <c r="K232" s="19">
        <f t="shared" si="344"/>
        <v>0</v>
      </c>
      <c r="L232" s="19">
        <f t="shared" si="344"/>
        <v>0</v>
      </c>
      <c r="M232" s="19">
        <f t="shared" si="344"/>
        <v>0</v>
      </c>
      <c r="N232" s="175">
        <f t="shared" si="344"/>
        <v>0</v>
      </c>
      <c r="O232" s="189"/>
      <c r="P232" s="189"/>
      <c r="Q232" s="180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D232" s="19">
        <f t="shared" ref="AD232" si="345">ROUND(SUM(AD228:AD231),2)</f>
        <v>0</v>
      </c>
      <c r="AE232" s="19">
        <f t="shared" ref="AE232:AO232" si="346">ROUND(SUM(AE228:AE231),2)</f>
        <v>0</v>
      </c>
      <c r="AF232" s="19">
        <f t="shared" si="346"/>
        <v>0</v>
      </c>
      <c r="AG232" s="19">
        <f t="shared" si="346"/>
        <v>0</v>
      </c>
      <c r="AH232" s="19">
        <f t="shared" si="346"/>
        <v>0</v>
      </c>
      <c r="AI232" s="19">
        <f t="shared" si="346"/>
        <v>0</v>
      </c>
      <c r="AJ232" s="19">
        <f t="shared" si="346"/>
        <v>0</v>
      </c>
      <c r="AK232" s="19">
        <f t="shared" si="346"/>
        <v>0</v>
      </c>
      <c r="AL232" s="19">
        <f t="shared" si="346"/>
        <v>0</v>
      </c>
      <c r="AM232" s="19">
        <f t="shared" si="346"/>
        <v>0</v>
      </c>
      <c r="AN232" s="19">
        <f t="shared" si="346"/>
        <v>0</v>
      </c>
      <c r="AO232" s="175">
        <f t="shared" si="346"/>
        <v>0</v>
      </c>
    </row>
    <row r="233" spans="1:41" ht="16.399999999999999" customHeight="1">
      <c r="A233" s="13"/>
      <c r="B233" s="14"/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6">
        <f>SUMIF(Dec!$A:$A,TB!$A233,Dec!$H:$H)</f>
        <v>0</v>
      </c>
      <c r="O233" s="190"/>
      <c r="P233" s="190"/>
      <c r="Q233" s="181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ref="AD233:AD236" si="347">ROUND(C233*AD$2,2)</f>
        <v>0</v>
      </c>
      <c r="AE233" s="43">
        <f t="shared" ref="AE233:AE236" si="348">ROUND(D233*AE$2,2)</f>
        <v>0</v>
      </c>
      <c r="AF233" s="43">
        <f t="shared" ref="AF233:AF236" si="349">ROUND(E233*AF$2,2)</f>
        <v>0</v>
      </c>
      <c r="AG233" s="43">
        <f t="shared" ref="AG233:AG236" si="350">ROUND(F233*AG$2,2)</f>
        <v>0</v>
      </c>
      <c r="AH233" s="43">
        <f t="shared" ref="AH233:AH236" si="351">ROUND(G233*AH$2,2)</f>
        <v>0</v>
      </c>
      <c r="AI233" s="43">
        <f t="shared" ref="AI233:AI236" si="352">ROUND(H233*AI$2,2)</f>
        <v>0</v>
      </c>
      <c r="AJ233" s="43">
        <f t="shared" ref="AJ233:AJ236" si="353">ROUND(I233*AJ$2,2)</f>
        <v>0</v>
      </c>
      <c r="AK233" s="43">
        <f t="shared" ref="AK233:AK236" si="354">ROUND(J233*AK$2,2)</f>
        <v>0</v>
      </c>
      <c r="AL233" s="43">
        <f t="shared" ref="AL233:AL236" si="355">ROUND(K233*AL$2,2)</f>
        <v>0</v>
      </c>
      <c r="AM233" s="43">
        <f t="shared" ref="AM233:AM236" si="356">ROUND(L233*AM$2,2)</f>
        <v>0</v>
      </c>
      <c r="AN233" s="43">
        <f t="shared" ref="AN233:AN236" si="357">ROUND(M233*AN$2,2)</f>
        <v>0</v>
      </c>
      <c r="AO233" s="176">
        <f t="shared" ref="AO233:AO236" si="358">ROUND(N233*AO$2,2)</f>
        <v>0</v>
      </c>
    </row>
    <row r="234" spans="1:41" ht="16.399999999999999" customHeight="1">
      <c r="A234" s="13">
        <v>15016</v>
      </c>
      <c r="B234" s="21" t="s">
        <v>241</v>
      </c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76">
        <f>SUMIF(Dec!$A:$A,TB!$A234,Dec!$H:$H)</f>
        <v>0</v>
      </c>
      <c r="O234" s="190"/>
      <c r="P234" s="190"/>
      <c r="Q234" s="181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47"/>
        <v>0</v>
      </c>
      <c r="AE234" s="43">
        <f t="shared" si="348"/>
        <v>0</v>
      </c>
      <c r="AF234" s="43">
        <f t="shared" si="349"/>
        <v>0</v>
      </c>
      <c r="AG234" s="43">
        <f t="shared" si="350"/>
        <v>0</v>
      </c>
      <c r="AH234" s="43">
        <f t="shared" si="351"/>
        <v>0</v>
      </c>
      <c r="AI234" s="43">
        <f t="shared" si="352"/>
        <v>0</v>
      </c>
      <c r="AJ234" s="43">
        <f t="shared" si="353"/>
        <v>0</v>
      </c>
      <c r="AK234" s="43">
        <f t="shared" si="354"/>
        <v>0</v>
      </c>
      <c r="AL234" s="43">
        <f t="shared" si="355"/>
        <v>0</v>
      </c>
      <c r="AM234" s="43">
        <f t="shared" si="356"/>
        <v>0</v>
      </c>
      <c r="AN234" s="43">
        <f t="shared" si="357"/>
        <v>0</v>
      </c>
      <c r="AO234" s="176">
        <f t="shared" si="358"/>
        <v>0</v>
      </c>
    </row>
    <row r="235" spans="1:41" ht="16.399999999999999" customHeight="1">
      <c r="A235" s="13">
        <v>25012</v>
      </c>
      <c r="B235" s="21" t="s">
        <v>242</v>
      </c>
      <c r="C235" s="43">
        <f>SUMIF(Jan!$A:$A,TB!$A235,Jan!$H:$H)</f>
        <v>0</v>
      </c>
      <c r="D235" s="43">
        <f>SUMIF(Feb!$A:$A,TB!$A235,Feb!$H:$H)</f>
        <v>0</v>
      </c>
      <c r="E235" s="43">
        <f>SUMIF(Mar!$A:$A,TB!$A235,Mar!$H:$H)</f>
        <v>0</v>
      </c>
      <c r="F235" s="43">
        <f>SUMIF(Apr!$A:$A,TB!$A235,Apr!$H:$H)</f>
        <v>0</v>
      </c>
      <c r="G235" s="43">
        <f>SUMIF(May!$A:$A,TB!$A235,May!$H:$H)</f>
        <v>0</v>
      </c>
      <c r="H235" s="43">
        <f>SUMIF(Jun!$A:$A,TB!$A235,Jun!$H:$H)</f>
        <v>0</v>
      </c>
      <c r="I235" s="43">
        <f>SUMIF(Jul!$A:$A,TB!$A235,Jul!$H:$H)</f>
        <v>0</v>
      </c>
      <c r="J235" s="43">
        <f>SUMIF(Aug!$A:$A,TB!$A235,Aug!$H:$H)</f>
        <v>0</v>
      </c>
      <c r="K235" s="43">
        <f>SUMIF(Sep!$A:$A,TB!$A235,Sep!$H:$H)</f>
        <v>0</v>
      </c>
      <c r="L235" s="43">
        <f>SUMIF(Oct!$A:$A,TB!$A235,Oct!$H:$H)</f>
        <v>0</v>
      </c>
      <c r="M235" s="43">
        <f>SUMIF(Nov!$A:$A,TB!$A235,Nov!$H:$H)</f>
        <v>0</v>
      </c>
      <c r="N235" s="176">
        <f>SUMIF(Dec!$A:$A,TB!$A235,Dec!$H:$H)</f>
        <v>0</v>
      </c>
      <c r="O235" s="190"/>
      <c r="P235" s="190"/>
      <c r="Q235" s="181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D235" s="43">
        <f t="shared" si="347"/>
        <v>0</v>
      </c>
      <c r="AE235" s="43">
        <f t="shared" si="348"/>
        <v>0</v>
      </c>
      <c r="AF235" s="43">
        <f t="shared" si="349"/>
        <v>0</v>
      </c>
      <c r="AG235" s="43">
        <f t="shared" si="350"/>
        <v>0</v>
      </c>
      <c r="AH235" s="43">
        <f t="shared" si="351"/>
        <v>0</v>
      </c>
      <c r="AI235" s="43">
        <f t="shared" si="352"/>
        <v>0</v>
      </c>
      <c r="AJ235" s="43">
        <f t="shared" si="353"/>
        <v>0</v>
      </c>
      <c r="AK235" s="43">
        <f t="shared" si="354"/>
        <v>0</v>
      </c>
      <c r="AL235" s="43">
        <f t="shared" si="355"/>
        <v>0</v>
      </c>
      <c r="AM235" s="43">
        <f t="shared" si="356"/>
        <v>0</v>
      </c>
      <c r="AN235" s="43">
        <f t="shared" si="357"/>
        <v>0</v>
      </c>
      <c r="AO235" s="176">
        <f t="shared" si="358"/>
        <v>0</v>
      </c>
    </row>
    <row r="236" spans="1:41" ht="16.399999999999999" customHeight="1">
      <c r="A236" s="13"/>
      <c r="B236" s="21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6">
        <f>SUMIF(Dec!$A:$A,TB!$A236,Dec!$H:$H)</f>
        <v>0</v>
      </c>
      <c r="O236" s="190"/>
      <c r="P236" s="190"/>
      <c r="Q236" s="181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si="347"/>
        <v>0</v>
      </c>
      <c r="AE236" s="43">
        <f t="shared" si="348"/>
        <v>0</v>
      </c>
      <c r="AF236" s="43">
        <f t="shared" si="349"/>
        <v>0</v>
      </c>
      <c r="AG236" s="43">
        <f t="shared" si="350"/>
        <v>0</v>
      </c>
      <c r="AH236" s="43">
        <f t="shared" si="351"/>
        <v>0</v>
      </c>
      <c r="AI236" s="43">
        <f t="shared" si="352"/>
        <v>0</v>
      </c>
      <c r="AJ236" s="43">
        <f t="shared" si="353"/>
        <v>0</v>
      </c>
      <c r="AK236" s="43">
        <f t="shared" si="354"/>
        <v>0</v>
      </c>
      <c r="AL236" s="43">
        <f t="shared" si="355"/>
        <v>0</v>
      </c>
      <c r="AM236" s="43">
        <f t="shared" si="356"/>
        <v>0</v>
      </c>
      <c r="AN236" s="43">
        <f t="shared" si="357"/>
        <v>0</v>
      </c>
      <c r="AO236" s="176">
        <f t="shared" si="358"/>
        <v>0</v>
      </c>
    </row>
    <row r="237" spans="1:41" ht="16.399999999999999" customHeight="1">
      <c r="A237" s="17" t="s">
        <v>30</v>
      </c>
      <c r="B237" s="18"/>
      <c r="C237" s="19">
        <f t="shared" ref="C237" si="359">ROUND(SUM(C233:C236),2)</f>
        <v>0</v>
      </c>
      <c r="D237" s="19">
        <f t="shared" ref="D237:N237" si="360">ROUND(SUM(D233:D236),2)</f>
        <v>0</v>
      </c>
      <c r="E237" s="19">
        <f t="shared" si="360"/>
        <v>0</v>
      </c>
      <c r="F237" s="19">
        <f t="shared" si="360"/>
        <v>0</v>
      </c>
      <c r="G237" s="19">
        <f t="shared" si="360"/>
        <v>0</v>
      </c>
      <c r="H237" s="19">
        <f t="shared" si="360"/>
        <v>0</v>
      </c>
      <c r="I237" s="19">
        <f t="shared" si="360"/>
        <v>0</v>
      </c>
      <c r="J237" s="19">
        <f t="shared" si="360"/>
        <v>0</v>
      </c>
      <c r="K237" s="19">
        <f t="shared" si="360"/>
        <v>0</v>
      </c>
      <c r="L237" s="19">
        <f t="shared" si="360"/>
        <v>0</v>
      </c>
      <c r="M237" s="19">
        <f t="shared" si="360"/>
        <v>0</v>
      </c>
      <c r="N237" s="175">
        <f t="shared" si="360"/>
        <v>0</v>
      </c>
      <c r="O237" s="189"/>
      <c r="P237" s="189"/>
      <c r="Q237" s="180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D237" s="19">
        <f t="shared" ref="AD237" si="361">ROUND(SUM(AD233:AD236),2)</f>
        <v>0</v>
      </c>
      <c r="AE237" s="19">
        <f t="shared" ref="AE237:AO237" si="362">ROUND(SUM(AE233:AE236),2)</f>
        <v>0</v>
      </c>
      <c r="AF237" s="19">
        <f t="shared" si="362"/>
        <v>0</v>
      </c>
      <c r="AG237" s="19">
        <f t="shared" si="362"/>
        <v>0</v>
      </c>
      <c r="AH237" s="19">
        <f t="shared" si="362"/>
        <v>0</v>
      </c>
      <c r="AI237" s="19">
        <f t="shared" si="362"/>
        <v>0</v>
      </c>
      <c r="AJ237" s="19">
        <f t="shared" si="362"/>
        <v>0</v>
      </c>
      <c r="AK237" s="19">
        <f t="shared" si="362"/>
        <v>0</v>
      </c>
      <c r="AL237" s="19">
        <f t="shared" si="362"/>
        <v>0</v>
      </c>
      <c r="AM237" s="19">
        <f t="shared" si="362"/>
        <v>0</v>
      </c>
      <c r="AN237" s="19">
        <f t="shared" si="362"/>
        <v>0</v>
      </c>
      <c r="AO237" s="175">
        <f t="shared" si="362"/>
        <v>0</v>
      </c>
    </row>
    <row r="238" spans="1:41" ht="16.399999999999999" customHeight="1">
      <c r="A238" s="13"/>
      <c r="B238" s="14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76">
        <f>SUMIF(Dec!$A:$A,TB!$A238,Dec!$H:$H)</f>
        <v>0</v>
      </c>
      <c r="O238" s="190"/>
      <c r="P238" s="190"/>
      <c r="Q238" s="181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ref="AD238:AD240" si="363">ROUND(C238*AD$2,2)</f>
        <v>0</v>
      </c>
      <c r="AE238" s="43">
        <f t="shared" ref="AE238:AE240" si="364">ROUND(D238*AE$2,2)</f>
        <v>0</v>
      </c>
      <c r="AF238" s="43">
        <f t="shared" ref="AF238:AF240" si="365">ROUND(E238*AF$2,2)</f>
        <v>0</v>
      </c>
      <c r="AG238" s="43">
        <f t="shared" ref="AG238:AG240" si="366">ROUND(F238*AG$2,2)</f>
        <v>0</v>
      </c>
      <c r="AH238" s="43">
        <f t="shared" ref="AH238:AH240" si="367">ROUND(G238*AH$2,2)</f>
        <v>0</v>
      </c>
      <c r="AI238" s="43">
        <f t="shared" ref="AI238:AI240" si="368">ROUND(H238*AI$2,2)</f>
        <v>0</v>
      </c>
      <c r="AJ238" s="43">
        <f t="shared" ref="AJ238:AJ240" si="369">ROUND(I238*AJ$2,2)</f>
        <v>0</v>
      </c>
      <c r="AK238" s="43">
        <f t="shared" ref="AK238:AK240" si="370">ROUND(J238*AK$2,2)</f>
        <v>0</v>
      </c>
      <c r="AL238" s="43">
        <f t="shared" ref="AL238:AL240" si="371">ROUND(K238*AL$2,2)</f>
        <v>0</v>
      </c>
      <c r="AM238" s="43">
        <f t="shared" ref="AM238:AM240" si="372">ROUND(L238*AM$2,2)</f>
        <v>0</v>
      </c>
      <c r="AN238" s="43">
        <f t="shared" ref="AN238:AN240" si="373">ROUND(M238*AN$2,2)</f>
        <v>0</v>
      </c>
      <c r="AO238" s="176">
        <f t="shared" ref="AO238:AO240" si="374">ROUND(N238*AO$2,2)</f>
        <v>0</v>
      </c>
    </row>
    <row r="239" spans="1:41" ht="16.399999999999999" customHeight="1">
      <c r="A239" s="13">
        <v>15004</v>
      </c>
      <c r="B239" s="21" t="s">
        <v>243</v>
      </c>
      <c r="C239" s="43">
        <f>SUMIF(Jan!$A:$A,TB!$A239,Jan!$H:$H)</f>
        <v>200</v>
      </c>
      <c r="D239" s="43">
        <f>SUMIF(Feb!$A:$A,TB!$A239,Feb!$H:$H)</f>
        <v>200</v>
      </c>
      <c r="E239" s="43">
        <f>SUMIF(Mar!$A:$A,TB!$A239,Mar!$H:$H)</f>
        <v>200</v>
      </c>
      <c r="F239" s="43">
        <f>SUMIF(Apr!$A:$A,TB!$A239,Apr!$H:$H)</f>
        <v>200</v>
      </c>
      <c r="G239" s="43">
        <f>SUMIF(May!$A:$A,TB!$A239,May!$H:$H)</f>
        <v>200</v>
      </c>
      <c r="H239" s="43">
        <f>SUMIF(Jun!$A:$A,TB!$A239,Jun!$H:$H)</f>
        <v>200</v>
      </c>
      <c r="I239" s="43">
        <f>SUMIF(Jul!$A:$A,TB!$A239,Jul!$H:$H)</f>
        <v>200</v>
      </c>
      <c r="J239" s="43">
        <f>SUMIF(Aug!$A:$A,TB!$A239,Aug!$H:$H)</f>
        <v>200</v>
      </c>
      <c r="K239" s="43">
        <f>SUMIF(Sep!$A:$A,TB!$A239,Sep!$H:$H)</f>
        <v>200</v>
      </c>
      <c r="L239" s="43">
        <f>SUMIF(Oct!$A:$A,TB!$A239,Oct!$H:$H)</f>
        <v>200</v>
      </c>
      <c r="M239" s="43">
        <f>SUMIF(Nov!$A:$A,TB!$A239,Nov!$H:$H)</f>
        <v>200</v>
      </c>
      <c r="N239" s="176">
        <f>SUMIF(Dec!$A:$A,TB!$A239,Dec!$H:$H)</f>
        <v>200</v>
      </c>
      <c r="O239" s="190"/>
      <c r="P239" s="190"/>
      <c r="Q239" s="181">
        <v>200</v>
      </c>
      <c r="R239" s="43">
        <v>200</v>
      </c>
      <c r="S239" s="43">
        <v>200</v>
      </c>
      <c r="T239" s="43">
        <v>200</v>
      </c>
      <c r="U239" s="43">
        <v>200</v>
      </c>
      <c r="V239" s="43">
        <v>200</v>
      </c>
      <c r="W239" s="43">
        <v>200</v>
      </c>
      <c r="X239" s="43">
        <v>200</v>
      </c>
      <c r="Y239" s="43">
        <v>200</v>
      </c>
      <c r="Z239" s="43">
        <v>200</v>
      </c>
      <c r="AA239" s="43">
        <v>200</v>
      </c>
      <c r="AB239" s="43">
        <v>200</v>
      </c>
      <c r="AD239" s="43">
        <f t="shared" si="363"/>
        <v>5034.3999999999996</v>
      </c>
      <c r="AE239" s="43">
        <f t="shared" si="364"/>
        <v>5025.42</v>
      </c>
      <c r="AF239" s="43">
        <f t="shared" si="365"/>
        <v>5037.88</v>
      </c>
      <c r="AG239" s="43">
        <f t="shared" si="366"/>
        <v>5053.24</v>
      </c>
      <c r="AH239" s="43">
        <f t="shared" si="367"/>
        <v>5061</v>
      </c>
      <c r="AI239" s="43">
        <f t="shared" si="368"/>
        <v>5064.8999999999996</v>
      </c>
      <c r="AJ239" s="43">
        <f t="shared" si="369"/>
        <v>5064.8999999999996</v>
      </c>
      <c r="AK239" s="43">
        <f t="shared" si="370"/>
        <v>5064.8999999999996</v>
      </c>
      <c r="AL239" s="43">
        <f t="shared" si="371"/>
        <v>5064.8999999999996</v>
      </c>
      <c r="AM239" s="43">
        <f t="shared" si="372"/>
        <v>5064.8999999999996</v>
      </c>
      <c r="AN239" s="43">
        <f t="shared" si="373"/>
        <v>5064.8999999999996</v>
      </c>
      <c r="AO239" s="176">
        <f t="shared" si="374"/>
        <v>5064.8999999999996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6">
        <f>SUMIF(Dec!$A:$A,TB!$A240,Dec!$H:$H)</f>
        <v>0</v>
      </c>
      <c r="O240" s="190"/>
      <c r="P240" s="190"/>
      <c r="Q240" s="181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si="363"/>
        <v>0</v>
      </c>
      <c r="AE240" s="43">
        <f t="shared" si="364"/>
        <v>0</v>
      </c>
      <c r="AF240" s="43">
        <f t="shared" si="365"/>
        <v>0</v>
      </c>
      <c r="AG240" s="43">
        <f t="shared" si="366"/>
        <v>0</v>
      </c>
      <c r="AH240" s="43">
        <f t="shared" si="367"/>
        <v>0</v>
      </c>
      <c r="AI240" s="43">
        <f t="shared" si="368"/>
        <v>0</v>
      </c>
      <c r="AJ240" s="43">
        <f t="shared" si="369"/>
        <v>0</v>
      </c>
      <c r="AK240" s="43">
        <f t="shared" si="370"/>
        <v>0</v>
      </c>
      <c r="AL240" s="43">
        <f t="shared" si="371"/>
        <v>0</v>
      </c>
      <c r="AM240" s="43">
        <f t="shared" si="372"/>
        <v>0</v>
      </c>
      <c r="AN240" s="43">
        <f t="shared" si="373"/>
        <v>0</v>
      </c>
      <c r="AO240" s="176">
        <f t="shared" si="374"/>
        <v>0</v>
      </c>
    </row>
    <row r="241" spans="1:41" ht="16.399999999999999" customHeight="1">
      <c r="A241" s="17" t="s">
        <v>31</v>
      </c>
      <c r="B241" s="18"/>
      <c r="C241" s="19">
        <f t="shared" ref="C241" si="375">ROUND(SUM(C238:C240),2)</f>
        <v>200</v>
      </c>
      <c r="D241" s="19">
        <f t="shared" ref="D241:N241" si="376">ROUND(SUM(D238:D240),2)</f>
        <v>200</v>
      </c>
      <c r="E241" s="19">
        <f t="shared" si="376"/>
        <v>200</v>
      </c>
      <c r="F241" s="19">
        <f t="shared" si="376"/>
        <v>200</v>
      </c>
      <c r="G241" s="19">
        <f t="shared" si="376"/>
        <v>200</v>
      </c>
      <c r="H241" s="19">
        <f t="shared" si="376"/>
        <v>200</v>
      </c>
      <c r="I241" s="19">
        <f t="shared" si="376"/>
        <v>200</v>
      </c>
      <c r="J241" s="19">
        <f t="shared" si="376"/>
        <v>200</v>
      </c>
      <c r="K241" s="19">
        <f t="shared" si="376"/>
        <v>200</v>
      </c>
      <c r="L241" s="19">
        <f t="shared" si="376"/>
        <v>200</v>
      </c>
      <c r="M241" s="19">
        <f t="shared" si="376"/>
        <v>200</v>
      </c>
      <c r="N241" s="175">
        <f t="shared" si="376"/>
        <v>200</v>
      </c>
      <c r="O241" s="189"/>
      <c r="P241" s="189"/>
      <c r="Q241" s="180">
        <v>200</v>
      </c>
      <c r="R241" s="19">
        <v>200</v>
      </c>
      <c r="S241" s="19">
        <v>200</v>
      </c>
      <c r="T241" s="19">
        <v>200</v>
      </c>
      <c r="U241" s="19">
        <v>200</v>
      </c>
      <c r="V241" s="19">
        <v>200</v>
      </c>
      <c r="W241" s="19">
        <v>200</v>
      </c>
      <c r="X241" s="19">
        <v>200</v>
      </c>
      <c r="Y241" s="19">
        <v>200</v>
      </c>
      <c r="Z241" s="19">
        <v>200</v>
      </c>
      <c r="AA241" s="19">
        <v>200</v>
      </c>
      <c r="AB241" s="19">
        <v>200</v>
      </c>
      <c r="AD241" s="19">
        <f t="shared" ref="AD241" si="377">ROUND(SUM(AD238:AD240),2)</f>
        <v>5034.3999999999996</v>
      </c>
      <c r="AE241" s="19">
        <f t="shared" ref="AE241:AO241" si="378">ROUND(SUM(AE238:AE240),2)</f>
        <v>5025.42</v>
      </c>
      <c r="AF241" s="19">
        <f t="shared" si="378"/>
        <v>5037.88</v>
      </c>
      <c r="AG241" s="19">
        <f t="shared" si="378"/>
        <v>5053.24</v>
      </c>
      <c r="AH241" s="19">
        <f t="shared" si="378"/>
        <v>5061</v>
      </c>
      <c r="AI241" s="19">
        <f t="shared" si="378"/>
        <v>5064.8999999999996</v>
      </c>
      <c r="AJ241" s="19">
        <f t="shared" si="378"/>
        <v>5064.8999999999996</v>
      </c>
      <c r="AK241" s="19">
        <f t="shared" si="378"/>
        <v>5064.8999999999996</v>
      </c>
      <c r="AL241" s="19">
        <f t="shared" si="378"/>
        <v>5064.8999999999996</v>
      </c>
      <c r="AM241" s="19">
        <f t="shared" si="378"/>
        <v>5064.8999999999996</v>
      </c>
      <c r="AN241" s="19">
        <f t="shared" si="378"/>
        <v>5064.8999999999996</v>
      </c>
      <c r="AO241" s="175">
        <f t="shared" si="378"/>
        <v>5064.8999999999996</v>
      </c>
    </row>
    <row r="242" spans="1:41" ht="16.399999999999999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76">
        <f>SUMIF(Dec!$A:$A,TB!$A242,Dec!$H:$H)</f>
        <v>0</v>
      </c>
      <c r="O242" s="190"/>
      <c r="P242" s="190"/>
      <c r="Q242" s="181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ref="AD242:AD244" si="379">ROUND(C242*AD$2,2)</f>
        <v>0</v>
      </c>
      <c r="AE242" s="43">
        <f t="shared" ref="AE242:AE244" si="380">ROUND(D242*AE$2,2)</f>
        <v>0</v>
      </c>
      <c r="AF242" s="43">
        <f t="shared" ref="AF242:AF244" si="381">ROUND(E242*AF$2,2)</f>
        <v>0</v>
      </c>
      <c r="AG242" s="43">
        <f t="shared" ref="AG242:AG244" si="382">ROUND(F242*AG$2,2)</f>
        <v>0</v>
      </c>
      <c r="AH242" s="43">
        <f t="shared" ref="AH242:AH244" si="383">ROUND(G242*AH$2,2)</f>
        <v>0</v>
      </c>
      <c r="AI242" s="43">
        <f t="shared" ref="AI242:AI244" si="384">ROUND(H242*AI$2,2)</f>
        <v>0</v>
      </c>
      <c r="AJ242" s="43">
        <f t="shared" ref="AJ242:AJ244" si="385">ROUND(I242*AJ$2,2)</f>
        <v>0</v>
      </c>
      <c r="AK242" s="43">
        <f t="shared" ref="AK242:AK244" si="386">ROUND(J242*AK$2,2)</f>
        <v>0</v>
      </c>
      <c r="AL242" s="43">
        <f t="shared" ref="AL242:AL244" si="387">ROUND(K242*AL$2,2)</f>
        <v>0</v>
      </c>
      <c r="AM242" s="43">
        <f t="shared" ref="AM242:AM244" si="388">ROUND(L242*AM$2,2)</f>
        <v>0</v>
      </c>
      <c r="AN242" s="43">
        <f t="shared" ref="AN242:AN244" si="389">ROUND(M242*AN$2,2)</f>
        <v>0</v>
      </c>
      <c r="AO242" s="176">
        <f t="shared" ref="AO242:AO244" si="390">ROUND(N242*AO$2,2)</f>
        <v>0</v>
      </c>
    </row>
    <row r="243" spans="1:41" ht="16.399999999999999" customHeight="1">
      <c r="A243" s="13"/>
      <c r="B243" s="21"/>
      <c r="C243" s="43">
        <f>SUMIF(Jan!$A:$A,TB!$A243,Jan!$H:$H)</f>
        <v>0</v>
      </c>
      <c r="D243" s="43">
        <f>SUMIF(Feb!$A:$A,TB!$A243,Feb!$H:$H)</f>
        <v>0</v>
      </c>
      <c r="E243" s="43">
        <f>SUMIF(Mar!$A:$A,TB!$A243,Mar!$H:$H)</f>
        <v>0</v>
      </c>
      <c r="F243" s="43">
        <f>SUMIF(Apr!$A:$A,TB!$A243,Apr!$H:$H)</f>
        <v>0</v>
      </c>
      <c r="G243" s="43">
        <f>SUMIF(May!$A:$A,TB!$A243,May!$H:$H)</f>
        <v>0</v>
      </c>
      <c r="H243" s="43">
        <f>SUMIF(Jun!$A:$A,TB!$A243,Jun!$H:$H)</f>
        <v>0</v>
      </c>
      <c r="I243" s="43">
        <f>SUMIF(Jul!$A:$A,TB!$A243,Jul!$H:$H)</f>
        <v>0</v>
      </c>
      <c r="J243" s="43">
        <f>SUMIF(Aug!$A:$A,TB!$A243,Aug!$H:$H)</f>
        <v>0</v>
      </c>
      <c r="K243" s="43">
        <f>SUMIF(Sep!$A:$A,TB!$A243,Sep!$H:$H)</f>
        <v>0</v>
      </c>
      <c r="L243" s="43">
        <f>SUMIF(Oct!$A:$A,TB!$A243,Oct!$H:$H)</f>
        <v>0</v>
      </c>
      <c r="M243" s="43">
        <f>SUMIF(Nov!$A:$A,TB!$A243,Nov!$H:$H)</f>
        <v>0</v>
      </c>
      <c r="N243" s="176">
        <f>SUMIF(Dec!$A:$A,TB!$A243,Dec!$H:$H)</f>
        <v>0</v>
      </c>
      <c r="O243" s="190"/>
      <c r="P243" s="190"/>
      <c r="Q243" s="181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D243" s="43">
        <f t="shared" si="379"/>
        <v>0</v>
      </c>
      <c r="AE243" s="43">
        <f t="shared" si="380"/>
        <v>0</v>
      </c>
      <c r="AF243" s="43">
        <f t="shared" si="381"/>
        <v>0</v>
      </c>
      <c r="AG243" s="43">
        <f t="shared" si="382"/>
        <v>0</v>
      </c>
      <c r="AH243" s="43">
        <f t="shared" si="383"/>
        <v>0</v>
      </c>
      <c r="AI243" s="43">
        <f t="shared" si="384"/>
        <v>0</v>
      </c>
      <c r="AJ243" s="43">
        <f t="shared" si="385"/>
        <v>0</v>
      </c>
      <c r="AK243" s="43">
        <f t="shared" si="386"/>
        <v>0</v>
      </c>
      <c r="AL243" s="43">
        <f t="shared" si="387"/>
        <v>0</v>
      </c>
      <c r="AM243" s="43">
        <f t="shared" si="388"/>
        <v>0</v>
      </c>
      <c r="AN243" s="43">
        <f t="shared" si="389"/>
        <v>0</v>
      </c>
      <c r="AO243" s="176">
        <f t="shared" si="390"/>
        <v>0</v>
      </c>
    </row>
    <row r="244" spans="1:41" ht="16.399999999999999" customHeight="1">
      <c r="A244" s="13"/>
      <c r="B244" s="21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76">
        <f>SUMIF(Dec!$A:$A,TB!$A244,Dec!$H:$H)</f>
        <v>0</v>
      </c>
      <c r="O244" s="190"/>
      <c r="P244" s="190"/>
      <c r="Q244" s="181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si="379"/>
        <v>0</v>
      </c>
      <c r="AE244" s="43">
        <f t="shared" si="380"/>
        <v>0</v>
      </c>
      <c r="AF244" s="43">
        <f t="shared" si="381"/>
        <v>0</v>
      </c>
      <c r="AG244" s="43">
        <f t="shared" si="382"/>
        <v>0</v>
      </c>
      <c r="AH244" s="43">
        <f t="shared" si="383"/>
        <v>0</v>
      </c>
      <c r="AI244" s="43">
        <f t="shared" si="384"/>
        <v>0</v>
      </c>
      <c r="AJ244" s="43">
        <f t="shared" si="385"/>
        <v>0</v>
      </c>
      <c r="AK244" s="43">
        <f t="shared" si="386"/>
        <v>0</v>
      </c>
      <c r="AL244" s="43">
        <f t="shared" si="387"/>
        <v>0</v>
      </c>
      <c r="AM244" s="43">
        <f t="shared" si="388"/>
        <v>0</v>
      </c>
      <c r="AN244" s="43">
        <f t="shared" si="389"/>
        <v>0</v>
      </c>
      <c r="AO244" s="176">
        <f t="shared" si="390"/>
        <v>0</v>
      </c>
    </row>
    <row r="245" spans="1:41" ht="16.399999999999999" customHeight="1">
      <c r="A245" s="17" t="s">
        <v>32</v>
      </c>
      <c r="B245" s="18"/>
      <c r="C245" s="19">
        <f t="shared" ref="C245" si="391">ROUND(SUM(C242:C244),2)</f>
        <v>0</v>
      </c>
      <c r="D245" s="19">
        <f t="shared" ref="D245:N245" si="392">ROUND(SUM(D242:D244),2)</f>
        <v>0</v>
      </c>
      <c r="E245" s="19">
        <f t="shared" si="392"/>
        <v>0</v>
      </c>
      <c r="F245" s="19">
        <f t="shared" si="392"/>
        <v>0</v>
      </c>
      <c r="G245" s="19">
        <f t="shared" si="392"/>
        <v>0</v>
      </c>
      <c r="H245" s="19">
        <f t="shared" si="392"/>
        <v>0</v>
      </c>
      <c r="I245" s="19">
        <f t="shared" si="392"/>
        <v>0</v>
      </c>
      <c r="J245" s="19">
        <f t="shared" si="392"/>
        <v>0</v>
      </c>
      <c r="K245" s="19">
        <f t="shared" si="392"/>
        <v>0</v>
      </c>
      <c r="L245" s="19">
        <f t="shared" si="392"/>
        <v>0</v>
      </c>
      <c r="M245" s="19">
        <f t="shared" si="392"/>
        <v>0</v>
      </c>
      <c r="N245" s="175">
        <f t="shared" si="392"/>
        <v>0</v>
      </c>
      <c r="O245" s="189"/>
      <c r="P245" s="189"/>
      <c r="Q245" s="180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D245" s="19">
        <f t="shared" ref="AD245" si="393">ROUND(SUM(AD242:AD244),2)</f>
        <v>0</v>
      </c>
      <c r="AE245" s="19">
        <f t="shared" ref="AE245:AO245" si="394">ROUND(SUM(AE242:AE244),2)</f>
        <v>0</v>
      </c>
      <c r="AF245" s="19">
        <f t="shared" si="394"/>
        <v>0</v>
      </c>
      <c r="AG245" s="19">
        <f t="shared" si="394"/>
        <v>0</v>
      </c>
      <c r="AH245" s="19">
        <f t="shared" si="394"/>
        <v>0</v>
      </c>
      <c r="AI245" s="19">
        <f t="shared" si="394"/>
        <v>0</v>
      </c>
      <c r="AJ245" s="19">
        <f t="shared" si="394"/>
        <v>0</v>
      </c>
      <c r="AK245" s="19">
        <f t="shared" si="394"/>
        <v>0</v>
      </c>
      <c r="AL245" s="19">
        <f t="shared" si="394"/>
        <v>0</v>
      </c>
      <c r="AM245" s="19">
        <f t="shared" si="394"/>
        <v>0</v>
      </c>
      <c r="AN245" s="19">
        <f t="shared" si="394"/>
        <v>0</v>
      </c>
      <c r="AO245" s="175">
        <f t="shared" si="394"/>
        <v>0</v>
      </c>
    </row>
    <row r="246" spans="1:41" ht="16.399999999999999" customHeight="1">
      <c r="A246" s="13"/>
      <c r="B246" s="14"/>
      <c r="C246" s="43">
        <f>SUMIF(Jan!$A:$A,TB!$A246,Jan!$H:$H)</f>
        <v>0</v>
      </c>
      <c r="D246" s="43">
        <f>SUMIF(Feb!$A:$A,TB!$A246,Feb!$H:$H)</f>
        <v>0</v>
      </c>
      <c r="E246" s="43">
        <f>SUMIF(Mar!$A:$A,TB!$A246,Mar!$H:$H)</f>
        <v>0</v>
      </c>
      <c r="F246" s="43">
        <f>SUMIF(Apr!$A:$A,TB!$A246,Apr!$H:$H)</f>
        <v>0</v>
      </c>
      <c r="G246" s="43">
        <f>SUMIF(May!$A:$A,TB!$A246,May!$H:$H)</f>
        <v>0</v>
      </c>
      <c r="H246" s="43">
        <f>SUMIF(Jun!$A:$A,TB!$A246,Jun!$H:$H)</f>
        <v>0</v>
      </c>
      <c r="I246" s="43">
        <f>SUMIF(Jul!$A:$A,TB!$A246,Jul!$H:$H)</f>
        <v>0</v>
      </c>
      <c r="J246" s="43">
        <f>SUMIF(Aug!$A:$A,TB!$A246,Aug!$H:$H)</f>
        <v>0</v>
      </c>
      <c r="K246" s="43">
        <f>SUMIF(Sep!$A:$A,TB!$A246,Sep!$H:$H)</f>
        <v>0</v>
      </c>
      <c r="L246" s="43">
        <f>SUMIF(Oct!$A:$A,TB!$A246,Oct!$H:$H)</f>
        <v>0</v>
      </c>
      <c r="M246" s="43">
        <f>SUMIF(Nov!$A:$A,TB!$A246,Nov!$H:$H)</f>
        <v>0</v>
      </c>
      <c r="N246" s="176">
        <f>SUMIF(Dec!$A:$A,TB!$A246,Dec!$H:$H)</f>
        <v>0</v>
      </c>
      <c r="O246" s="190"/>
      <c r="P246" s="190"/>
      <c r="Q246" s="181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D246" s="43">
        <f t="shared" ref="AD246:AD250" si="395">ROUND(C246*AD$2,2)</f>
        <v>0</v>
      </c>
      <c r="AE246" s="43">
        <f t="shared" ref="AE246:AE250" si="396">ROUND(D246*AE$2,2)</f>
        <v>0</v>
      </c>
      <c r="AF246" s="43">
        <f t="shared" ref="AF246:AF250" si="397">ROUND(E246*AF$2,2)</f>
        <v>0</v>
      </c>
      <c r="AG246" s="43">
        <f t="shared" ref="AG246:AG250" si="398">ROUND(F246*AG$2,2)</f>
        <v>0</v>
      </c>
      <c r="AH246" s="43">
        <f t="shared" ref="AH246:AH250" si="399">ROUND(G246*AH$2,2)</f>
        <v>0</v>
      </c>
      <c r="AI246" s="43">
        <f t="shared" ref="AI246:AI250" si="400">ROUND(H246*AI$2,2)</f>
        <v>0</v>
      </c>
      <c r="AJ246" s="43">
        <f t="shared" ref="AJ246:AJ250" si="401">ROUND(I246*AJ$2,2)</f>
        <v>0</v>
      </c>
      <c r="AK246" s="43">
        <f t="shared" ref="AK246:AK250" si="402">ROUND(J246*AK$2,2)</f>
        <v>0</v>
      </c>
      <c r="AL246" s="43">
        <f t="shared" ref="AL246:AL250" si="403">ROUND(K246*AL$2,2)</f>
        <v>0</v>
      </c>
      <c r="AM246" s="43">
        <f t="shared" ref="AM246:AM250" si="404">ROUND(L246*AM$2,2)</f>
        <v>0</v>
      </c>
      <c r="AN246" s="43">
        <f t="shared" ref="AN246:AN250" si="405">ROUND(M246*AN$2,2)</f>
        <v>0</v>
      </c>
      <c r="AO246" s="176">
        <f t="shared" ref="AO246:AO250" si="406">ROUND(N246*AO$2,2)</f>
        <v>0</v>
      </c>
    </row>
    <row r="247" spans="1:41" ht="16.399999999999999" customHeight="1">
      <c r="A247" s="13">
        <v>15013</v>
      </c>
      <c r="B247" s="21" t="s">
        <v>244</v>
      </c>
      <c r="C247" s="42">
        <f>SUMIF(Jan!$A:$A,TB!$A247,Jan!$H:$H)</f>
        <v>106011.66</v>
      </c>
      <c r="D247" s="42">
        <f>SUMIF(Feb!$A:$A,TB!$A247,Feb!$H:$H)</f>
        <v>117435.26</v>
      </c>
      <c r="E247" s="42">
        <f>SUMIF(Mar!$A:$A,TB!$A247,Mar!$H:$H)</f>
        <v>127650.67</v>
      </c>
      <c r="F247" s="42">
        <f>SUMIF(Apr!$A:$A,TB!$A247,Apr!$H:$H)</f>
        <v>142470.10999999999</v>
      </c>
      <c r="G247" s="42">
        <f>SUMIF(May!$A:$A,TB!$A247,May!$H:$H)</f>
        <v>157206.70000000001</v>
      </c>
      <c r="H247" s="42">
        <f>SUMIF(Jun!$A:$A,TB!$A247,Jun!$H:$H)</f>
        <v>170037.18</v>
      </c>
      <c r="I247" s="42">
        <f>SUMIF(Jul!$A:$A,TB!$A247,Jul!$H:$H)</f>
        <v>170037.18</v>
      </c>
      <c r="J247" s="42">
        <f>SUMIF(Aug!$A:$A,TB!$A247,Aug!$H:$H)</f>
        <v>170037.18</v>
      </c>
      <c r="K247" s="42">
        <f>SUMIF(Sep!$A:$A,TB!$A247,Sep!$H:$H)</f>
        <v>170037.18</v>
      </c>
      <c r="L247" s="42">
        <f>SUMIF(Oct!$A:$A,TB!$A247,Oct!$H:$H)</f>
        <v>170037.18</v>
      </c>
      <c r="M247" s="42">
        <f>SUMIF(Nov!$A:$A,TB!$A247,Nov!$H:$H)</f>
        <v>170037.18</v>
      </c>
      <c r="N247" s="174">
        <f>SUMIF(Dec!$A:$A,TB!$A247,Dec!$H:$H)</f>
        <v>170037.18</v>
      </c>
      <c r="O247" s="190"/>
      <c r="P247" s="190"/>
      <c r="Q247" s="179">
        <v>1999.85</v>
      </c>
      <c r="R247" s="42">
        <v>1999.85</v>
      </c>
      <c r="S247" s="42">
        <v>1999.85</v>
      </c>
      <c r="T247" s="42">
        <v>1999.85</v>
      </c>
      <c r="U247" s="42">
        <v>1999.85</v>
      </c>
      <c r="V247" s="42">
        <v>1999.85</v>
      </c>
      <c r="W247" s="42">
        <v>18586.27</v>
      </c>
      <c r="X247" s="42">
        <v>35117.199999999997</v>
      </c>
      <c r="Y247" s="42">
        <v>49714.67</v>
      </c>
      <c r="Z247" s="42">
        <v>64625.91</v>
      </c>
      <c r="AA247" s="42">
        <v>79537.179999999993</v>
      </c>
      <c r="AB247" s="42">
        <v>91982.27</v>
      </c>
      <c r="AD247" s="42">
        <f t="shared" si="395"/>
        <v>2668525.5099999998</v>
      </c>
      <c r="AE247" s="42">
        <f t="shared" si="396"/>
        <v>2950807.52</v>
      </c>
      <c r="AF247" s="42">
        <f t="shared" si="397"/>
        <v>3215443.79</v>
      </c>
      <c r="AG247" s="42">
        <f t="shared" si="398"/>
        <v>3599678.29</v>
      </c>
      <c r="AH247" s="42">
        <f t="shared" si="399"/>
        <v>3978115.54</v>
      </c>
      <c r="AI247" s="42">
        <f t="shared" si="400"/>
        <v>4306106.5599999996</v>
      </c>
      <c r="AJ247" s="42">
        <f t="shared" si="401"/>
        <v>4306106.5599999996</v>
      </c>
      <c r="AK247" s="42">
        <f t="shared" si="402"/>
        <v>4306106.5599999996</v>
      </c>
      <c r="AL247" s="42">
        <f t="shared" si="403"/>
        <v>4306106.5599999996</v>
      </c>
      <c r="AM247" s="42">
        <f t="shared" si="404"/>
        <v>4306106.5599999996</v>
      </c>
      <c r="AN247" s="42">
        <f t="shared" si="405"/>
        <v>4306106.5599999996</v>
      </c>
      <c r="AO247" s="174">
        <f t="shared" si="406"/>
        <v>4306106.5599999996</v>
      </c>
    </row>
    <row r="248" spans="1:41" ht="16.399999999999999" customHeight="1">
      <c r="A248" s="13">
        <v>15009</v>
      </c>
      <c r="B248" s="14" t="s">
        <v>245</v>
      </c>
      <c r="C248" s="42">
        <f>SUMIF(Jan!$A:$A,TB!$A248,Jan!$H:$H)</f>
        <v>0</v>
      </c>
      <c r="D248" s="42">
        <f>SUMIF(Feb!$A:$A,TB!$A248,Feb!$H:$H)</f>
        <v>0</v>
      </c>
      <c r="E248" s="42">
        <f>SUMIF(Mar!$A:$A,TB!$A248,Mar!$H:$H)</f>
        <v>0</v>
      </c>
      <c r="F248" s="42">
        <f>SUMIF(Apr!$A:$A,TB!$A248,Apr!$H:$H)</f>
        <v>0</v>
      </c>
      <c r="G248" s="42">
        <f>SUMIF(May!$A:$A,TB!$A248,May!$H:$H)</f>
        <v>0</v>
      </c>
      <c r="H248" s="42">
        <f>SUMIF(Jun!$A:$A,TB!$A248,Jun!$H:$H)</f>
        <v>0</v>
      </c>
      <c r="I248" s="42">
        <f>SUMIF(Jul!$A:$A,TB!$A248,Jul!$H:$H)</f>
        <v>0</v>
      </c>
      <c r="J248" s="42">
        <f>SUMIF(Aug!$A:$A,TB!$A248,Aug!$H:$H)</f>
        <v>0</v>
      </c>
      <c r="K248" s="42">
        <f>SUMIF(Sep!$A:$A,TB!$A248,Sep!$H:$H)</f>
        <v>0</v>
      </c>
      <c r="L248" s="42">
        <f>SUMIF(Oct!$A:$A,TB!$A248,Oct!$H:$H)</f>
        <v>0</v>
      </c>
      <c r="M248" s="42">
        <f>SUMIF(Nov!$A:$A,TB!$A248,Nov!$H:$H)</f>
        <v>0</v>
      </c>
      <c r="N248" s="174">
        <f>SUMIF(Dec!$A:$A,TB!$A248,Dec!$H:$H)</f>
        <v>0</v>
      </c>
      <c r="O248" s="188"/>
      <c r="P248" s="188"/>
      <c r="Q248" s="179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D248" s="42">
        <f t="shared" si="395"/>
        <v>0</v>
      </c>
      <c r="AE248" s="42">
        <f t="shared" si="396"/>
        <v>0</v>
      </c>
      <c r="AF248" s="42">
        <f t="shared" si="397"/>
        <v>0</v>
      </c>
      <c r="AG248" s="42">
        <f t="shared" si="398"/>
        <v>0</v>
      </c>
      <c r="AH248" s="42">
        <f t="shared" si="399"/>
        <v>0</v>
      </c>
      <c r="AI248" s="42">
        <f t="shared" si="400"/>
        <v>0</v>
      </c>
      <c r="AJ248" s="42">
        <f t="shared" si="401"/>
        <v>0</v>
      </c>
      <c r="AK248" s="42">
        <f t="shared" si="402"/>
        <v>0</v>
      </c>
      <c r="AL248" s="42">
        <f t="shared" si="403"/>
        <v>0</v>
      </c>
      <c r="AM248" s="42">
        <f t="shared" si="404"/>
        <v>0</v>
      </c>
      <c r="AN248" s="42">
        <f t="shared" si="405"/>
        <v>0</v>
      </c>
      <c r="AO248" s="174">
        <f t="shared" si="406"/>
        <v>0</v>
      </c>
    </row>
    <row r="249" spans="1:41" ht="16.399999999999999" customHeight="1">
      <c r="A249" s="13"/>
      <c r="B249" s="21"/>
      <c r="C249" s="43">
        <f>SUMIF(Jan!$A:$A,TB!$A249,Jan!$H:$H)</f>
        <v>0</v>
      </c>
      <c r="D249" s="43">
        <f>SUMIF(Feb!$A:$A,TB!$A249,Feb!$H:$H)</f>
        <v>0</v>
      </c>
      <c r="E249" s="43">
        <f>SUMIF(Mar!$A:$A,TB!$A249,Mar!$H:$H)</f>
        <v>0</v>
      </c>
      <c r="F249" s="43">
        <f>SUMIF(Apr!$A:$A,TB!$A249,Apr!$H:$H)</f>
        <v>0</v>
      </c>
      <c r="G249" s="43">
        <f>SUMIF(May!$A:$A,TB!$A249,May!$H:$H)</f>
        <v>0</v>
      </c>
      <c r="H249" s="43">
        <f>SUMIF(Jun!$A:$A,TB!$A249,Jun!$H:$H)</f>
        <v>0</v>
      </c>
      <c r="I249" s="43">
        <f>SUMIF(Jul!$A:$A,TB!$A249,Jul!$H:$H)</f>
        <v>0</v>
      </c>
      <c r="J249" s="43">
        <f>SUMIF(Aug!$A:$A,TB!$A249,Aug!$H:$H)</f>
        <v>0</v>
      </c>
      <c r="K249" s="43">
        <f>SUMIF(Sep!$A:$A,TB!$A249,Sep!$H:$H)</f>
        <v>0</v>
      </c>
      <c r="L249" s="43">
        <f>SUMIF(Oct!$A:$A,TB!$A249,Oct!$H:$H)</f>
        <v>0</v>
      </c>
      <c r="M249" s="43">
        <f>SUMIF(Nov!$A:$A,TB!$A249,Nov!$H:$H)</f>
        <v>0</v>
      </c>
      <c r="N249" s="176">
        <f>SUMIF(Dec!$A:$A,TB!$A249,Dec!$H:$H)</f>
        <v>0</v>
      </c>
      <c r="O249" s="190"/>
      <c r="P249" s="190"/>
      <c r="Q249" s="181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D249" s="43">
        <f t="shared" si="395"/>
        <v>0</v>
      </c>
      <c r="AE249" s="43">
        <f t="shared" si="396"/>
        <v>0</v>
      </c>
      <c r="AF249" s="43">
        <f t="shared" si="397"/>
        <v>0</v>
      </c>
      <c r="AG249" s="43">
        <f t="shared" si="398"/>
        <v>0</v>
      </c>
      <c r="AH249" s="43">
        <f t="shared" si="399"/>
        <v>0</v>
      </c>
      <c r="AI249" s="43">
        <f t="shared" si="400"/>
        <v>0</v>
      </c>
      <c r="AJ249" s="43">
        <f t="shared" si="401"/>
        <v>0</v>
      </c>
      <c r="AK249" s="43">
        <f t="shared" si="402"/>
        <v>0</v>
      </c>
      <c r="AL249" s="43">
        <f t="shared" si="403"/>
        <v>0</v>
      </c>
      <c r="AM249" s="43">
        <f t="shared" si="404"/>
        <v>0</v>
      </c>
      <c r="AN249" s="43">
        <f t="shared" si="405"/>
        <v>0</v>
      </c>
      <c r="AO249" s="176">
        <f t="shared" si="406"/>
        <v>0</v>
      </c>
    </row>
    <row r="250" spans="1:41" ht="16.399999999999999" customHeight="1">
      <c r="A250" s="13"/>
      <c r="B250" s="21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6">
        <f>SUMIF(Dec!$A:$A,TB!$A250,Dec!$H:$H)</f>
        <v>0</v>
      </c>
      <c r="O250" s="190"/>
      <c r="P250" s="190"/>
      <c r="Q250" s="181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si="395"/>
        <v>0</v>
      </c>
      <c r="AE250" s="43">
        <f t="shared" si="396"/>
        <v>0</v>
      </c>
      <c r="AF250" s="43">
        <f t="shared" si="397"/>
        <v>0</v>
      </c>
      <c r="AG250" s="43">
        <f t="shared" si="398"/>
        <v>0</v>
      </c>
      <c r="AH250" s="43">
        <f t="shared" si="399"/>
        <v>0</v>
      </c>
      <c r="AI250" s="43">
        <f t="shared" si="400"/>
        <v>0</v>
      </c>
      <c r="AJ250" s="43">
        <f t="shared" si="401"/>
        <v>0</v>
      </c>
      <c r="AK250" s="43">
        <f t="shared" si="402"/>
        <v>0</v>
      </c>
      <c r="AL250" s="43">
        <f t="shared" si="403"/>
        <v>0</v>
      </c>
      <c r="AM250" s="43">
        <f t="shared" si="404"/>
        <v>0</v>
      </c>
      <c r="AN250" s="43">
        <f t="shared" si="405"/>
        <v>0</v>
      </c>
      <c r="AO250" s="176">
        <f t="shared" si="406"/>
        <v>0</v>
      </c>
    </row>
    <row r="251" spans="1:41" ht="16.399999999999999" customHeight="1">
      <c r="A251" s="17" t="s">
        <v>33</v>
      </c>
      <c r="B251" s="18"/>
      <c r="C251" s="19">
        <f t="shared" ref="C251" si="407">ROUND(SUM(C246:C250),2)</f>
        <v>106011.66</v>
      </c>
      <c r="D251" s="19">
        <f t="shared" ref="D251:N251" si="408">ROUND(SUM(D246:D250),2)</f>
        <v>117435.26</v>
      </c>
      <c r="E251" s="19">
        <f t="shared" si="408"/>
        <v>127650.67</v>
      </c>
      <c r="F251" s="19">
        <f t="shared" si="408"/>
        <v>142470.10999999999</v>
      </c>
      <c r="G251" s="19">
        <f t="shared" si="408"/>
        <v>157206.70000000001</v>
      </c>
      <c r="H251" s="19">
        <f t="shared" si="408"/>
        <v>170037.18</v>
      </c>
      <c r="I251" s="19">
        <f t="shared" si="408"/>
        <v>170037.18</v>
      </c>
      <c r="J251" s="19">
        <f t="shared" si="408"/>
        <v>170037.18</v>
      </c>
      <c r="K251" s="19">
        <f t="shared" si="408"/>
        <v>170037.18</v>
      </c>
      <c r="L251" s="19">
        <f t="shared" si="408"/>
        <v>170037.18</v>
      </c>
      <c r="M251" s="19">
        <f t="shared" si="408"/>
        <v>170037.18</v>
      </c>
      <c r="N251" s="175">
        <f t="shared" si="408"/>
        <v>170037.18</v>
      </c>
      <c r="O251" s="189"/>
      <c r="P251" s="189"/>
      <c r="Q251" s="180">
        <v>1999.85</v>
      </c>
      <c r="R251" s="19">
        <v>1999.85</v>
      </c>
      <c r="S251" s="19">
        <v>1999.85</v>
      </c>
      <c r="T251" s="19">
        <v>1999.85</v>
      </c>
      <c r="U251" s="19">
        <v>1999.85</v>
      </c>
      <c r="V251" s="19">
        <v>1999.85</v>
      </c>
      <c r="W251" s="19">
        <v>18586.27</v>
      </c>
      <c r="X251" s="19">
        <v>35117.199999999997</v>
      </c>
      <c r="Y251" s="19">
        <v>49714.67</v>
      </c>
      <c r="Z251" s="19">
        <v>64625.91</v>
      </c>
      <c r="AA251" s="19">
        <v>79537.179999999993</v>
      </c>
      <c r="AB251" s="19">
        <v>91982.27</v>
      </c>
      <c r="AD251" s="19">
        <f t="shared" ref="AD251" si="409">ROUND(SUM(AD246:AD250),2)</f>
        <v>2668525.5099999998</v>
      </c>
      <c r="AE251" s="19">
        <f t="shared" ref="AE251:AO251" si="410">ROUND(SUM(AE246:AE250),2)</f>
        <v>2950807.52</v>
      </c>
      <c r="AF251" s="19">
        <f t="shared" si="410"/>
        <v>3215443.79</v>
      </c>
      <c r="AG251" s="19">
        <f t="shared" si="410"/>
        <v>3599678.29</v>
      </c>
      <c r="AH251" s="19">
        <f t="shared" si="410"/>
        <v>3978115.54</v>
      </c>
      <c r="AI251" s="19">
        <f t="shared" si="410"/>
        <v>4306106.5599999996</v>
      </c>
      <c r="AJ251" s="19">
        <f t="shared" si="410"/>
        <v>4306106.5599999996</v>
      </c>
      <c r="AK251" s="19">
        <f t="shared" si="410"/>
        <v>4306106.5599999996</v>
      </c>
      <c r="AL251" s="19">
        <f t="shared" si="410"/>
        <v>4306106.5599999996</v>
      </c>
      <c r="AM251" s="19">
        <f t="shared" si="410"/>
        <v>4306106.5599999996</v>
      </c>
      <c r="AN251" s="19">
        <f t="shared" si="410"/>
        <v>4306106.5599999996</v>
      </c>
      <c r="AO251" s="175">
        <f t="shared" si="410"/>
        <v>4306106.5599999996</v>
      </c>
    </row>
    <row r="252" spans="1:41" ht="16.399999999999999" customHeight="1">
      <c r="A252" s="13"/>
      <c r="B252" s="22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76">
        <f>SUMIF(Dec!$A:$A,TB!$A252,Dec!$H:$H)</f>
        <v>0</v>
      </c>
      <c r="O252" s="190"/>
      <c r="P252" s="190"/>
      <c r="Q252" s="181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ref="AD252:AD254" si="411">ROUND(C252*AD$2,2)</f>
        <v>0</v>
      </c>
      <c r="AE252" s="43">
        <f t="shared" ref="AE252:AE254" si="412">ROUND(D252*AE$2,2)</f>
        <v>0</v>
      </c>
      <c r="AF252" s="43">
        <f t="shared" ref="AF252:AF254" si="413">ROUND(E252*AF$2,2)</f>
        <v>0</v>
      </c>
      <c r="AG252" s="43">
        <f t="shared" ref="AG252:AG254" si="414">ROUND(F252*AG$2,2)</f>
        <v>0</v>
      </c>
      <c r="AH252" s="43">
        <f t="shared" ref="AH252:AH254" si="415">ROUND(G252*AH$2,2)</f>
        <v>0</v>
      </c>
      <c r="AI252" s="43">
        <f t="shared" ref="AI252:AI254" si="416">ROUND(H252*AI$2,2)</f>
        <v>0</v>
      </c>
      <c r="AJ252" s="43">
        <f t="shared" ref="AJ252:AJ254" si="417">ROUND(I252*AJ$2,2)</f>
        <v>0</v>
      </c>
      <c r="AK252" s="43">
        <f t="shared" ref="AK252:AK254" si="418">ROUND(J252*AK$2,2)</f>
        <v>0</v>
      </c>
      <c r="AL252" s="43">
        <f t="shared" ref="AL252:AL254" si="419">ROUND(K252*AL$2,2)</f>
        <v>0</v>
      </c>
      <c r="AM252" s="43">
        <f t="shared" ref="AM252:AM254" si="420">ROUND(L252*AM$2,2)</f>
        <v>0</v>
      </c>
      <c r="AN252" s="43">
        <f t="shared" ref="AN252:AN254" si="421">ROUND(M252*AN$2,2)</f>
        <v>0</v>
      </c>
      <c r="AO252" s="176">
        <f t="shared" ref="AO252:AO254" si="422">ROUND(N252*AO$2,2)</f>
        <v>0</v>
      </c>
    </row>
    <row r="253" spans="1:41" ht="16.399999999999999" customHeight="1">
      <c r="A253" s="13">
        <v>23001</v>
      </c>
      <c r="B253" s="21" t="s">
        <v>246</v>
      </c>
      <c r="C253" s="43">
        <f>SUMIF(Jan!$A:$A,TB!$A253,Jan!$H:$H)</f>
        <v>0</v>
      </c>
      <c r="D253" s="43">
        <f>SUMIF(Feb!$A:$A,TB!$A253,Feb!$H:$H)</f>
        <v>0</v>
      </c>
      <c r="E253" s="43">
        <f>SUMIF(Mar!$A:$A,TB!$A253,Mar!$H:$H)</f>
        <v>0</v>
      </c>
      <c r="F253" s="43">
        <f>SUMIF(Apr!$A:$A,TB!$A253,Apr!$H:$H)</f>
        <v>0</v>
      </c>
      <c r="G253" s="43">
        <f>SUMIF(May!$A:$A,TB!$A253,May!$H:$H)</f>
        <v>0</v>
      </c>
      <c r="H253" s="43">
        <f>SUMIF(Jun!$A:$A,TB!$A253,Jun!$H:$H)</f>
        <v>0</v>
      </c>
      <c r="I253" s="43">
        <f>SUMIF(Jul!$A:$A,TB!$A253,Jul!$H:$H)</f>
        <v>0</v>
      </c>
      <c r="J253" s="43">
        <f>SUMIF(Aug!$A:$A,TB!$A253,Aug!$H:$H)</f>
        <v>0</v>
      </c>
      <c r="K253" s="43">
        <f>SUMIF(Sep!$A:$A,TB!$A253,Sep!$H:$H)</f>
        <v>0</v>
      </c>
      <c r="L253" s="43">
        <f>SUMIF(Oct!$A:$A,TB!$A253,Oct!$H:$H)</f>
        <v>0</v>
      </c>
      <c r="M253" s="43">
        <f>SUMIF(Nov!$A:$A,TB!$A253,Nov!$H:$H)</f>
        <v>0</v>
      </c>
      <c r="N253" s="176">
        <f>SUMIF(Dec!$A:$A,TB!$A253,Dec!$H:$H)</f>
        <v>0</v>
      </c>
      <c r="O253" s="190"/>
      <c r="P253" s="190"/>
      <c r="Q253" s="181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D253" s="43">
        <f t="shared" si="411"/>
        <v>0</v>
      </c>
      <c r="AE253" s="43">
        <f t="shared" si="412"/>
        <v>0</v>
      </c>
      <c r="AF253" s="43">
        <f t="shared" si="413"/>
        <v>0</v>
      </c>
      <c r="AG253" s="43">
        <f t="shared" si="414"/>
        <v>0</v>
      </c>
      <c r="AH253" s="43">
        <f t="shared" si="415"/>
        <v>0</v>
      </c>
      <c r="AI253" s="43">
        <f t="shared" si="416"/>
        <v>0</v>
      </c>
      <c r="AJ253" s="43">
        <f t="shared" si="417"/>
        <v>0</v>
      </c>
      <c r="AK253" s="43">
        <f t="shared" si="418"/>
        <v>0</v>
      </c>
      <c r="AL253" s="43">
        <f t="shared" si="419"/>
        <v>0</v>
      </c>
      <c r="AM253" s="43">
        <f t="shared" si="420"/>
        <v>0</v>
      </c>
      <c r="AN253" s="43">
        <f t="shared" si="421"/>
        <v>0</v>
      </c>
      <c r="AO253" s="176">
        <f t="shared" si="422"/>
        <v>0</v>
      </c>
    </row>
    <row r="254" spans="1:41" ht="16.399999999999999" customHeight="1">
      <c r="A254" s="13"/>
      <c r="B254" s="21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6">
        <f>SUMIF(Dec!$A:$A,TB!$A254,Dec!$H:$H)</f>
        <v>0</v>
      </c>
      <c r="O254" s="190"/>
      <c r="P254" s="190"/>
      <c r="Q254" s="181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si="411"/>
        <v>0</v>
      </c>
      <c r="AE254" s="43">
        <f t="shared" si="412"/>
        <v>0</v>
      </c>
      <c r="AF254" s="43">
        <f t="shared" si="413"/>
        <v>0</v>
      </c>
      <c r="AG254" s="43">
        <f t="shared" si="414"/>
        <v>0</v>
      </c>
      <c r="AH254" s="43">
        <f t="shared" si="415"/>
        <v>0</v>
      </c>
      <c r="AI254" s="43">
        <f t="shared" si="416"/>
        <v>0</v>
      </c>
      <c r="AJ254" s="43">
        <f t="shared" si="417"/>
        <v>0</v>
      </c>
      <c r="AK254" s="43">
        <f t="shared" si="418"/>
        <v>0</v>
      </c>
      <c r="AL254" s="43">
        <f t="shared" si="419"/>
        <v>0</v>
      </c>
      <c r="AM254" s="43">
        <f t="shared" si="420"/>
        <v>0</v>
      </c>
      <c r="AN254" s="43">
        <f t="shared" si="421"/>
        <v>0</v>
      </c>
      <c r="AO254" s="176">
        <f t="shared" si="422"/>
        <v>0</v>
      </c>
    </row>
    <row r="255" spans="1:41" ht="16.399999999999999" customHeight="1">
      <c r="A255" s="17" t="s">
        <v>38</v>
      </c>
      <c r="B255" s="18"/>
      <c r="C255" s="19">
        <f t="shared" ref="C255" si="423">ROUND(SUM(C252:C254),2)</f>
        <v>0</v>
      </c>
      <c r="D255" s="19">
        <f t="shared" ref="D255:N255" si="424">ROUND(SUM(D252:D254),2)</f>
        <v>0</v>
      </c>
      <c r="E255" s="19">
        <f t="shared" si="424"/>
        <v>0</v>
      </c>
      <c r="F255" s="19">
        <f t="shared" si="424"/>
        <v>0</v>
      </c>
      <c r="G255" s="19">
        <f t="shared" si="424"/>
        <v>0</v>
      </c>
      <c r="H255" s="19">
        <f t="shared" si="424"/>
        <v>0</v>
      </c>
      <c r="I255" s="19">
        <f t="shared" si="424"/>
        <v>0</v>
      </c>
      <c r="J255" s="19">
        <f t="shared" si="424"/>
        <v>0</v>
      </c>
      <c r="K255" s="19">
        <f t="shared" si="424"/>
        <v>0</v>
      </c>
      <c r="L255" s="19">
        <f t="shared" si="424"/>
        <v>0</v>
      </c>
      <c r="M255" s="19">
        <f t="shared" si="424"/>
        <v>0</v>
      </c>
      <c r="N255" s="175">
        <f t="shared" si="424"/>
        <v>0</v>
      </c>
      <c r="O255" s="189"/>
      <c r="P255" s="189"/>
      <c r="Q255" s="180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D255" s="19">
        <f t="shared" ref="AD255" si="425">ROUND(SUM(AD252:AD254),2)</f>
        <v>0</v>
      </c>
      <c r="AE255" s="19">
        <f t="shared" ref="AE255:AO255" si="426">ROUND(SUM(AE252:AE254),2)</f>
        <v>0</v>
      </c>
      <c r="AF255" s="19">
        <f t="shared" si="426"/>
        <v>0</v>
      </c>
      <c r="AG255" s="19">
        <f t="shared" si="426"/>
        <v>0</v>
      </c>
      <c r="AH255" s="19">
        <f t="shared" si="426"/>
        <v>0</v>
      </c>
      <c r="AI255" s="19">
        <f t="shared" si="426"/>
        <v>0</v>
      </c>
      <c r="AJ255" s="19">
        <f t="shared" si="426"/>
        <v>0</v>
      </c>
      <c r="AK255" s="19">
        <f t="shared" si="426"/>
        <v>0</v>
      </c>
      <c r="AL255" s="19">
        <f t="shared" si="426"/>
        <v>0</v>
      </c>
      <c r="AM255" s="19">
        <f t="shared" si="426"/>
        <v>0</v>
      </c>
      <c r="AN255" s="19">
        <f t="shared" si="426"/>
        <v>0</v>
      </c>
      <c r="AO255" s="175">
        <f t="shared" si="426"/>
        <v>0</v>
      </c>
    </row>
    <row r="256" spans="1:41" ht="16.399999999999999" customHeight="1">
      <c r="A256" s="13"/>
      <c r="B256" s="22"/>
      <c r="C256" s="43">
        <f>SUMIF(Jan!$A:$A,TB!$A256,Jan!$H:$H)</f>
        <v>0</v>
      </c>
      <c r="D256" s="43">
        <f>SUMIF(Feb!$A:$A,TB!$A256,Feb!$H:$H)</f>
        <v>0</v>
      </c>
      <c r="E256" s="43">
        <f>SUMIF(Mar!$A:$A,TB!$A256,Mar!$H:$H)</f>
        <v>0</v>
      </c>
      <c r="F256" s="43">
        <f>SUMIF(Apr!$A:$A,TB!$A256,Apr!$H:$H)</f>
        <v>0</v>
      </c>
      <c r="G256" s="43">
        <f>SUMIF(May!$A:$A,TB!$A256,May!$H:$H)</f>
        <v>0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176">
        <f>SUMIF(Dec!$A:$A,TB!$A256,Dec!$H:$H)</f>
        <v>0</v>
      </c>
      <c r="O256" s="190"/>
      <c r="P256" s="190"/>
      <c r="Q256" s="181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0</v>
      </c>
      <c r="AD256" s="43">
        <f t="shared" ref="AD256:AD266" si="427">ROUND(C256*AD$2,2)</f>
        <v>0</v>
      </c>
      <c r="AE256" s="43">
        <f t="shared" ref="AE256:AE266" si="428">ROUND(D256*AE$2,2)</f>
        <v>0</v>
      </c>
      <c r="AF256" s="43">
        <f t="shared" ref="AF256:AF266" si="429">ROUND(E256*AF$2,2)</f>
        <v>0</v>
      </c>
      <c r="AG256" s="43">
        <f t="shared" ref="AG256:AG266" si="430">ROUND(F256*AG$2,2)</f>
        <v>0</v>
      </c>
      <c r="AH256" s="43">
        <f t="shared" ref="AH256:AH266" si="431">ROUND(G256*AH$2,2)</f>
        <v>0</v>
      </c>
      <c r="AI256" s="43">
        <f t="shared" ref="AI256:AI266" si="432">ROUND(H256*AI$2,2)</f>
        <v>0</v>
      </c>
      <c r="AJ256" s="43">
        <f t="shared" ref="AJ256:AJ266" si="433">ROUND(I256*AJ$2,2)</f>
        <v>0</v>
      </c>
      <c r="AK256" s="43">
        <f t="shared" ref="AK256:AK266" si="434">ROUND(J256*AK$2,2)</f>
        <v>0</v>
      </c>
      <c r="AL256" s="43">
        <f t="shared" ref="AL256:AL266" si="435">ROUND(K256*AL$2,2)</f>
        <v>0</v>
      </c>
      <c r="AM256" s="43">
        <f t="shared" ref="AM256:AM266" si="436">ROUND(L256*AM$2,2)</f>
        <v>0</v>
      </c>
      <c r="AN256" s="43">
        <f t="shared" ref="AN256:AN266" si="437">ROUND(M256*AN$2,2)</f>
        <v>0</v>
      </c>
      <c r="AO256" s="176">
        <f t="shared" ref="AO256:AO266" si="438">ROUND(N256*AO$2,2)</f>
        <v>0</v>
      </c>
    </row>
    <row r="257" spans="1:41" ht="16.399999999999999" customHeight="1">
      <c r="A257" s="13">
        <v>22001</v>
      </c>
      <c r="B257" s="22" t="s">
        <v>179</v>
      </c>
      <c r="C257" s="43">
        <f>SUMIF(Jan!$A:$A,TB!$A257,Jan!$H:$H)</f>
        <v>-217604.67</v>
      </c>
      <c r="D257" s="43">
        <f>SUMIF(Feb!$A:$A,TB!$A257,Feb!$H:$H)</f>
        <v>-208106.45</v>
      </c>
      <c r="E257" s="43">
        <f>SUMIF(Mar!$A:$A,TB!$A257,Mar!$H:$H)</f>
        <v>-243212.13</v>
      </c>
      <c r="F257" s="43">
        <f>SUMIF(Apr!$A:$A,TB!$A257,Apr!$H:$H)</f>
        <v>-215594.96</v>
      </c>
      <c r="G257" s="43">
        <f>SUMIF(May!$A:$A,TB!$A257,May!$H:$H)</f>
        <v>-221065.43</v>
      </c>
      <c r="H257" s="43">
        <f>SUMIF(Jun!$A:$A,TB!$A257,Jun!$H:$H)</f>
        <v>-213656.2</v>
      </c>
      <c r="I257" s="43">
        <f>SUMIF(Jul!$A:$A,TB!$A257,Jul!$H:$H)</f>
        <v>-213656.2</v>
      </c>
      <c r="J257" s="43">
        <f>SUMIF(Aug!$A:$A,TB!$A257,Aug!$H:$H)</f>
        <v>-213656.2</v>
      </c>
      <c r="K257" s="43">
        <f>SUMIF(Sep!$A:$A,TB!$A257,Sep!$H:$H)</f>
        <v>-213656.2</v>
      </c>
      <c r="L257" s="43">
        <f>SUMIF(Oct!$A:$A,TB!$A257,Oct!$H:$H)</f>
        <v>-213656.2</v>
      </c>
      <c r="M257" s="43">
        <f>SUMIF(Nov!$A:$A,TB!$A257,Nov!$H:$H)</f>
        <v>-213656.2</v>
      </c>
      <c r="N257" s="176">
        <f>SUMIF(Dec!$A:$A,TB!$A257,Dec!$H:$H)</f>
        <v>-213656.2</v>
      </c>
      <c r="O257" s="190"/>
      <c r="P257" s="190"/>
      <c r="Q257" s="181">
        <v>-285498.38</v>
      </c>
      <c r="R257" s="43">
        <v>-267591.28000000003</v>
      </c>
      <c r="S257" s="43">
        <v>-304661.59999999998</v>
      </c>
      <c r="T257" s="43">
        <v>-163423.78</v>
      </c>
      <c r="U257" s="43">
        <v>-236653.43</v>
      </c>
      <c r="V257" s="43">
        <v>-238145.64</v>
      </c>
      <c r="W257" s="43">
        <v>-254214.29</v>
      </c>
      <c r="X257" s="43">
        <v>-319181.93</v>
      </c>
      <c r="Y257" s="43">
        <v>-229809.23</v>
      </c>
      <c r="Z257" s="43">
        <v>-279904.46000000002</v>
      </c>
      <c r="AA257" s="43">
        <v>-233183.38</v>
      </c>
      <c r="AB257" s="43">
        <v>-245238.41</v>
      </c>
      <c r="AD257" s="43">
        <f t="shared" si="427"/>
        <v>-5477544.75</v>
      </c>
      <c r="AE257" s="43">
        <f t="shared" si="428"/>
        <v>-5229111.58</v>
      </c>
      <c r="AF257" s="43">
        <f t="shared" si="429"/>
        <v>-6126367.6299999999</v>
      </c>
      <c r="AG257" s="43">
        <f t="shared" si="430"/>
        <v>-5447265.3799999999</v>
      </c>
      <c r="AH257" s="43">
        <f t="shared" si="431"/>
        <v>-5594060.71</v>
      </c>
      <c r="AI257" s="43">
        <f t="shared" si="432"/>
        <v>-5410736.4400000004</v>
      </c>
      <c r="AJ257" s="43">
        <f t="shared" si="433"/>
        <v>-5410736.4400000004</v>
      </c>
      <c r="AK257" s="43">
        <f t="shared" si="434"/>
        <v>-5410736.4400000004</v>
      </c>
      <c r="AL257" s="43">
        <f t="shared" si="435"/>
        <v>-5410736.4400000004</v>
      </c>
      <c r="AM257" s="43">
        <f t="shared" si="436"/>
        <v>-5410736.4400000004</v>
      </c>
      <c r="AN257" s="43">
        <f t="shared" si="437"/>
        <v>-5410736.4400000004</v>
      </c>
      <c r="AO257" s="176">
        <f t="shared" si="438"/>
        <v>-5410736.4400000004</v>
      </c>
    </row>
    <row r="258" spans="1:41" ht="16.399999999999999" customHeight="1">
      <c r="A258" s="13">
        <v>22002</v>
      </c>
      <c r="B258" s="22" t="s">
        <v>180</v>
      </c>
      <c r="C258" s="43">
        <f>SUMIF(Jan!$A:$A,TB!$A258,Jan!$H:$H)</f>
        <v>-1473968.17</v>
      </c>
      <c r="D258" s="43">
        <f>SUMIF(Feb!$A:$A,TB!$A258,Feb!$H:$H)</f>
        <v>-1544712.55</v>
      </c>
      <c r="E258" s="43">
        <f>SUMIF(Mar!$A:$A,TB!$A258,Mar!$H:$H)</f>
        <v>-1709385.71</v>
      </c>
      <c r="F258" s="43">
        <f>SUMIF(Apr!$A:$A,TB!$A258,Apr!$H:$H)</f>
        <v>-1522499.95</v>
      </c>
      <c r="G258" s="43">
        <f>SUMIF(May!$A:$A,TB!$A258,May!$H:$H)</f>
        <v>-1685268.21</v>
      </c>
      <c r="H258" s="43">
        <f>SUMIF(Jun!$A:$A,TB!$A258,Jun!$H:$H)</f>
        <v>-1739295.13</v>
      </c>
      <c r="I258" s="43">
        <f>SUMIF(Jul!$A:$A,TB!$A258,Jul!$H:$H)</f>
        <v>-1739295.13</v>
      </c>
      <c r="J258" s="43">
        <f>SUMIF(Aug!$A:$A,TB!$A258,Aug!$H:$H)</f>
        <v>-1739295.13</v>
      </c>
      <c r="K258" s="43">
        <f>SUMIF(Sep!$A:$A,TB!$A258,Sep!$H:$H)</f>
        <v>-1739295.13</v>
      </c>
      <c r="L258" s="43">
        <f>SUMIF(Oct!$A:$A,TB!$A258,Oct!$H:$H)</f>
        <v>-1739295.13</v>
      </c>
      <c r="M258" s="43">
        <f>SUMIF(Nov!$A:$A,TB!$A258,Nov!$H:$H)</f>
        <v>-1739295.13</v>
      </c>
      <c r="N258" s="176">
        <f>SUMIF(Dec!$A:$A,TB!$A258,Dec!$H:$H)</f>
        <v>-1739295.13</v>
      </c>
      <c r="O258" s="190"/>
      <c r="P258" s="190"/>
      <c r="Q258" s="181">
        <v>-1087213.47</v>
      </c>
      <c r="R258" s="43">
        <v>-1160179.97</v>
      </c>
      <c r="S258" s="43">
        <v>-641383.28</v>
      </c>
      <c r="T258" s="43">
        <v>-1096024.24</v>
      </c>
      <c r="U258" s="43">
        <v>-1456108.09</v>
      </c>
      <c r="V258" s="43">
        <v>-1412511.87</v>
      </c>
      <c r="W258" s="43">
        <v>-1517033.46</v>
      </c>
      <c r="X258" s="43">
        <v>-1878662.24</v>
      </c>
      <c r="Y258" s="43">
        <v>-1577588.95</v>
      </c>
      <c r="Z258" s="43">
        <v>-1946355.87</v>
      </c>
      <c r="AA258" s="43">
        <v>-1807332.74</v>
      </c>
      <c r="AB258" s="43">
        <v>-982959.8</v>
      </c>
      <c r="AD258" s="43">
        <f t="shared" si="427"/>
        <v>-37102726.780000001</v>
      </c>
      <c r="AE258" s="43">
        <f t="shared" si="428"/>
        <v>-38814146.719999999</v>
      </c>
      <c r="AF258" s="43">
        <f t="shared" si="429"/>
        <v>-43058400.399999999</v>
      </c>
      <c r="AG258" s="43">
        <f t="shared" si="430"/>
        <v>-38467788.240000002</v>
      </c>
      <c r="AH258" s="43">
        <f t="shared" si="431"/>
        <v>-42645712.049999997</v>
      </c>
      <c r="AI258" s="43">
        <f t="shared" si="432"/>
        <v>-44046779.520000003</v>
      </c>
      <c r="AJ258" s="43">
        <f t="shared" si="433"/>
        <v>-44046779.520000003</v>
      </c>
      <c r="AK258" s="43">
        <f t="shared" si="434"/>
        <v>-44046779.520000003</v>
      </c>
      <c r="AL258" s="43">
        <f t="shared" si="435"/>
        <v>-44046779.520000003</v>
      </c>
      <c r="AM258" s="43">
        <f t="shared" si="436"/>
        <v>-44046779.520000003</v>
      </c>
      <c r="AN258" s="43">
        <f t="shared" si="437"/>
        <v>-44046779.520000003</v>
      </c>
      <c r="AO258" s="176">
        <f t="shared" si="438"/>
        <v>-44046779.520000003</v>
      </c>
    </row>
    <row r="259" spans="1:41" ht="16.399999999999999" customHeight="1">
      <c r="A259" s="13">
        <v>22101</v>
      </c>
      <c r="B259" s="22" t="s">
        <v>247</v>
      </c>
      <c r="C259" s="43">
        <f>SUMIF(Jan!$A:$A,TB!$A259,Jan!$H:$H)</f>
        <v>373.05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6">
        <f>SUMIF(Dec!$A:$A,TB!$A259,Dec!$H:$H)</f>
        <v>0</v>
      </c>
      <c r="O259" s="190"/>
      <c r="P259" s="190"/>
      <c r="Q259" s="181">
        <v>0</v>
      </c>
      <c r="R259" s="43">
        <v>0</v>
      </c>
      <c r="S259" s="43">
        <v>-123930.21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-97706.41</v>
      </c>
      <c r="AD259" s="43">
        <f t="shared" si="427"/>
        <v>9390.41</v>
      </c>
      <c r="AE259" s="43">
        <f t="shared" si="428"/>
        <v>0</v>
      </c>
      <c r="AF259" s="43">
        <f t="shared" si="429"/>
        <v>0</v>
      </c>
      <c r="AG259" s="43">
        <f t="shared" si="430"/>
        <v>0</v>
      </c>
      <c r="AH259" s="43">
        <f t="shared" si="431"/>
        <v>0</v>
      </c>
      <c r="AI259" s="43">
        <f t="shared" si="432"/>
        <v>0</v>
      </c>
      <c r="AJ259" s="43">
        <f t="shared" si="433"/>
        <v>0</v>
      </c>
      <c r="AK259" s="43">
        <f t="shared" si="434"/>
        <v>0</v>
      </c>
      <c r="AL259" s="43">
        <f t="shared" si="435"/>
        <v>0</v>
      </c>
      <c r="AM259" s="43">
        <f t="shared" si="436"/>
        <v>0</v>
      </c>
      <c r="AN259" s="43">
        <f t="shared" si="437"/>
        <v>0</v>
      </c>
      <c r="AO259" s="176">
        <f t="shared" si="438"/>
        <v>0</v>
      </c>
    </row>
    <row r="260" spans="1:41" ht="16.399999999999999" customHeight="1">
      <c r="A260" s="13">
        <v>25001</v>
      </c>
      <c r="B260" s="22" t="s">
        <v>248</v>
      </c>
      <c r="C260" s="43">
        <f>SUMIF(Jan!$A:$A,TB!$A260,Jan!$H:$H)</f>
        <v>0</v>
      </c>
      <c r="D260" s="43">
        <f>SUMIF(Feb!$A:$A,TB!$A260,Feb!$H:$H)</f>
        <v>0</v>
      </c>
      <c r="E260" s="43">
        <f>SUMIF(Mar!$A:$A,TB!$A260,Mar!$H:$H)</f>
        <v>0</v>
      </c>
      <c r="F260" s="43">
        <f>SUMIF(Apr!$A:$A,TB!$A260,Apr!$H:$H)</f>
        <v>0</v>
      </c>
      <c r="G260" s="43">
        <f>SUMIF(May!$A:$A,TB!$A260,May!$H:$H)</f>
        <v>0</v>
      </c>
      <c r="H260" s="43">
        <f>SUMIF(Jun!$A:$A,TB!$A260,Jun!$H:$H)</f>
        <v>0</v>
      </c>
      <c r="I260" s="43">
        <f>SUMIF(Jul!$A:$A,TB!$A260,Jul!$H:$H)</f>
        <v>0</v>
      </c>
      <c r="J260" s="43">
        <f>SUMIF(Aug!$A:$A,TB!$A260,Aug!$H:$H)</f>
        <v>0</v>
      </c>
      <c r="K260" s="43">
        <f>SUMIF(Sep!$A:$A,TB!$A260,Sep!$H:$H)</f>
        <v>0</v>
      </c>
      <c r="L260" s="43">
        <f>SUMIF(Oct!$A:$A,TB!$A260,Oct!$H:$H)</f>
        <v>0</v>
      </c>
      <c r="M260" s="43">
        <f>SUMIF(Nov!$A:$A,TB!$A260,Nov!$H:$H)</f>
        <v>0</v>
      </c>
      <c r="N260" s="176">
        <f>SUMIF(Dec!$A:$A,TB!$A260,Dec!$H:$H)</f>
        <v>0</v>
      </c>
      <c r="O260" s="190"/>
      <c r="P260" s="190"/>
      <c r="Q260" s="181">
        <v>-3000000</v>
      </c>
      <c r="R260" s="43">
        <v>-3000000</v>
      </c>
      <c r="S260" s="43">
        <v>-18731.79</v>
      </c>
      <c r="T260" s="43">
        <v>-18041.310000000001</v>
      </c>
      <c r="U260" s="43">
        <v>-18041.310000000001</v>
      </c>
      <c r="V260" s="43">
        <v>-139.59</v>
      </c>
      <c r="W260" s="43">
        <v>-154.12</v>
      </c>
      <c r="X260" s="43">
        <v>-194.21</v>
      </c>
      <c r="Y260" s="43">
        <v>-86.16</v>
      </c>
      <c r="Z260" s="43">
        <v>-86.16</v>
      </c>
      <c r="AA260" s="43">
        <v>-182.42</v>
      </c>
      <c r="AB260" s="43">
        <v>-38977.47</v>
      </c>
      <c r="AD260" s="43">
        <f t="shared" si="427"/>
        <v>0</v>
      </c>
      <c r="AE260" s="43">
        <f t="shared" si="428"/>
        <v>0</v>
      </c>
      <c r="AF260" s="43">
        <f t="shared" si="429"/>
        <v>0</v>
      </c>
      <c r="AG260" s="43">
        <f t="shared" si="430"/>
        <v>0</v>
      </c>
      <c r="AH260" s="43">
        <f t="shared" si="431"/>
        <v>0</v>
      </c>
      <c r="AI260" s="43">
        <f t="shared" si="432"/>
        <v>0</v>
      </c>
      <c r="AJ260" s="43">
        <f t="shared" si="433"/>
        <v>0</v>
      </c>
      <c r="AK260" s="43">
        <f t="shared" si="434"/>
        <v>0</v>
      </c>
      <c r="AL260" s="43">
        <f t="shared" si="435"/>
        <v>0</v>
      </c>
      <c r="AM260" s="43">
        <f t="shared" si="436"/>
        <v>0</v>
      </c>
      <c r="AN260" s="43">
        <f t="shared" si="437"/>
        <v>0</v>
      </c>
      <c r="AO260" s="176">
        <f t="shared" si="438"/>
        <v>0</v>
      </c>
    </row>
    <row r="261" spans="1:41" ht="16.399999999999999" customHeight="1">
      <c r="A261" s="13">
        <v>25002</v>
      </c>
      <c r="B261" s="22" t="s">
        <v>249</v>
      </c>
      <c r="C261" s="43">
        <f>SUMIF(Jan!$A:$A,TB!$A261,Jan!$H:$H)</f>
        <v>0</v>
      </c>
      <c r="D261" s="43">
        <f>SUMIF(Feb!$A:$A,TB!$A261,Feb!$H:$H)</f>
        <v>0</v>
      </c>
      <c r="E261" s="43">
        <f>SUMIF(Mar!$A:$A,TB!$A261,Mar!$H:$H)</f>
        <v>0</v>
      </c>
      <c r="F261" s="43">
        <f>SUMIF(Apr!$A:$A,TB!$A261,Apr!$H:$H)</f>
        <v>0</v>
      </c>
      <c r="G261" s="43">
        <f>SUMIF(May!$A:$A,TB!$A261,May!$H:$H)</f>
        <v>0</v>
      </c>
      <c r="H261" s="43">
        <f>SUMIF(Jun!$A:$A,TB!$A261,Jun!$H:$H)</f>
        <v>0</v>
      </c>
      <c r="I261" s="43">
        <f>SUMIF(Jul!$A:$A,TB!$A261,Jul!$H:$H)</f>
        <v>0</v>
      </c>
      <c r="J261" s="43">
        <f>SUMIF(Aug!$A:$A,TB!$A261,Aug!$H:$H)</f>
        <v>0</v>
      </c>
      <c r="K261" s="43">
        <f>SUMIF(Sep!$A:$A,TB!$A261,Sep!$H:$H)</f>
        <v>0</v>
      </c>
      <c r="L261" s="43">
        <f>SUMIF(Oct!$A:$A,TB!$A261,Oct!$H:$H)</f>
        <v>0</v>
      </c>
      <c r="M261" s="43">
        <f>SUMIF(Nov!$A:$A,TB!$A261,Nov!$H:$H)</f>
        <v>0</v>
      </c>
      <c r="N261" s="176">
        <f>SUMIF(Dec!$A:$A,TB!$A261,Dec!$H:$H)</f>
        <v>0</v>
      </c>
      <c r="O261" s="190"/>
      <c r="P261" s="190"/>
      <c r="Q261" s="181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D261" s="43">
        <f t="shared" si="427"/>
        <v>0</v>
      </c>
      <c r="AE261" s="43">
        <f t="shared" si="428"/>
        <v>0</v>
      </c>
      <c r="AF261" s="43">
        <f t="shared" si="429"/>
        <v>0</v>
      </c>
      <c r="AG261" s="43">
        <f t="shared" si="430"/>
        <v>0</v>
      </c>
      <c r="AH261" s="43">
        <f t="shared" si="431"/>
        <v>0</v>
      </c>
      <c r="AI261" s="43">
        <f t="shared" si="432"/>
        <v>0</v>
      </c>
      <c r="AJ261" s="43">
        <f t="shared" si="433"/>
        <v>0</v>
      </c>
      <c r="AK261" s="43">
        <f t="shared" si="434"/>
        <v>0</v>
      </c>
      <c r="AL261" s="43">
        <f t="shared" si="435"/>
        <v>0</v>
      </c>
      <c r="AM261" s="43">
        <f t="shared" si="436"/>
        <v>0</v>
      </c>
      <c r="AN261" s="43">
        <f t="shared" si="437"/>
        <v>0</v>
      </c>
      <c r="AO261" s="176">
        <f t="shared" si="438"/>
        <v>0</v>
      </c>
    </row>
    <row r="262" spans="1:41" ht="16.399999999999999" customHeight="1">
      <c r="A262" s="13">
        <v>25003</v>
      </c>
      <c r="B262" s="14" t="s">
        <v>250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76">
        <f>SUMIF(Dec!$A:$A,TB!$A262,Dec!$H:$H)</f>
        <v>0</v>
      </c>
      <c r="O262" s="190"/>
      <c r="P262" s="190"/>
      <c r="Q262" s="181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427"/>
        <v>0</v>
      </c>
      <c r="AE262" s="43">
        <f t="shared" si="428"/>
        <v>0</v>
      </c>
      <c r="AF262" s="43">
        <f t="shared" si="429"/>
        <v>0</v>
      </c>
      <c r="AG262" s="43">
        <f t="shared" si="430"/>
        <v>0</v>
      </c>
      <c r="AH262" s="43">
        <f t="shared" si="431"/>
        <v>0</v>
      </c>
      <c r="AI262" s="43">
        <f t="shared" si="432"/>
        <v>0</v>
      </c>
      <c r="AJ262" s="43">
        <f t="shared" si="433"/>
        <v>0</v>
      </c>
      <c r="AK262" s="43">
        <f t="shared" si="434"/>
        <v>0</v>
      </c>
      <c r="AL262" s="43">
        <f t="shared" si="435"/>
        <v>0</v>
      </c>
      <c r="AM262" s="43">
        <f t="shared" si="436"/>
        <v>0</v>
      </c>
      <c r="AN262" s="43">
        <f t="shared" si="437"/>
        <v>0</v>
      </c>
      <c r="AO262" s="176">
        <f t="shared" si="438"/>
        <v>0</v>
      </c>
    </row>
    <row r="263" spans="1:41" ht="16.399999999999999" customHeight="1">
      <c r="A263" s="13">
        <v>25004</v>
      </c>
      <c r="B263" s="14" t="s">
        <v>251</v>
      </c>
      <c r="C263" s="43">
        <f>SUMIF(Jan!$A:$A,TB!$A263,Jan!$H:$H)</f>
        <v>-364312.29</v>
      </c>
      <c r="D263" s="43">
        <f>SUMIF(Feb!$A:$A,TB!$A263,Feb!$H:$H)</f>
        <v>-425611.46</v>
      </c>
      <c r="E263" s="43">
        <f>SUMIF(Mar!$A:$A,TB!$A263,Mar!$H:$H)</f>
        <v>-413483.13</v>
      </c>
      <c r="F263" s="43">
        <f>SUMIF(Apr!$A:$A,TB!$A263,Apr!$H:$H)</f>
        <v>-200214.18</v>
      </c>
      <c r="G263" s="43">
        <f>SUMIF(May!$A:$A,TB!$A263,May!$H:$H)</f>
        <v>-244605.35</v>
      </c>
      <c r="H263" s="43">
        <f>SUMIF(Jun!$A:$A,TB!$A263,Jun!$H:$H)</f>
        <v>-271454.52</v>
      </c>
      <c r="I263" s="43">
        <f>SUMIF(Jul!$A:$A,TB!$A263,Jul!$H:$H)</f>
        <v>-271454.52</v>
      </c>
      <c r="J263" s="43">
        <f>SUMIF(Aug!$A:$A,TB!$A263,Aug!$H:$H)</f>
        <v>-271454.52</v>
      </c>
      <c r="K263" s="43">
        <f>SUMIF(Sep!$A:$A,TB!$A263,Sep!$H:$H)</f>
        <v>-271454.52</v>
      </c>
      <c r="L263" s="43">
        <f>SUMIF(Oct!$A:$A,TB!$A263,Oct!$H:$H)</f>
        <v>-271454.52</v>
      </c>
      <c r="M263" s="43">
        <f>SUMIF(Nov!$A:$A,TB!$A263,Nov!$H:$H)</f>
        <v>-271454.52</v>
      </c>
      <c r="N263" s="176">
        <f>SUMIF(Dec!$A:$A,TB!$A263,Dec!$H:$H)</f>
        <v>-271454.52</v>
      </c>
      <c r="O263" s="190"/>
      <c r="P263" s="190"/>
      <c r="Q263" s="181">
        <v>-105670.83</v>
      </c>
      <c r="R263" s="43">
        <v>-123341.66</v>
      </c>
      <c r="S263" s="43">
        <v>-724715.56</v>
      </c>
      <c r="T263" s="43">
        <v>-120981.29</v>
      </c>
      <c r="U263" s="43">
        <v>-62800.08</v>
      </c>
      <c r="V263" s="43">
        <v>-88493.88</v>
      </c>
      <c r="W263" s="43">
        <v>-153187.68</v>
      </c>
      <c r="X263" s="43">
        <v>-234939.8</v>
      </c>
      <c r="Y263" s="43">
        <v>-301558.27</v>
      </c>
      <c r="Z263" s="43">
        <v>-535176.74</v>
      </c>
      <c r="AA263" s="43">
        <v>-411195.83</v>
      </c>
      <c r="AB263" s="43">
        <v>-1210569.25</v>
      </c>
      <c r="AD263" s="43">
        <f t="shared" si="427"/>
        <v>-9170468.9600000009</v>
      </c>
      <c r="AE263" s="43">
        <f t="shared" si="428"/>
        <v>-10694381.720000001</v>
      </c>
      <c r="AF263" s="43">
        <f t="shared" si="429"/>
        <v>-10415391.949999999</v>
      </c>
      <c r="AG263" s="43">
        <f t="shared" si="430"/>
        <v>-5058651.51</v>
      </c>
      <c r="AH263" s="43">
        <f t="shared" si="431"/>
        <v>-6189738.3799999999</v>
      </c>
      <c r="AI263" s="43">
        <f t="shared" si="432"/>
        <v>-6874449.9900000002</v>
      </c>
      <c r="AJ263" s="43">
        <f t="shared" si="433"/>
        <v>-6874449.9900000002</v>
      </c>
      <c r="AK263" s="43">
        <f t="shared" si="434"/>
        <v>-6874449.9900000002</v>
      </c>
      <c r="AL263" s="43">
        <f t="shared" si="435"/>
        <v>-6874449.9900000002</v>
      </c>
      <c r="AM263" s="43">
        <f t="shared" si="436"/>
        <v>-6874449.9900000002</v>
      </c>
      <c r="AN263" s="43">
        <f t="shared" si="437"/>
        <v>-6874449.9900000002</v>
      </c>
      <c r="AO263" s="176">
        <f t="shared" si="438"/>
        <v>-6874449.9900000002</v>
      </c>
    </row>
    <row r="264" spans="1:41" ht="16.399999999999999" customHeight="1">
      <c r="A264" s="13">
        <v>25005</v>
      </c>
      <c r="B264" s="14" t="s">
        <v>252</v>
      </c>
      <c r="C264" s="43">
        <f>SUMIF(Jan!$A:$A,TB!$A264,Jan!$H:$H)</f>
        <v>-9188.6299999999992</v>
      </c>
      <c r="D264" s="43">
        <f>SUMIF(Feb!$A:$A,TB!$A264,Feb!$H:$H)</f>
        <v>-9188.6299999999992</v>
      </c>
      <c r="E264" s="43">
        <f>SUMIF(Mar!$A:$A,TB!$A264,Mar!$H:$H)</f>
        <v>-9188.6299999999992</v>
      </c>
      <c r="F264" s="43">
        <f>SUMIF(Apr!$A:$A,TB!$A264,Apr!$H:$H)</f>
        <v>-9188.6299999999992</v>
      </c>
      <c r="G264" s="43">
        <f>SUMIF(May!$A:$A,TB!$A264,May!$H:$H)</f>
        <v>-9188.6299999999992</v>
      </c>
      <c r="H264" s="43">
        <f>SUMIF(Jun!$A:$A,TB!$A264,Jun!$H:$H)</f>
        <v>-9188.6299999999992</v>
      </c>
      <c r="I264" s="43">
        <f>SUMIF(Jul!$A:$A,TB!$A264,Jul!$H:$H)</f>
        <v>-9188.6299999999992</v>
      </c>
      <c r="J264" s="43">
        <f>SUMIF(Aug!$A:$A,TB!$A264,Aug!$H:$H)</f>
        <v>-9188.6299999999992</v>
      </c>
      <c r="K264" s="43">
        <f>SUMIF(Sep!$A:$A,TB!$A264,Sep!$H:$H)</f>
        <v>-9188.6299999999992</v>
      </c>
      <c r="L264" s="43">
        <f>SUMIF(Oct!$A:$A,TB!$A264,Oct!$H:$H)</f>
        <v>-9188.6299999999992</v>
      </c>
      <c r="M264" s="43">
        <f>SUMIF(Nov!$A:$A,TB!$A264,Nov!$H:$H)</f>
        <v>-9188.6299999999992</v>
      </c>
      <c r="N264" s="176">
        <f>SUMIF(Dec!$A:$A,TB!$A264,Dec!$H:$H)</f>
        <v>-9188.6299999999992</v>
      </c>
      <c r="O264" s="190"/>
      <c r="P264" s="190"/>
      <c r="Q264" s="181">
        <v>-6527.3</v>
      </c>
      <c r="R264" s="43">
        <v>-6527.3</v>
      </c>
      <c r="S264" s="43">
        <v>-6527.3</v>
      </c>
      <c r="T264" s="43">
        <v>-6527.3</v>
      </c>
      <c r="U264" s="43">
        <v>-6527.3</v>
      </c>
      <c r="V264" s="43">
        <v>-6527.3</v>
      </c>
      <c r="W264" s="43">
        <v>-6527.3</v>
      </c>
      <c r="X264" s="43">
        <v>-6527.3</v>
      </c>
      <c r="Y264" s="43">
        <v>-6527.3</v>
      </c>
      <c r="Z264" s="43">
        <v>-6527.3</v>
      </c>
      <c r="AA264" s="43">
        <v>-6527.3</v>
      </c>
      <c r="AB264" s="43">
        <v>-9188.6299999999992</v>
      </c>
      <c r="AD264" s="43">
        <f t="shared" si="427"/>
        <v>-231296.19</v>
      </c>
      <c r="AE264" s="43">
        <f t="shared" si="428"/>
        <v>-230883.62</v>
      </c>
      <c r="AF264" s="43">
        <f t="shared" si="429"/>
        <v>-231456.08</v>
      </c>
      <c r="AG264" s="43">
        <f t="shared" si="430"/>
        <v>-232161.76</v>
      </c>
      <c r="AH264" s="43">
        <f t="shared" si="431"/>
        <v>-232518.28</v>
      </c>
      <c r="AI264" s="43">
        <f t="shared" si="432"/>
        <v>-232697.46</v>
      </c>
      <c r="AJ264" s="43">
        <f t="shared" si="433"/>
        <v>-232697.46</v>
      </c>
      <c r="AK264" s="43">
        <f t="shared" si="434"/>
        <v>-232697.46</v>
      </c>
      <c r="AL264" s="43">
        <f t="shared" si="435"/>
        <v>-232697.46</v>
      </c>
      <c r="AM264" s="43">
        <f t="shared" si="436"/>
        <v>-232697.46</v>
      </c>
      <c r="AN264" s="43">
        <f t="shared" si="437"/>
        <v>-232697.46</v>
      </c>
      <c r="AO264" s="176">
        <f t="shared" si="438"/>
        <v>-232697.46</v>
      </c>
    </row>
    <row r="265" spans="1:41" ht="16.399999999999999" customHeight="1">
      <c r="A265" s="13">
        <v>25010</v>
      </c>
      <c r="B265" s="14" t="s">
        <v>253</v>
      </c>
      <c r="C265" s="43">
        <f>SUMIF(Jan!$A:$A,TB!$A265,Jan!$H:$H)</f>
        <v>0</v>
      </c>
      <c r="D265" s="43">
        <f>SUMIF(Feb!$A:$A,TB!$A265,Feb!$H:$H)</f>
        <v>0</v>
      </c>
      <c r="E265" s="43">
        <f>SUMIF(Mar!$A:$A,TB!$A265,Mar!$H:$H)</f>
        <v>0</v>
      </c>
      <c r="F265" s="43">
        <f>SUMIF(Apr!$A:$A,TB!$A265,Apr!$H:$H)</f>
        <v>0</v>
      </c>
      <c r="G265" s="43">
        <f>SUMIF(May!$A:$A,TB!$A265,May!$H:$H)</f>
        <v>0</v>
      </c>
      <c r="H265" s="43">
        <f>SUMIF(Jun!$A:$A,TB!$A265,Jun!$H:$H)</f>
        <v>0</v>
      </c>
      <c r="I265" s="43">
        <f>SUMIF(Jul!$A:$A,TB!$A265,Jul!$H:$H)</f>
        <v>0</v>
      </c>
      <c r="J265" s="43">
        <f>SUMIF(Aug!$A:$A,TB!$A265,Aug!$H:$H)</f>
        <v>0</v>
      </c>
      <c r="K265" s="43">
        <f>SUMIF(Sep!$A:$A,TB!$A265,Sep!$H:$H)</f>
        <v>0</v>
      </c>
      <c r="L265" s="43">
        <f>SUMIF(Oct!$A:$A,TB!$A265,Oct!$H:$H)</f>
        <v>0</v>
      </c>
      <c r="M265" s="43">
        <f>SUMIF(Nov!$A:$A,TB!$A265,Nov!$H:$H)</f>
        <v>0</v>
      </c>
      <c r="N265" s="176">
        <f>SUMIF(Dec!$A:$A,TB!$A265,Dec!$H:$H)</f>
        <v>0</v>
      </c>
      <c r="O265" s="190"/>
      <c r="P265" s="190"/>
      <c r="Q265" s="181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D265" s="43">
        <f t="shared" si="427"/>
        <v>0</v>
      </c>
      <c r="AE265" s="43">
        <f t="shared" si="428"/>
        <v>0</v>
      </c>
      <c r="AF265" s="43">
        <f t="shared" si="429"/>
        <v>0</v>
      </c>
      <c r="AG265" s="43">
        <f t="shared" si="430"/>
        <v>0</v>
      </c>
      <c r="AH265" s="43">
        <f t="shared" si="431"/>
        <v>0</v>
      </c>
      <c r="AI265" s="43">
        <f t="shared" si="432"/>
        <v>0</v>
      </c>
      <c r="AJ265" s="43">
        <f t="shared" si="433"/>
        <v>0</v>
      </c>
      <c r="AK265" s="43">
        <f t="shared" si="434"/>
        <v>0</v>
      </c>
      <c r="AL265" s="43">
        <f t="shared" si="435"/>
        <v>0</v>
      </c>
      <c r="AM265" s="43">
        <f t="shared" si="436"/>
        <v>0</v>
      </c>
      <c r="AN265" s="43">
        <f t="shared" si="437"/>
        <v>0</v>
      </c>
      <c r="AO265" s="176">
        <f t="shared" si="438"/>
        <v>0</v>
      </c>
    </row>
    <row r="266" spans="1:41" ht="16.399999999999999" customHeight="1">
      <c r="A266" s="13"/>
      <c r="B266" s="21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6">
        <f>SUMIF(Dec!$A:$A,TB!$A266,Dec!$H:$H)</f>
        <v>0</v>
      </c>
      <c r="O266" s="190"/>
      <c r="P266" s="190"/>
      <c r="Q266" s="181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si="427"/>
        <v>0</v>
      </c>
      <c r="AE266" s="43">
        <f t="shared" si="428"/>
        <v>0</v>
      </c>
      <c r="AF266" s="43">
        <f t="shared" si="429"/>
        <v>0</v>
      </c>
      <c r="AG266" s="43">
        <f t="shared" si="430"/>
        <v>0</v>
      </c>
      <c r="AH266" s="43">
        <f t="shared" si="431"/>
        <v>0</v>
      </c>
      <c r="AI266" s="43">
        <f t="shared" si="432"/>
        <v>0</v>
      </c>
      <c r="AJ266" s="43">
        <f t="shared" si="433"/>
        <v>0</v>
      </c>
      <c r="AK266" s="43">
        <f t="shared" si="434"/>
        <v>0</v>
      </c>
      <c r="AL266" s="43">
        <f t="shared" si="435"/>
        <v>0</v>
      </c>
      <c r="AM266" s="43">
        <f t="shared" si="436"/>
        <v>0</v>
      </c>
      <c r="AN266" s="43">
        <f t="shared" si="437"/>
        <v>0</v>
      </c>
      <c r="AO266" s="176">
        <f t="shared" si="438"/>
        <v>0</v>
      </c>
    </row>
    <row r="267" spans="1:41" ht="16.399999999999999" customHeight="1">
      <c r="A267" s="17" t="s">
        <v>39</v>
      </c>
      <c r="B267" s="18"/>
      <c r="C267" s="19">
        <f t="shared" ref="C267" si="439">ROUND(SUM(C256:C266),2)</f>
        <v>-2064700.71</v>
      </c>
      <c r="D267" s="19">
        <f t="shared" ref="D267:N267" si="440">ROUND(SUM(D256:D266),2)</f>
        <v>-2187619.09</v>
      </c>
      <c r="E267" s="19">
        <f t="shared" si="440"/>
        <v>-2375269.6</v>
      </c>
      <c r="F267" s="19">
        <f t="shared" si="440"/>
        <v>-1947497.72</v>
      </c>
      <c r="G267" s="19">
        <f t="shared" si="440"/>
        <v>-2160127.62</v>
      </c>
      <c r="H267" s="19">
        <f t="shared" si="440"/>
        <v>-2233594.48</v>
      </c>
      <c r="I267" s="19">
        <f t="shared" si="440"/>
        <v>-2233594.48</v>
      </c>
      <c r="J267" s="19">
        <f t="shared" si="440"/>
        <v>-2233594.48</v>
      </c>
      <c r="K267" s="19">
        <f t="shared" si="440"/>
        <v>-2233594.48</v>
      </c>
      <c r="L267" s="19">
        <f t="shared" si="440"/>
        <v>-2233594.48</v>
      </c>
      <c r="M267" s="19">
        <f t="shared" si="440"/>
        <v>-2233594.48</v>
      </c>
      <c r="N267" s="175">
        <f t="shared" si="440"/>
        <v>-2233594.48</v>
      </c>
      <c r="O267" s="189"/>
      <c r="P267" s="189"/>
      <c r="Q267" s="180">
        <v>-4484909.9800000004</v>
      </c>
      <c r="R267" s="19">
        <v>-4557640.21</v>
      </c>
      <c r="S267" s="19">
        <v>-1819949.74</v>
      </c>
      <c r="T267" s="19">
        <v>-1404997.92</v>
      </c>
      <c r="U267" s="19">
        <v>-1780130.21</v>
      </c>
      <c r="V267" s="19">
        <v>-1745818.28</v>
      </c>
      <c r="W267" s="19">
        <v>-1931116.85</v>
      </c>
      <c r="X267" s="19">
        <v>-2439505.48</v>
      </c>
      <c r="Y267" s="19">
        <v>-2115569.91</v>
      </c>
      <c r="Z267" s="19">
        <v>-2768050.53</v>
      </c>
      <c r="AA267" s="19">
        <v>-2458421.67</v>
      </c>
      <c r="AB267" s="19">
        <v>-2584639.9700000002</v>
      </c>
      <c r="AD267" s="19">
        <f t="shared" ref="AD267" si="441">ROUND(SUM(AD256:AD266),2)</f>
        <v>-51972646.270000003</v>
      </c>
      <c r="AE267" s="19">
        <f t="shared" ref="AE267:AO267" si="442">ROUND(SUM(AE256:AE266),2)</f>
        <v>-54968523.640000001</v>
      </c>
      <c r="AF267" s="19">
        <f t="shared" si="442"/>
        <v>-59831616.060000002</v>
      </c>
      <c r="AG267" s="19">
        <f t="shared" si="442"/>
        <v>-49205866.890000001</v>
      </c>
      <c r="AH267" s="19">
        <f t="shared" si="442"/>
        <v>-54662029.420000002</v>
      </c>
      <c r="AI267" s="19">
        <f t="shared" si="442"/>
        <v>-56564663.409999996</v>
      </c>
      <c r="AJ267" s="19">
        <f t="shared" si="442"/>
        <v>-56564663.409999996</v>
      </c>
      <c r="AK267" s="19">
        <f t="shared" si="442"/>
        <v>-56564663.409999996</v>
      </c>
      <c r="AL267" s="19">
        <f t="shared" si="442"/>
        <v>-56564663.409999996</v>
      </c>
      <c r="AM267" s="19">
        <f t="shared" si="442"/>
        <v>-56564663.409999996</v>
      </c>
      <c r="AN267" s="19">
        <f t="shared" si="442"/>
        <v>-56564663.409999996</v>
      </c>
      <c r="AO267" s="175">
        <f t="shared" si="442"/>
        <v>-56564663.409999996</v>
      </c>
    </row>
    <row r="268" spans="1:41" ht="16.399999999999999" customHeight="1">
      <c r="A268" s="13"/>
      <c r="B268" s="14"/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6">
        <f>SUMIF(Dec!$A:$A,TB!$A268,Dec!$H:$H)</f>
        <v>0</v>
      </c>
      <c r="O268" s="190"/>
      <c r="P268" s="190"/>
      <c r="Q268" s="181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ref="AD268:AD271" si="443">ROUND(C268*AD$2,2)</f>
        <v>0</v>
      </c>
      <c r="AE268" s="43">
        <f t="shared" ref="AE268:AE271" si="444">ROUND(D268*AE$2,2)</f>
        <v>0</v>
      </c>
      <c r="AF268" s="43">
        <f t="shared" ref="AF268:AF271" si="445">ROUND(E268*AF$2,2)</f>
        <v>0</v>
      </c>
      <c r="AG268" s="43">
        <f t="shared" ref="AG268:AG271" si="446">ROUND(F268*AG$2,2)</f>
        <v>0</v>
      </c>
      <c r="AH268" s="43">
        <f t="shared" ref="AH268:AH271" si="447">ROUND(G268*AH$2,2)</f>
        <v>0</v>
      </c>
      <c r="AI268" s="43">
        <f t="shared" ref="AI268:AI271" si="448">ROUND(H268*AI$2,2)</f>
        <v>0</v>
      </c>
      <c r="AJ268" s="43">
        <f t="shared" ref="AJ268:AJ271" si="449">ROUND(I268*AJ$2,2)</f>
        <v>0</v>
      </c>
      <c r="AK268" s="43">
        <f t="shared" ref="AK268:AK271" si="450">ROUND(J268*AK$2,2)</f>
        <v>0</v>
      </c>
      <c r="AL268" s="43">
        <f t="shared" ref="AL268:AL271" si="451">ROUND(K268*AL$2,2)</f>
        <v>0</v>
      </c>
      <c r="AM268" s="43">
        <f t="shared" ref="AM268:AM271" si="452">ROUND(L268*AM$2,2)</f>
        <v>0</v>
      </c>
      <c r="AN268" s="43">
        <f t="shared" ref="AN268:AN271" si="453">ROUND(M268*AN$2,2)</f>
        <v>0</v>
      </c>
      <c r="AO268" s="176">
        <f t="shared" ref="AO268:AO271" si="454">ROUND(N268*AO$2,2)</f>
        <v>0</v>
      </c>
    </row>
    <row r="269" spans="1:41" ht="16.399999999999999" customHeight="1">
      <c r="A269" s="13">
        <v>25006</v>
      </c>
      <c r="B269" s="21" t="s">
        <v>254</v>
      </c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76">
        <f>SUMIF(Dec!$A:$A,TB!$A269,Dec!$H:$H)</f>
        <v>0</v>
      </c>
      <c r="O269" s="190"/>
      <c r="P269" s="190"/>
      <c r="Q269" s="181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43"/>
        <v>0</v>
      </c>
      <c r="AE269" s="43">
        <f t="shared" si="444"/>
        <v>0</v>
      </c>
      <c r="AF269" s="43">
        <f t="shared" si="445"/>
        <v>0</v>
      </c>
      <c r="AG269" s="43">
        <f t="shared" si="446"/>
        <v>0</v>
      </c>
      <c r="AH269" s="43">
        <f t="shared" si="447"/>
        <v>0</v>
      </c>
      <c r="AI269" s="43">
        <f t="shared" si="448"/>
        <v>0</v>
      </c>
      <c r="AJ269" s="43">
        <f t="shared" si="449"/>
        <v>0</v>
      </c>
      <c r="AK269" s="43">
        <f t="shared" si="450"/>
        <v>0</v>
      </c>
      <c r="AL269" s="43">
        <f t="shared" si="451"/>
        <v>0</v>
      </c>
      <c r="AM269" s="43">
        <f t="shared" si="452"/>
        <v>0</v>
      </c>
      <c r="AN269" s="43">
        <f t="shared" si="453"/>
        <v>0</v>
      </c>
      <c r="AO269" s="176">
        <f t="shared" si="454"/>
        <v>0</v>
      </c>
    </row>
    <row r="270" spans="1:41" ht="16.399999999999999" customHeight="1">
      <c r="A270" s="13">
        <v>21000</v>
      </c>
      <c r="B270" s="21" t="s">
        <v>255</v>
      </c>
      <c r="C270" s="43">
        <f>SUMIF(Jan!$A:$A,TB!$A270,Jan!$H:$H)</f>
        <v>0</v>
      </c>
      <c r="D270" s="43">
        <f>SUMIF(Feb!$A:$A,TB!$A270,Feb!$H:$H)</f>
        <v>0</v>
      </c>
      <c r="E270" s="43">
        <f>SUMIF(Mar!$A:$A,TB!$A270,Mar!$H:$H)</f>
        <v>0</v>
      </c>
      <c r="F270" s="43">
        <f>SUMIF(Apr!$A:$A,TB!$A270,Apr!$H:$H)</f>
        <v>0</v>
      </c>
      <c r="G270" s="43">
        <f>SUMIF(May!$A:$A,TB!$A270,May!$H:$H)</f>
        <v>0</v>
      </c>
      <c r="H270" s="43">
        <f>SUMIF(Jun!$A:$A,TB!$A270,Jun!$H:$H)</f>
        <v>0</v>
      </c>
      <c r="I270" s="43">
        <f>SUMIF(Jul!$A:$A,TB!$A270,Jul!$H:$H)</f>
        <v>0</v>
      </c>
      <c r="J270" s="43">
        <f>SUMIF(Aug!$A:$A,TB!$A270,Aug!$H:$H)</f>
        <v>0</v>
      </c>
      <c r="K270" s="43">
        <f>SUMIF(Sep!$A:$A,TB!$A270,Sep!$H:$H)</f>
        <v>0</v>
      </c>
      <c r="L270" s="43">
        <f>SUMIF(Oct!$A:$A,TB!$A270,Oct!$H:$H)</f>
        <v>0</v>
      </c>
      <c r="M270" s="43">
        <f>SUMIF(Nov!$A:$A,TB!$A270,Nov!$H:$H)</f>
        <v>0</v>
      </c>
      <c r="N270" s="176">
        <f>SUMIF(Dec!$A:$A,TB!$A270,Dec!$H:$H)</f>
        <v>0</v>
      </c>
      <c r="O270" s="190"/>
      <c r="P270" s="190"/>
      <c r="Q270" s="181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D270" s="43">
        <f t="shared" si="443"/>
        <v>0</v>
      </c>
      <c r="AE270" s="43">
        <f t="shared" si="444"/>
        <v>0</v>
      </c>
      <c r="AF270" s="43">
        <f t="shared" si="445"/>
        <v>0</v>
      </c>
      <c r="AG270" s="43">
        <f t="shared" si="446"/>
        <v>0</v>
      </c>
      <c r="AH270" s="43">
        <f t="shared" si="447"/>
        <v>0</v>
      </c>
      <c r="AI270" s="43">
        <f t="shared" si="448"/>
        <v>0</v>
      </c>
      <c r="AJ270" s="43">
        <f t="shared" si="449"/>
        <v>0</v>
      </c>
      <c r="AK270" s="43">
        <f t="shared" si="450"/>
        <v>0</v>
      </c>
      <c r="AL270" s="43">
        <f t="shared" si="451"/>
        <v>0</v>
      </c>
      <c r="AM270" s="43">
        <f t="shared" si="452"/>
        <v>0</v>
      </c>
      <c r="AN270" s="43">
        <f t="shared" si="453"/>
        <v>0</v>
      </c>
      <c r="AO270" s="176">
        <f t="shared" si="454"/>
        <v>0</v>
      </c>
    </row>
    <row r="271" spans="1:41" ht="16.399999999999999" customHeight="1">
      <c r="A271" s="13"/>
      <c r="B271" s="21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6">
        <f>SUMIF(Dec!$A:$A,TB!$A271,Dec!$H:$H)</f>
        <v>0</v>
      </c>
      <c r="O271" s="190"/>
      <c r="P271" s="190"/>
      <c r="Q271" s="181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si="443"/>
        <v>0</v>
      </c>
      <c r="AE271" s="43">
        <f t="shared" si="444"/>
        <v>0</v>
      </c>
      <c r="AF271" s="43">
        <f t="shared" si="445"/>
        <v>0</v>
      </c>
      <c r="AG271" s="43">
        <f t="shared" si="446"/>
        <v>0</v>
      </c>
      <c r="AH271" s="43">
        <f t="shared" si="447"/>
        <v>0</v>
      </c>
      <c r="AI271" s="43">
        <f t="shared" si="448"/>
        <v>0</v>
      </c>
      <c r="AJ271" s="43">
        <f t="shared" si="449"/>
        <v>0</v>
      </c>
      <c r="AK271" s="43">
        <f t="shared" si="450"/>
        <v>0</v>
      </c>
      <c r="AL271" s="43">
        <f t="shared" si="451"/>
        <v>0</v>
      </c>
      <c r="AM271" s="43">
        <f t="shared" si="452"/>
        <v>0</v>
      </c>
      <c r="AN271" s="43">
        <f t="shared" si="453"/>
        <v>0</v>
      </c>
      <c r="AO271" s="176">
        <f t="shared" si="454"/>
        <v>0</v>
      </c>
    </row>
    <row r="272" spans="1:41" ht="16.399999999999999" customHeight="1">
      <c r="A272" s="17" t="s">
        <v>52</v>
      </c>
      <c r="B272" s="18"/>
      <c r="C272" s="19">
        <f t="shared" ref="C272" si="455">ROUND(SUM(C268:C271),2)</f>
        <v>0</v>
      </c>
      <c r="D272" s="19">
        <f t="shared" ref="D272:N272" si="456">ROUND(SUM(D268:D271),2)</f>
        <v>0</v>
      </c>
      <c r="E272" s="19">
        <f t="shared" si="456"/>
        <v>0</v>
      </c>
      <c r="F272" s="19">
        <f t="shared" si="456"/>
        <v>0</v>
      </c>
      <c r="G272" s="19">
        <f t="shared" si="456"/>
        <v>0</v>
      </c>
      <c r="H272" s="19">
        <f t="shared" si="456"/>
        <v>0</v>
      </c>
      <c r="I272" s="19">
        <f t="shared" si="456"/>
        <v>0</v>
      </c>
      <c r="J272" s="19">
        <f t="shared" si="456"/>
        <v>0</v>
      </c>
      <c r="K272" s="19">
        <f t="shared" si="456"/>
        <v>0</v>
      </c>
      <c r="L272" s="19">
        <f t="shared" si="456"/>
        <v>0</v>
      </c>
      <c r="M272" s="19">
        <f t="shared" si="456"/>
        <v>0</v>
      </c>
      <c r="N272" s="175">
        <f t="shared" si="456"/>
        <v>0</v>
      </c>
      <c r="O272" s="189"/>
      <c r="P272" s="189"/>
      <c r="Q272" s="180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D272" s="19">
        <f t="shared" ref="AD272" si="457">ROUND(SUM(AD268:AD271),2)</f>
        <v>0</v>
      </c>
      <c r="AE272" s="19">
        <f t="shared" ref="AE272:AO272" si="458">ROUND(SUM(AE268:AE271),2)</f>
        <v>0</v>
      </c>
      <c r="AF272" s="19">
        <f t="shared" si="458"/>
        <v>0</v>
      </c>
      <c r="AG272" s="19">
        <f t="shared" si="458"/>
        <v>0</v>
      </c>
      <c r="AH272" s="19">
        <f t="shared" si="458"/>
        <v>0</v>
      </c>
      <c r="AI272" s="19">
        <f t="shared" si="458"/>
        <v>0</v>
      </c>
      <c r="AJ272" s="19">
        <f t="shared" si="458"/>
        <v>0</v>
      </c>
      <c r="AK272" s="19">
        <f t="shared" si="458"/>
        <v>0</v>
      </c>
      <c r="AL272" s="19">
        <f t="shared" si="458"/>
        <v>0</v>
      </c>
      <c r="AM272" s="19">
        <f t="shared" si="458"/>
        <v>0</v>
      </c>
      <c r="AN272" s="19">
        <f t="shared" si="458"/>
        <v>0</v>
      </c>
      <c r="AO272" s="175">
        <f t="shared" si="458"/>
        <v>0</v>
      </c>
    </row>
    <row r="273" spans="1:41" ht="16.399999999999999" customHeight="1">
      <c r="A273" s="13"/>
      <c r="B273" s="14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76">
        <f>SUMIF(Dec!$A:$A,TB!$A273,Dec!$H:$H)</f>
        <v>0</v>
      </c>
      <c r="O273" s="190"/>
      <c r="P273" s="190"/>
      <c r="Q273" s="181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ref="AD273:AD275" si="459">ROUND(C273*AD$2,2)</f>
        <v>0</v>
      </c>
      <c r="AE273" s="43">
        <f t="shared" ref="AE273:AE275" si="460">ROUND(D273*AE$2,2)</f>
        <v>0</v>
      </c>
      <c r="AF273" s="43">
        <f t="shared" ref="AF273:AF275" si="461">ROUND(E273*AF$2,2)</f>
        <v>0</v>
      </c>
      <c r="AG273" s="43">
        <f t="shared" ref="AG273:AG275" si="462">ROUND(F273*AG$2,2)</f>
        <v>0</v>
      </c>
      <c r="AH273" s="43">
        <f t="shared" ref="AH273:AH275" si="463">ROUND(G273*AH$2,2)</f>
        <v>0</v>
      </c>
      <c r="AI273" s="43">
        <f t="shared" ref="AI273:AI275" si="464">ROUND(H273*AI$2,2)</f>
        <v>0</v>
      </c>
      <c r="AJ273" s="43">
        <f t="shared" ref="AJ273:AJ275" si="465">ROUND(I273*AJ$2,2)</f>
        <v>0</v>
      </c>
      <c r="AK273" s="43">
        <f t="shared" ref="AK273:AK275" si="466">ROUND(J273*AK$2,2)</f>
        <v>0</v>
      </c>
      <c r="AL273" s="43">
        <f t="shared" ref="AL273:AL275" si="467">ROUND(K273*AL$2,2)</f>
        <v>0</v>
      </c>
      <c r="AM273" s="43">
        <f t="shared" ref="AM273:AM275" si="468">ROUND(L273*AM$2,2)</f>
        <v>0</v>
      </c>
      <c r="AN273" s="43">
        <f t="shared" ref="AN273:AN275" si="469">ROUND(M273*AN$2,2)</f>
        <v>0</v>
      </c>
      <c r="AO273" s="176">
        <f t="shared" ref="AO273:AO275" si="470">ROUND(N273*AO$2,2)</f>
        <v>0</v>
      </c>
    </row>
    <row r="274" spans="1:41" ht="16.399999999999999" customHeight="1">
      <c r="A274" s="20">
        <v>21001</v>
      </c>
      <c r="B274" s="21" t="s">
        <v>256</v>
      </c>
      <c r="C274" s="43">
        <f>SUMIF(Jan!$A:$A,TB!$A274,Jan!$H:$H)</f>
        <v>0</v>
      </c>
      <c r="D274" s="43">
        <f>SUMIF(Feb!$A:$A,TB!$A274,Feb!$H:$H)</f>
        <v>0</v>
      </c>
      <c r="E274" s="43">
        <f>SUMIF(Mar!$A:$A,TB!$A274,Mar!$H:$H)</f>
        <v>0</v>
      </c>
      <c r="F274" s="43">
        <f>SUMIF(Apr!$A:$A,TB!$A274,Apr!$H:$H)</f>
        <v>0</v>
      </c>
      <c r="G274" s="43">
        <f>SUMIF(May!$A:$A,TB!$A274,May!$H:$H)</f>
        <v>0</v>
      </c>
      <c r="H274" s="43">
        <f>SUMIF(Jun!$A:$A,TB!$A274,Jun!$H:$H)</f>
        <v>0</v>
      </c>
      <c r="I274" s="43">
        <f>SUMIF(Jul!$A:$A,TB!$A274,Jul!$H:$H)</f>
        <v>0</v>
      </c>
      <c r="J274" s="43">
        <f>SUMIF(Aug!$A:$A,TB!$A274,Aug!$H:$H)</f>
        <v>0</v>
      </c>
      <c r="K274" s="43">
        <f>SUMIF(Sep!$A:$A,TB!$A274,Sep!$H:$H)</f>
        <v>0</v>
      </c>
      <c r="L274" s="43">
        <f>SUMIF(Oct!$A:$A,TB!$A274,Oct!$H:$H)</f>
        <v>0</v>
      </c>
      <c r="M274" s="43">
        <f>SUMIF(Nov!$A:$A,TB!$A274,Nov!$H:$H)</f>
        <v>0</v>
      </c>
      <c r="N274" s="176">
        <f>SUMIF(Dec!$A:$A,TB!$A274,Dec!$H:$H)</f>
        <v>0</v>
      </c>
      <c r="O274" s="190"/>
      <c r="P274" s="190"/>
      <c r="Q274" s="181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D274" s="43">
        <f t="shared" si="459"/>
        <v>0</v>
      </c>
      <c r="AE274" s="43">
        <f t="shared" si="460"/>
        <v>0</v>
      </c>
      <c r="AF274" s="43">
        <f t="shared" si="461"/>
        <v>0</v>
      </c>
      <c r="AG274" s="43">
        <f t="shared" si="462"/>
        <v>0</v>
      </c>
      <c r="AH274" s="43">
        <f t="shared" si="463"/>
        <v>0</v>
      </c>
      <c r="AI274" s="43">
        <f t="shared" si="464"/>
        <v>0</v>
      </c>
      <c r="AJ274" s="43">
        <f t="shared" si="465"/>
        <v>0</v>
      </c>
      <c r="AK274" s="43">
        <f t="shared" si="466"/>
        <v>0</v>
      </c>
      <c r="AL274" s="43">
        <f t="shared" si="467"/>
        <v>0</v>
      </c>
      <c r="AM274" s="43">
        <f t="shared" si="468"/>
        <v>0</v>
      </c>
      <c r="AN274" s="43">
        <f t="shared" si="469"/>
        <v>0</v>
      </c>
      <c r="AO274" s="176">
        <f t="shared" si="470"/>
        <v>0</v>
      </c>
    </row>
    <row r="275" spans="1:41" ht="16.399999999999999" customHeight="1">
      <c r="A275" s="20"/>
      <c r="B275" s="21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6">
        <f>SUMIF(Dec!$A:$A,TB!$A275,Dec!$H:$H)</f>
        <v>0</v>
      </c>
      <c r="O275" s="190"/>
      <c r="P275" s="190"/>
      <c r="Q275" s="181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si="459"/>
        <v>0</v>
      </c>
      <c r="AE275" s="43">
        <f t="shared" si="460"/>
        <v>0</v>
      </c>
      <c r="AF275" s="43">
        <f t="shared" si="461"/>
        <v>0</v>
      </c>
      <c r="AG275" s="43">
        <f t="shared" si="462"/>
        <v>0</v>
      </c>
      <c r="AH275" s="43">
        <f t="shared" si="463"/>
        <v>0</v>
      </c>
      <c r="AI275" s="43">
        <f t="shared" si="464"/>
        <v>0</v>
      </c>
      <c r="AJ275" s="43">
        <f t="shared" si="465"/>
        <v>0</v>
      </c>
      <c r="AK275" s="43">
        <f t="shared" si="466"/>
        <v>0</v>
      </c>
      <c r="AL275" s="43">
        <f t="shared" si="467"/>
        <v>0</v>
      </c>
      <c r="AM275" s="43">
        <f t="shared" si="468"/>
        <v>0</v>
      </c>
      <c r="AN275" s="43">
        <f t="shared" si="469"/>
        <v>0</v>
      </c>
      <c r="AO275" s="176">
        <f t="shared" si="470"/>
        <v>0</v>
      </c>
    </row>
    <row r="276" spans="1:41" ht="16.399999999999999" customHeight="1">
      <c r="A276" s="17" t="s">
        <v>257</v>
      </c>
      <c r="B276" s="18"/>
      <c r="C276" s="19">
        <f t="shared" ref="C276" si="471">ROUND(SUM(C273:C275),2)</f>
        <v>0</v>
      </c>
      <c r="D276" s="19">
        <f t="shared" ref="D276:N276" si="472">ROUND(SUM(D273:D275),2)</f>
        <v>0</v>
      </c>
      <c r="E276" s="19">
        <f t="shared" si="472"/>
        <v>0</v>
      </c>
      <c r="F276" s="19">
        <f t="shared" si="472"/>
        <v>0</v>
      </c>
      <c r="G276" s="19">
        <f t="shared" si="472"/>
        <v>0</v>
      </c>
      <c r="H276" s="19">
        <f t="shared" si="472"/>
        <v>0</v>
      </c>
      <c r="I276" s="19">
        <f t="shared" si="472"/>
        <v>0</v>
      </c>
      <c r="J276" s="19">
        <f t="shared" si="472"/>
        <v>0</v>
      </c>
      <c r="K276" s="19">
        <f t="shared" si="472"/>
        <v>0</v>
      </c>
      <c r="L276" s="19">
        <f t="shared" si="472"/>
        <v>0</v>
      </c>
      <c r="M276" s="19">
        <f t="shared" si="472"/>
        <v>0</v>
      </c>
      <c r="N276" s="175">
        <f t="shared" si="472"/>
        <v>0</v>
      </c>
      <c r="O276" s="189"/>
      <c r="P276" s="189"/>
      <c r="Q276" s="180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D276" s="19">
        <f t="shared" ref="AD276" si="473">ROUND(SUM(AD273:AD275),2)</f>
        <v>0</v>
      </c>
      <c r="AE276" s="19">
        <f t="shared" ref="AE276:AO276" si="474">ROUND(SUM(AE273:AE275),2)</f>
        <v>0</v>
      </c>
      <c r="AF276" s="19">
        <f t="shared" si="474"/>
        <v>0</v>
      </c>
      <c r="AG276" s="19">
        <f t="shared" si="474"/>
        <v>0</v>
      </c>
      <c r="AH276" s="19">
        <f t="shared" si="474"/>
        <v>0</v>
      </c>
      <c r="AI276" s="19">
        <f t="shared" si="474"/>
        <v>0</v>
      </c>
      <c r="AJ276" s="19">
        <f t="shared" si="474"/>
        <v>0</v>
      </c>
      <c r="AK276" s="19">
        <f t="shared" si="474"/>
        <v>0</v>
      </c>
      <c r="AL276" s="19">
        <f t="shared" si="474"/>
        <v>0</v>
      </c>
      <c r="AM276" s="19">
        <f t="shared" si="474"/>
        <v>0</v>
      </c>
      <c r="AN276" s="19">
        <f t="shared" si="474"/>
        <v>0</v>
      </c>
      <c r="AO276" s="175">
        <f t="shared" si="474"/>
        <v>0</v>
      </c>
    </row>
    <row r="277" spans="1:41" ht="16.399999999999999" customHeight="1">
      <c r="A277" s="13"/>
      <c r="B277" s="14"/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6">
        <f>SUMIF(Dec!$A:$A,TB!$A277,Dec!$H:$H)</f>
        <v>0</v>
      </c>
      <c r="O277" s="190"/>
      <c r="P277" s="190"/>
      <c r="Q277" s="181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ref="AD277:AD307" si="475">ROUND(C277*AD$2,2)</f>
        <v>0</v>
      </c>
      <c r="AE277" s="43">
        <f t="shared" ref="AE277:AE307" si="476">ROUND(D277*AE$2,2)</f>
        <v>0</v>
      </c>
      <c r="AF277" s="43">
        <f t="shared" ref="AF277:AF307" si="477">ROUND(E277*AF$2,2)</f>
        <v>0</v>
      </c>
      <c r="AG277" s="43">
        <f t="shared" ref="AG277:AG307" si="478">ROUND(F277*AG$2,2)</f>
        <v>0</v>
      </c>
      <c r="AH277" s="43">
        <f t="shared" ref="AH277:AH307" si="479">ROUND(G277*AH$2,2)</f>
        <v>0</v>
      </c>
      <c r="AI277" s="43">
        <f t="shared" ref="AI277:AI307" si="480">ROUND(H277*AI$2,2)</f>
        <v>0</v>
      </c>
      <c r="AJ277" s="43">
        <f t="shared" ref="AJ277:AJ307" si="481">ROUND(I277*AJ$2,2)</f>
        <v>0</v>
      </c>
      <c r="AK277" s="43">
        <f t="shared" ref="AK277:AK307" si="482">ROUND(J277*AK$2,2)</f>
        <v>0</v>
      </c>
      <c r="AL277" s="43">
        <f t="shared" ref="AL277:AL307" si="483">ROUND(K277*AL$2,2)</f>
        <v>0</v>
      </c>
      <c r="AM277" s="43">
        <f t="shared" ref="AM277:AM307" si="484">ROUND(L277*AM$2,2)</f>
        <v>0</v>
      </c>
      <c r="AN277" s="43">
        <f t="shared" ref="AN277:AN307" si="485">ROUND(M277*AN$2,2)</f>
        <v>0</v>
      </c>
      <c r="AO277" s="176">
        <f t="shared" ref="AO277:AO307" si="486">ROUND(N277*AO$2,2)</f>
        <v>0</v>
      </c>
    </row>
    <row r="278" spans="1:41" ht="16.399999999999999" customHeight="1">
      <c r="A278" s="13" t="s">
        <v>258</v>
      </c>
      <c r="B278" s="14" t="s">
        <v>190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6">
        <f>SUMIF(Dec!$A:$A,TB!$A278,Dec!$H:$H)</f>
        <v>0</v>
      </c>
      <c r="O278" s="190"/>
      <c r="P278" s="190"/>
      <c r="Q278" s="181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75"/>
        <v>0</v>
      </c>
      <c r="AE278" s="43">
        <f t="shared" si="476"/>
        <v>0</v>
      </c>
      <c r="AF278" s="43">
        <f t="shared" si="477"/>
        <v>0</v>
      </c>
      <c r="AG278" s="43">
        <f t="shared" si="478"/>
        <v>0</v>
      </c>
      <c r="AH278" s="43">
        <f t="shared" si="479"/>
        <v>0</v>
      </c>
      <c r="AI278" s="43">
        <f t="shared" si="480"/>
        <v>0</v>
      </c>
      <c r="AJ278" s="43">
        <f t="shared" si="481"/>
        <v>0</v>
      </c>
      <c r="AK278" s="43">
        <f t="shared" si="482"/>
        <v>0</v>
      </c>
      <c r="AL278" s="43">
        <f t="shared" si="483"/>
        <v>0</v>
      </c>
      <c r="AM278" s="43">
        <f t="shared" si="484"/>
        <v>0</v>
      </c>
      <c r="AN278" s="43">
        <f t="shared" si="485"/>
        <v>0</v>
      </c>
      <c r="AO278" s="176">
        <f t="shared" si="486"/>
        <v>0</v>
      </c>
    </row>
    <row r="279" spans="1:41" ht="16.399999999999999" customHeight="1">
      <c r="A279" s="13" t="s">
        <v>259</v>
      </c>
      <c r="B279" s="14" t="s">
        <v>191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6">
        <f>SUMIF(Dec!$A:$A,TB!$A279,Dec!$H:$H)</f>
        <v>0</v>
      </c>
      <c r="O279" s="190"/>
      <c r="P279" s="190"/>
      <c r="Q279" s="181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75"/>
        <v>0</v>
      </c>
      <c r="AE279" s="43">
        <f t="shared" si="476"/>
        <v>0</v>
      </c>
      <c r="AF279" s="43">
        <f t="shared" si="477"/>
        <v>0</v>
      </c>
      <c r="AG279" s="43">
        <f t="shared" si="478"/>
        <v>0</v>
      </c>
      <c r="AH279" s="43">
        <f t="shared" si="479"/>
        <v>0</v>
      </c>
      <c r="AI279" s="43">
        <f t="shared" si="480"/>
        <v>0</v>
      </c>
      <c r="AJ279" s="43">
        <f t="shared" si="481"/>
        <v>0</v>
      </c>
      <c r="AK279" s="43">
        <f t="shared" si="482"/>
        <v>0</v>
      </c>
      <c r="AL279" s="43">
        <f t="shared" si="483"/>
        <v>0</v>
      </c>
      <c r="AM279" s="43">
        <f t="shared" si="484"/>
        <v>0</v>
      </c>
      <c r="AN279" s="43">
        <f t="shared" si="485"/>
        <v>0</v>
      </c>
      <c r="AO279" s="176">
        <f t="shared" si="486"/>
        <v>0</v>
      </c>
    </row>
    <row r="280" spans="1:41" ht="16.399999999999999" customHeight="1">
      <c r="A280" s="13" t="s">
        <v>260</v>
      </c>
      <c r="B280" s="14" t="s">
        <v>192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6">
        <f>SUMIF(Dec!$A:$A,TB!$A280,Dec!$H:$H)</f>
        <v>0</v>
      </c>
      <c r="O280" s="190"/>
      <c r="P280" s="190"/>
      <c r="Q280" s="181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75"/>
        <v>0</v>
      </c>
      <c r="AE280" s="43">
        <f t="shared" si="476"/>
        <v>0</v>
      </c>
      <c r="AF280" s="43">
        <f t="shared" si="477"/>
        <v>0</v>
      </c>
      <c r="AG280" s="43">
        <f t="shared" si="478"/>
        <v>0</v>
      </c>
      <c r="AH280" s="43">
        <f t="shared" si="479"/>
        <v>0</v>
      </c>
      <c r="AI280" s="43">
        <f t="shared" si="480"/>
        <v>0</v>
      </c>
      <c r="AJ280" s="43">
        <f t="shared" si="481"/>
        <v>0</v>
      </c>
      <c r="AK280" s="43">
        <f t="shared" si="482"/>
        <v>0</v>
      </c>
      <c r="AL280" s="43">
        <f t="shared" si="483"/>
        <v>0</v>
      </c>
      <c r="AM280" s="43">
        <f t="shared" si="484"/>
        <v>0</v>
      </c>
      <c r="AN280" s="43">
        <f t="shared" si="485"/>
        <v>0</v>
      </c>
      <c r="AO280" s="176">
        <f t="shared" si="486"/>
        <v>0</v>
      </c>
    </row>
    <row r="281" spans="1:41" ht="16.399999999999999" customHeight="1">
      <c r="A281" s="13" t="s">
        <v>261</v>
      </c>
      <c r="B281" s="14" t="s">
        <v>193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6">
        <f>SUMIF(Dec!$A:$A,TB!$A281,Dec!$H:$H)</f>
        <v>0</v>
      </c>
      <c r="O281" s="190"/>
      <c r="P281" s="190"/>
      <c r="Q281" s="181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75"/>
        <v>0</v>
      </c>
      <c r="AE281" s="43">
        <f t="shared" si="476"/>
        <v>0</v>
      </c>
      <c r="AF281" s="43">
        <f t="shared" si="477"/>
        <v>0</v>
      </c>
      <c r="AG281" s="43">
        <f t="shared" si="478"/>
        <v>0</v>
      </c>
      <c r="AH281" s="43">
        <f t="shared" si="479"/>
        <v>0</v>
      </c>
      <c r="AI281" s="43">
        <f t="shared" si="480"/>
        <v>0</v>
      </c>
      <c r="AJ281" s="43">
        <f t="shared" si="481"/>
        <v>0</v>
      </c>
      <c r="AK281" s="43">
        <f t="shared" si="482"/>
        <v>0</v>
      </c>
      <c r="AL281" s="43">
        <f t="shared" si="483"/>
        <v>0</v>
      </c>
      <c r="AM281" s="43">
        <f t="shared" si="484"/>
        <v>0</v>
      </c>
      <c r="AN281" s="43">
        <f t="shared" si="485"/>
        <v>0</v>
      </c>
      <c r="AO281" s="176">
        <f t="shared" si="486"/>
        <v>0</v>
      </c>
    </row>
    <row r="282" spans="1:41" ht="16.399999999999999" customHeight="1">
      <c r="A282" s="13" t="s">
        <v>262</v>
      </c>
      <c r="B282" s="14" t="s">
        <v>194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6">
        <f>SUMIF(Dec!$A:$A,TB!$A282,Dec!$H:$H)</f>
        <v>0</v>
      </c>
      <c r="O282" s="190"/>
      <c r="P282" s="190"/>
      <c r="Q282" s="181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75"/>
        <v>0</v>
      </c>
      <c r="AE282" s="43">
        <f t="shared" si="476"/>
        <v>0</v>
      </c>
      <c r="AF282" s="43">
        <f t="shared" si="477"/>
        <v>0</v>
      </c>
      <c r="AG282" s="43">
        <f t="shared" si="478"/>
        <v>0</v>
      </c>
      <c r="AH282" s="43">
        <f t="shared" si="479"/>
        <v>0</v>
      </c>
      <c r="AI282" s="43">
        <f t="shared" si="480"/>
        <v>0</v>
      </c>
      <c r="AJ282" s="43">
        <f t="shared" si="481"/>
        <v>0</v>
      </c>
      <c r="AK282" s="43">
        <f t="shared" si="482"/>
        <v>0</v>
      </c>
      <c r="AL282" s="43">
        <f t="shared" si="483"/>
        <v>0</v>
      </c>
      <c r="AM282" s="43">
        <f t="shared" si="484"/>
        <v>0</v>
      </c>
      <c r="AN282" s="43">
        <f t="shared" si="485"/>
        <v>0</v>
      </c>
      <c r="AO282" s="176">
        <f t="shared" si="486"/>
        <v>0</v>
      </c>
    </row>
    <row r="283" spans="1:41" ht="16.399999999999999" customHeight="1">
      <c r="A283" s="13" t="s">
        <v>263</v>
      </c>
      <c r="B283" s="14" t="s">
        <v>195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6">
        <f>SUMIF(Dec!$A:$A,TB!$A283,Dec!$H:$H)</f>
        <v>0</v>
      </c>
      <c r="O283" s="190"/>
      <c r="P283" s="190"/>
      <c r="Q283" s="181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75"/>
        <v>0</v>
      </c>
      <c r="AE283" s="43">
        <f t="shared" si="476"/>
        <v>0</v>
      </c>
      <c r="AF283" s="43">
        <f t="shared" si="477"/>
        <v>0</v>
      </c>
      <c r="AG283" s="43">
        <f t="shared" si="478"/>
        <v>0</v>
      </c>
      <c r="AH283" s="43">
        <f t="shared" si="479"/>
        <v>0</v>
      </c>
      <c r="AI283" s="43">
        <f t="shared" si="480"/>
        <v>0</v>
      </c>
      <c r="AJ283" s="43">
        <f t="shared" si="481"/>
        <v>0</v>
      </c>
      <c r="AK283" s="43">
        <f t="shared" si="482"/>
        <v>0</v>
      </c>
      <c r="AL283" s="43">
        <f t="shared" si="483"/>
        <v>0</v>
      </c>
      <c r="AM283" s="43">
        <f t="shared" si="484"/>
        <v>0</v>
      </c>
      <c r="AN283" s="43">
        <f t="shared" si="485"/>
        <v>0</v>
      </c>
      <c r="AO283" s="176">
        <f t="shared" si="486"/>
        <v>0</v>
      </c>
    </row>
    <row r="284" spans="1:41" ht="16.399999999999999" customHeight="1">
      <c r="A284" s="13" t="s">
        <v>264</v>
      </c>
      <c r="B284" s="14" t="s">
        <v>196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6">
        <f>SUMIF(Dec!$A:$A,TB!$A284,Dec!$H:$H)</f>
        <v>0</v>
      </c>
      <c r="O284" s="190"/>
      <c r="P284" s="190"/>
      <c r="Q284" s="181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75"/>
        <v>0</v>
      </c>
      <c r="AE284" s="43">
        <f t="shared" si="476"/>
        <v>0</v>
      </c>
      <c r="AF284" s="43">
        <f t="shared" si="477"/>
        <v>0</v>
      </c>
      <c r="AG284" s="43">
        <f t="shared" si="478"/>
        <v>0</v>
      </c>
      <c r="AH284" s="43">
        <f t="shared" si="479"/>
        <v>0</v>
      </c>
      <c r="AI284" s="43">
        <f t="shared" si="480"/>
        <v>0</v>
      </c>
      <c r="AJ284" s="43">
        <f t="shared" si="481"/>
        <v>0</v>
      </c>
      <c r="AK284" s="43">
        <f t="shared" si="482"/>
        <v>0</v>
      </c>
      <c r="AL284" s="43">
        <f t="shared" si="483"/>
        <v>0</v>
      </c>
      <c r="AM284" s="43">
        <f t="shared" si="484"/>
        <v>0</v>
      </c>
      <c r="AN284" s="43">
        <f t="shared" si="485"/>
        <v>0</v>
      </c>
      <c r="AO284" s="176">
        <f t="shared" si="486"/>
        <v>0</v>
      </c>
    </row>
    <row r="285" spans="1:41" ht="16.399999999999999" customHeight="1">
      <c r="A285" s="13" t="s">
        <v>265</v>
      </c>
      <c r="B285" s="14" t="s">
        <v>197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6">
        <f>SUMIF(Dec!$A:$A,TB!$A285,Dec!$H:$H)</f>
        <v>0</v>
      </c>
      <c r="O285" s="190"/>
      <c r="P285" s="190"/>
      <c r="Q285" s="181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75"/>
        <v>0</v>
      </c>
      <c r="AE285" s="43">
        <f t="shared" si="476"/>
        <v>0</v>
      </c>
      <c r="AF285" s="43">
        <f t="shared" si="477"/>
        <v>0</v>
      </c>
      <c r="AG285" s="43">
        <f t="shared" si="478"/>
        <v>0</v>
      </c>
      <c r="AH285" s="43">
        <f t="shared" si="479"/>
        <v>0</v>
      </c>
      <c r="AI285" s="43">
        <f t="shared" si="480"/>
        <v>0</v>
      </c>
      <c r="AJ285" s="43">
        <f t="shared" si="481"/>
        <v>0</v>
      </c>
      <c r="AK285" s="43">
        <f t="shared" si="482"/>
        <v>0</v>
      </c>
      <c r="AL285" s="43">
        <f t="shared" si="483"/>
        <v>0</v>
      </c>
      <c r="AM285" s="43">
        <f t="shared" si="484"/>
        <v>0</v>
      </c>
      <c r="AN285" s="43">
        <f t="shared" si="485"/>
        <v>0</v>
      </c>
      <c r="AO285" s="176">
        <f t="shared" si="486"/>
        <v>0</v>
      </c>
    </row>
    <row r="286" spans="1:41" ht="16.399999999999999" customHeight="1">
      <c r="A286" s="13" t="s">
        <v>266</v>
      </c>
      <c r="B286" s="14" t="s">
        <v>198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6">
        <f>SUMIF(Dec!$A:$A,TB!$A286,Dec!$H:$H)</f>
        <v>0</v>
      </c>
      <c r="O286" s="190"/>
      <c r="P286" s="190"/>
      <c r="Q286" s="181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75"/>
        <v>0</v>
      </c>
      <c r="AE286" s="43">
        <f t="shared" si="476"/>
        <v>0</v>
      </c>
      <c r="AF286" s="43">
        <f t="shared" si="477"/>
        <v>0</v>
      </c>
      <c r="AG286" s="43">
        <f t="shared" si="478"/>
        <v>0</v>
      </c>
      <c r="AH286" s="43">
        <f t="shared" si="479"/>
        <v>0</v>
      </c>
      <c r="AI286" s="43">
        <f t="shared" si="480"/>
        <v>0</v>
      </c>
      <c r="AJ286" s="43">
        <f t="shared" si="481"/>
        <v>0</v>
      </c>
      <c r="AK286" s="43">
        <f t="shared" si="482"/>
        <v>0</v>
      </c>
      <c r="AL286" s="43">
        <f t="shared" si="483"/>
        <v>0</v>
      </c>
      <c r="AM286" s="43">
        <f t="shared" si="484"/>
        <v>0</v>
      </c>
      <c r="AN286" s="43">
        <f t="shared" si="485"/>
        <v>0</v>
      </c>
      <c r="AO286" s="176">
        <f t="shared" si="486"/>
        <v>0</v>
      </c>
    </row>
    <row r="287" spans="1:41" ht="16.399999999999999" customHeight="1">
      <c r="A287" s="13" t="s">
        <v>267</v>
      </c>
      <c r="B287" s="14" t="s">
        <v>199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6">
        <f>SUMIF(Dec!$A:$A,TB!$A287,Dec!$H:$H)</f>
        <v>0</v>
      </c>
      <c r="O287" s="190"/>
      <c r="P287" s="190"/>
      <c r="Q287" s="181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75"/>
        <v>0</v>
      </c>
      <c r="AE287" s="43">
        <f t="shared" si="476"/>
        <v>0</v>
      </c>
      <c r="AF287" s="43">
        <f t="shared" si="477"/>
        <v>0</v>
      </c>
      <c r="AG287" s="43">
        <f t="shared" si="478"/>
        <v>0</v>
      </c>
      <c r="AH287" s="43">
        <f t="shared" si="479"/>
        <v>0</v>
      </c>
      <c r="AI287" s="43">
        <f t="shared" si="480"/>
        <v>0</v>
      </c>
      <c r="AJ287" s="43">
        <f t="shared" si="481"/>
        <v>0</v>
      </c>
      <c r="AK287" s="43">
        <f t="shared" si="482"/>
        <v>0</v>
      </c>
      <c r="AL287" s="43">
        <f t="shared" si="483"/>
        <v>0</v>
      </c>
      <c r="AM287" s="43">
        <f t="shared" si="484"/>
        <v>0</v>
      </c>
      <c r="AN287" s="43">
        <f t="shared" si="485"/>
        <v>0</v>
      </c>
      <c r="AO287" s="176">
        <f t="shared" si="486"/>
        <v>0</v>
      </c>
    </row>
    <row r="288" spans="1:41" ht="16.399999999999999" customHeight="1">
      <c r="A288" s="13" t="s">
        <v>268</v>
      </c>
      <c r="B288" s="14" t="s">
        <v>200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6">
        <f>SUMIF(Dec!$A:$A,TB!$A288,Dec!$H:$H)</f>
        <v>0</v>
      </c>
      <c r="O288" s="190"/>
      <c r="P288" s="190"/>
      <c r="Q288" s="181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75"/>
        <v>0</v>
      </c>
      <c r="AE288" s="43">
        <f t="shared" si="476"/>
        <v>0</v>
      </c>
      <c r="AF288" s="43">
        <f t="shared" si="477"/>
        <v>0</v>
      </c>
      <c r="AG288" s="43">
        <f t="shared" si="478"/>
        <v>0</v>
      </c>
      <c r="AH288" s="43">
        <f t="shared" si="479"/>
        <v>0</v>
      </c>
      <c r="AI288" s="43">
        <f t="shared" si="480"/>
        <v>0</v>
      </c>
      <c r="AJ288" s="43">
        <f t="shared" si="481"/>
        <v>0</v>
      </c>
      <c r="AK288" s="43">
        <f t="shared" si="482"/>
        <v>0</v>
      </c>
      <c r="AL288" s="43">
        <f t="shared" si="483"/>
        <v>0</v>
      </c>
      <c r="AM288" s="43">
        <f t="shared" si="484"/>
        <v>0</v>
      </c>
      <c r="AN288" s="43">
        <f t="shared" si="485"/>
        <v>0</v>
      </c>
      <c r="AO288" s="176">
        <f t="shared" si="486"/>
        <v>0</v>
      </c>
    </row>
    <row r="289" spans="1:41" ht="16.399999999999999" customHeight="1">
      <c r="A289" s="13" t="s">
        <v>269</v>
      </c>
      <c r="B289" s="14" t="s">
        <v>201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6">
        <f>SUMIF(Dec!$A:$A,TB!$A289,Dec!$H:$H)</f>
        <v>0</v>
      </c>
      <c r="O289" s="190"/>
      <c r="P289" s="190"/>
      <c r="Q289" s="181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75"/>
        <v>0</v>
      </c>
      <c r="AE289" s="43">
        <f t="shared" si="476"/>
        <v>0</v>
      </c>
      <c r="AF289" s="43">
        <f t="shared" si="477"/>
        <v>0</v>
      </c>
      <c r="AG289" s="43">
        <f t="shared" si="478"/>
        <v>0</v>
      </c>
      <c r="AH289" s="43">
        <f t="shared" si="479"/>
        <v>0</v>
      </c>
      <c r="AI289" s="43">
        <f t="shared" si="480"/>
        <v>0</v>
      </c>
      <c r="AJ289" s="43">
        <f t="shared" si="481"/>
        <v>0</v>
      </c>
      <c r="AK289" s="43">
        <f t="shared" si="482"/>
        <v>0</v>
      </c>
      <c r="AL289" s="43">
        <f t="shared" si="483"/>
        <v>0</v>
      </c>
      <c r="AM289" s="43">
        <f t="shared" si="484"/>
        <v>0</v>
      </c>
      <c r="AN289" s="43">
        <f t="shared" si="485"/>
        <v>0</v>
      </c>
      <c r="AO289" s="176">
        <f t="shared" si="486"/>
        <v>0</v>
      </c>
    </row>
    <row r="290" spans="1:41" ht="16.399999999999999" customHeight="1">
      <c r="A290" s="13" t="s">
        <v>270</v>
      </c>
      <c r="B290" s="14" t="s">
        <v>202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6">
        <f>SUMIF(Dec!$A:$A,TB!$A290,Dec!$H:$H)</f>
        <v>0</v>
      </c>
      <c r="O290" s="190"/>
      <c r="P290" s="190"/>
      <c r="Q290" s="181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75"/>
        <v>0</v>
      </c>
      <c r="AE290" s="43">
        <f t="shared" si="476"/>
        <v>0</v>
      </c>
      <c r="AF290" s="43">
        <f t="shared" si="477"/>
        <v>0</v>
      </c>
      <c r="AG290" s="43">
        <f t="shared" si="478"/>
        <v>0</v>
      </c>
      <c r="AH290" s="43">
        <f t="shared" si="479"/>
        <v>0</v>
      </c>
      <c r="AI290" s="43">
        <f t="shared" si="480"/>
        <v>0</v>
      </c>
      <c r="AJ290" s="43">
        <f t="shared" si="481"/>
        <v>0</v>
      </c>
      <c r="AK290" s="43">
        <f t="shared" si="482"/>
        <v>0</v>
      </c>
      <c r="AL290" s="43">
        <f t="shared" si="483"/>
        <v>0</v>
      </c>
      <c r="AM290" s="43">
        <f t="shared" si="484"/>
        <v>0</v>
      </c>
      <c r="AN290" s="43">
        <f t="shared" si="485"/>
        <v>0</v>
      </c>
      <c r="AO290" s="176">
        <f t="shared" si="486"/>
        <v>0</v>
      </c>
    </row>
    <row r="291" spans="1:41" ht="16.399999999999999" customHeight="1">
      <c r="A291" s="13" t="s">
        <v>271</v>
      </c>
      <c r="B291" s="14" t="s">
        <v>203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6">
        <f>SUMIF(Dec!$A:$A,TB!$A291,Dec!$H:$H)</f>
        <v>0</v>
      </c>
      <c r="O291" s="190"/>
      <c r="P291" s="190"/>
      <c r="Q291" s="181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75"/>
        <v>0</v>
      </c>
      <c r="AE291" s="43">
        <f t="shared" si="476"/>
        <v>0</v>
      </c>
      <c r="AF291" s="43">
        <f t="shared" si="477"/>
        <v>0</v>
      </c>
      <c r="AG291" s="43">
        <f t="shared" si="478"/>
        <v>0</v>
      </c>
      <c r="AH291" s="43">
        <f t="shared" si="479"/>
        <v>0</v>
      </c>
      <c r="AI291" s="43">
        <f t="shared" si="480"/>
        <v>0</v>
      </c>
      <c r="AJ291" s="43">
        <f t="shared" si="481"/>
        <v>0</v>
      </c>
      <c r="AK291" s="43">
        <f t="shared" si="482"/>
        <v>0</v>
      </c>
      <c r="AL291" s="43">
        <f t="shared" si="483"/>
        <v>0</v>
      </c>
      <c r="AM291" s="43">
        <f t="shared" si="484"/>
        <v>0</v>
      </c>
      <c r="AN291" s="43">
        <f t="shared" si="485"/>
        <v>0</v>
      </c>
      <c r="AO291" s="176">
        <f t="shared" si="486"/>
        <v>0</v>
      </c>
    </row>
    <row r="292" spans="1:41" ht="16.399999999999999" customHeight="1">
      <c r="A292" s="13" t="s">
        <v>272</v>
      </c>
      <c r="B292" s="14" t="s">
        <v>204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6">
        <f>SUMIF(Dec!$A:$A,TB!$A292,Dec!$H:$H)</f>
        <v>0</v>
      </c>
      <c r="O292" s="190"/>
      <c r="P292" s="190"/>
      <c r="Q292" s="181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75"/>
        <v>0</v>
      </c>
      <c r="AE292" s="43">
        <f t="shared" si="476"/>
        <v>0</v>
      </c>
      <c r="AF292" s="43">
        <f t="shared" si="477"/>
        <v>0</v>
      </c>
      <c r="AG292" s="43">
        <f t="shared" si="478"/>
        <v>0</v>
      </c>
      <c r="AH292" s="43">
        <f t="shared" si="479"/>
        <v>0</v>
      </c>
      <c r="AI292" s="43">
        <f t="shared" si="480"/>
        <v>0</v>
      </c>
      <c r="AJ292" s="43">
        <f t="shared" si="481"/>
        <v>0</v>
      </c>
      <c r="AK292" s="43">
        <f t="shared" si="482"/>
        <v>0</v>
      </c>
      <c r="AL292" s="43">
        <f t="shared" si="483"/>
        <v>0</v>
      </c>
      <c r="AM292" s="43">
        <f t="shared" si="484"/>
        <v>0</v>
      </c>
      <c r="AN292" s="43">
        <f t="shared" si="485"/>
        <v>0</v>
      </c>
      <c r="AO292" s="176">
        <f t="shared" si="486"/>
        <v>0</v>
      </c>
    </row>
    <row r="293" spans="1:41" ht="16.399999999999999" customHeight="1">
      <c r="A293" s="13" t="s">
        <v>273</v>
      </c>
      <c r="B293" s="14" t="s">
        <v>205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6">
        <f>SUMIF(Dec!$A:$A,TB!$A293,Dec!$H:$H)</f>
        <v>0</v>
      </c>
      <c r="O293" s="190"/>
      <c r="P293" s="190"/>
      <c r="Q293" s="181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75"/>
        <v>0</v>
      </c>
      <c r="AE293" s="43">
        <f t="shared" si="476"/>
        <v>0</v>
      </c>
      <c r="AF293" s="43">
        <f t="shared" si="477"/>
        <v>0</v>
      </c>
      <c r="AG293" s="43">
        <f t="shared" si="478"/>
        <v>0</v>
      </c>
      <c r="AH293" s="43">
        <f t="shared" si="479"/>
        <v>0</v>
      </c>
      <c r="AI293" s="43">
        <f t="shared" si="480"/>
        <v>0</v>
      </c>
      <c r="AJ293" s="43">
        <f t="shared" si="481"/>
        <v>0</v>
      </c>
      <c r="AK293" s="43">
        <f t="shared" si="482"/>
        <v>0</v>
      </c>
      <c r="AL293" s="43">
        <f t="shared" si="483"/>
        <v>0</v>
      </c>
      <c r="AM293" s="43">
        <f t="shared" si="484"/>
        <v>0</v>
      </c>
      <c r="AN293" s="43">
        <f t="shared" si="485"/>
        <v>0</v>
      </c>
      <c r="AO293" s="176">
        <f t="shared" si="486"/>
        <v>0</v>
      </c>
    </row>
    <row r="294" spans="1:41" ht="16.399999999999999" customHeight="1">
      <c r="A294" s="13" t="s">
        <v>274</v>
      </c>
      <c r="B294" s="14" t="s">
        <v>206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6">
        <f>SUMIF(Dec!$A:$A,TB!$A294,Dec!$H:$H)</f>
        <v>0</v>
      </c>
      <c r="O294" s="190"/>
      <c r="P294" s="190"/>
      <c r="Q294" s="181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75"/>
        <v>0</v>
      </c>
      <c r="AE294" s="43">
        <f t="shared" si="476"/>
        <v>0</v>
      </c>
      <c r="AF294" s="43">
        <f t="shared" si="477"/>
        <v>0</v>
      </c>
      <c r="AG294" s="43">
        <f t="shared" si="478"/>
        <v>0</v>
      </c>
      <c r="AH294" s="43">
        <f t="shared" si="479"/>
        <v>0</v>
      </c>
      <c r="AI294" s="43">
        <f t="shared" si="480"/>
        <v>0</v>
      </c>
      <c r="AJ294" s="43">
        <f t="shared" si="481"/>
        <v>0</v>
      </c>
      <c r="AK294" s="43">
        <f t="shared" si="482"/>
        <v>0</v>
      </c>
      <c r="AL294" s="43">
        <f t="shared" si="483"/>
        <v>0</v>
      </c>
      <c r="AM294" s="43">
        <f t="shared" si="484"/>
        <v>0</v>
      </c>
      <c r="AN294" s="43">
        <f t="shared" si="485"/>
        <v>0</v>
      </c>
      <c r="AO294" s="176">
        <f t="shared" si="486"/>
        <v>0</v>
      </c>
    </row>
    <row r="295" spans="1:41" ht="16.399999999999999" customHeight="1">
      <c r="A295" s="13" t="s">
        <v>275</v>
      </c>
      <c r="B295" s="14" t="s">
        <v>207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6">
        <f>SUMIF(Dec!$A:$A,TB!$A295,Dec!$H:$H)</f>
        <v>0</v>
      </c>
      <c r="O295" s="190"/>
      <c r="P295" s="190"/>
      <c r="Q295" s="181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75"/>
        <v>0</v>
      </c>
      <c r="AE295" s="43">
        <f t="shared" si="476"/>
        <v>0</v>
      </c>
      <c r="AF295" s="43">
        <f t="shared" si="477"/>
        <v>0</v>
      </c>
      <c r="AG295" s="43">
        <f t="shared" si="478"/>
        <v>0</v>
      </c>
      <c r="AH295" s="43">
        <f t="shared" si="479"/>
        <v>0</v>
      </c>
      <c r="AI295" s="43">
        <f t="shared" si="480"/>
        <v>0</v>
      </c>
      <c r="AJ295" s="43">
        <f t="shared" si="481"/>
        <v>0</v>
      </c>
      <c r="AK295" s="43">
        <f t="shared" si="482"/>
        <v>0</v>
      </c>
      <c r="AL295" s="43">
        <f t="shared" si="483"/>
        <v>0</v>
      </c>
      <c r="AM295" s="43">
        <f t="shared" si="484"/>
        <v>0</v>
      </c>
      <c r="AN295" s="43">
        <f t="shared" si="485"/>
        <v>0</v>
      </c>
      <c r="AO295" s="176">
        <f t="shared" si="486"/>
        <v>0</v>
      </c>
    </row>
    <row r="296" spans="1:41" ht="16.399999999999999" customHeight="1">
      <c r="A296" s="13" t="s">
        <v>276</v>
      </c>
      <c r="B296" s="14" t="s">
        <v>208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6">
        <f>SUMIF(Dec!$A:$A,TB!$A296,Dec!$H:$H)</f>
        <v>0</v>
      </c>
      <c r="O296" s="190"/>
      <c r="P296" s="190"/>
      <c r="Q296" s="181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75"/>
        <v>0</v>
      </c>
      <c r="AE296" s="43">
        <f t="shared" si="476"/>
        <v>0</v>
      </c>
      <c r="AF296" s="43">
        <f t="shared" si="477"/>
        <v>0</v>
      </c>
      <c r="AG296" s="43">
        <f t="shared" si="478"/>
        <v>0</v>
      </c>
      <c r="AH296" s="43">
        <f t="shared" si="479"/>
        <v>0</v>
      </c>
      <c r="AI296" s="43">
        <f t="shared" si="480"/>
        <v>0</v>
      </c>
      <c r="AJ296" s="43">
        <f t="shared" si="481"/>
        <v>0</v>
      </c>
      <c r="AK296" s="43">
        <f t="shared" si="482"/>
        <v>0</v>
      </c>
      <c r="AL296" s="43">
        <f t="shared" si="483"/>
        <v>0</v>
      </c>
      <c r="AM296" s="43">
        <f t="shared" si="484"/>
        <v>0</v>
      </c>
      <c r="AN296" s="43">
        <f t="shared" si="485"/>
        <v>0</v>
      </c>
      <c r="AO296" s="176">
        <f t="shared" si="486"/>
        <v>0</v>
      </c>
    </row>
    <row r="297" spans="1:41" ht="16.399999999999999" customHeight="1">
      <c r="A297" s="13" t="s">
        <v>277</v>
      </c>
      <c r="B297" s="14" t="s">
        <v>209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6">
        <f>SUMIF(Dec!$A:$A,TB!$A297,Dec!$H:$H)</f>
        <v>0</v>
      </c>
      <c r="O297" s="190"/>
      <c r="P297" s="190"/>
      <c r="Q297" s="181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75"/>
        <v>0</v>
      </c>
      <c r="AE297" s="43">
        <f t="shared" si="476"/>
        <v>0</v>
      </c>
      <c r="AF297" s="43">
        <f t="shared" si="477"/>
        <v>0</v>
      </c>
      <c r="AG297" s="43">
        <f t="shared" si="478"/>
        <v>0</v>
      </c>
      <c r="AH297" s="43">
        <f t="shared" si="479"/>
        <v>0</v>
      </c>
      <c r="AI297" s="43">
        <f t="shared" si="480"/>
        <v>0</v>
      </c>
      <c r="AJ297" s="43">
        <f t="shared" si="481"/>
        <v>0</v>
      </c>
      <c r="AK297" s="43">
        <f t="shared" si="482"/>
        <v>0</v>
      </c>
      <c r="AL297" s="43">
        <f t="shared" si="483"/>
        <v>0</v>
      </c>
      <c r="AM297" s="43">
        <f t="shared" si="484"/>
        <v>0</v>
      </c>
      <c r="AN297" s="43">
        <f t="shared" si="485"/>
        <v>0</v>
      </c>
      <c r="AO297" s="176">
        <f t="shared" si="486"/>
        <v>0</v>
      </c>
    </row>
    <row r="298" spans="1:41" ht="16.399999999999999" customHeight="1">
      <c r="A298" s="13" t="s">
        <v>278</v>
      </c>
      <c r="B298" s="14" t="s">
        <v>210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6">
        <f>SUMIF(Dec!$A:$A,TB!$A298,Dec!$H:$H)</f>
        <v>0</v>
      </c>
      <c r="O298" s="190"/>
      <c r="P298" s="190"/>
      <c r="Q298" s="181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75"/>
        <v>0</v>
      </c>
      <c r="AE298" s="43">
        <f t="shared" si="476"/>
        <v>0</v>
      </c>
      <c r="AF298" s="43">
        <f t="shared" si="477"/>
        <v>0</v>
      </c>
      <c r="AG298" s="43">
        <f t="shared" si="478"/>
        <v>0</v>
      </c>
      <c r="AH298" s="43">
        <f t="shared" si="479"/>
        <v>0</v>
      </c>
      <c r="AI298" s="43">
        <f t="shared" si="480"/>
        <v>0</v>
      </c>
      <c r="AJ298" s="43">
        <f t="shared" si="481"/>
        <v>0</v>
      </c>
      <c r="AK298" s="43">
        <f t="shared" si="482"/>
        <v>0</v>
      </c>
      <c r="AL298" s="43">
        <f t="shared" si="483"/>
        <v>0</v>
      </c>
      <c r="AM298" s="43">
        <f t="shared" si="484"/>
        <v>0</v>
      </c>
      <c r="AN298" s="43">
        <f t="shared" si="485"/>
        <v>0</v>
      </c>
      <c r="AO298" s="176">
        <f t="shared" si="486"/>
        <v>0</v>
      </c>
    </row>
    <row r="299" spans="1:41" ht="16.399999999999999" customHeight="1">
      <c r="A299" s="13" t="s">
        <v>279</v>
      </c>
      <c r="B299" s="14" t="s">
        <v>211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6">
        <f>SUMIF(Dec!$A:$A,TB!$A299,Dec!$H:$H)</f>
        <v>0</v>
      </c>
      <c r="O299" s="190"/>
      <c r="P299" s="190"/>
      <c r="Q299" s="181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75"/>
        <v>0</v>
      </c>
      <c r="AE299" s="43">
        <f t="shared" si="476"/>
        <v>0</v>
      </c>
      <c r="AF299" s="43">
        <f t="shared" si="477"/>
        <v>0</v>
      </c>
      <c r="AG299" s="43">
        <f t="shared" si="478"/>
        <v>0</v>
      </c>
      <c r="AH299" s="43">
        <f t="shared" si="479"/>
        <v>0</v>
      </c>
      <c r="AI299" s="43">
        <f t="shared" si="480"/>
        <v>0</v>
      </c>
      <c r="AJ299" s="43">
        <f t="shared" si="481"/>
        <v>0</v>
      </c>
      <c r="AK299" s="43">
        <f t="shared" si="482"/>
        <v>0</v>
      </c>
      <c r="AL299" s="43">
        <f t="shared" si="483"/>
        <v>0</v>
      </c>
      <c r="AM299" s="43">
        <f t="shared" si="484"/>
        <v>0</v>
      </c>
      <c r="AN299" s="43">
        <f t="shared" si="485"/>
        <v>0</v>
      </c>
      <c r="AO299" s="176">
        <f t="shared" si="486"/>
        <v>0</v>
      </c>
    </row>
    <row r="300" spans="1:41" ht="16.399999999999999" customHeight="1">
      <c r="A300" s="13" t="s">
        <v>280</v>
      </c>
      <c r="B300" s="14" t="s">
        <v>212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6">
        <f>SUMIF(Dec!$A:$A,TB!$A300,Dec!$H:$H)</f>
        <v>0</v>
      </c>
      <c r="O300" s="190"/>
      <c r="P300" s="190"/>
      <c r="Q300" s="181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75"/>
        <v>0</v>
      </c>
      <c r="AE300" s="43">
        <f t="shared" si="476"/>
        <v>0</v>
      </c>
      <c r="AF300" s="43">
        <f t="shared" si="477"/>
        <v>0</v>
      </c>
      <c r="AG300" s="43">
        <f t="shared" si="478"/>
        <v>0</v>
      </c>
      <c r="AH300" s="43">
        <f t="shared" si="479"/>
        <v>0</v>
      </c>
      <c r="AI300" s="43">
        <f t="shared" si="480"/>
        <v>0</v>
      </c>
      <c r="AJ300" s="43">
        <f t="shared" si="481"/>
        <v>0</v>
      </c>
      <c r="AK300" s="43">
        <f t="shared" si="482"/>
        <v>0</v>
      </c>
      <c r="AL300" s="43">
        <f t="shared" si="483"/>
        <v>0</v>
      </c>
      <c r="AM300" s="43">
        <f t="shared" si="484"/>
        <v>0</v>
      </c>
      <c r="AN300" s="43">
        <f t="shared" si="485"/>
        <v>0</v>
      </c>
      <c r="AO300" s="176">
        <f t="shared" si="486"/>
        <v>0</v>
      </c>
    </row>
    <row r="301" spans="1:41" ht="16.399999999999999" customHeight="1">
      <c r="A301" s="13" t="s">
        <v>281</v>
      </c>
      <c r="B301" s="14" t="s">
        <v>213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6">
        <f>SUMIF(Dec!$A:$A,TB!$A301,Dec!$H:$H)</f>
        <v>0</v>
      </c>
      <c r="O301" s="190"/>
      <c r="P301" s="190"/>
      <c r="Q301" s="181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75"/>
        <v>0</v>
      </c>
      <c r="AE301" s="43">
        <f t="shared" si="476"/>
        <v>0</v>
      </c>
      <c r="AF301" s="43">
        <f t="shared" si="477"/>
        <v>0</v>
      </c>
      <c r="AG301" s="43">
        <f t="shared" si="478"/>
        <v>0</v>
      </c>
      <c r="AH301" s="43">
        <f t="shared" si="479"/>
        <v>0</v>
      </c>
      <c r="AI301" s="43">
        <f t="shared" si="480"/>
        <v>0</v>
      </c>
      <c r="AJ301" s="43">
        <f t="shared" si="481"/>
        <v>0</v>
      </c>
      <c r="AK301" s="43">
        <f t="shared" si="482"/>
        <v>0</v>
      </c>
      <c r="AL301" s="43">
        <f t="shared" si="483"/>
        <v>0</v>
      </c>
      <c r="AM301" s="43">
        <f t="shared" si="484"/>
        <v>0</v>
      </c>
      <c r="AN301" s="43">
        <f t="shared" si="485"/>
        <v>0</v>
      </c>
      <c r="AO301" s="176">
        <f t="shared" si="486"/>
        <v>0</v>
      </c>
    </row>
    <row r="302" spans="1:41" ht="16.399999999999999" customHeight="1">
      <c r="A302" s="13" t="s">
        <v>282</v>
      </c>
      <c r="B302" s="14" t="s">
        <v>214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6">
        <f>SUMIF(Dec!$A:$A,TB!$A302,Dec!$H:$H)</f>
        <v>0</v>
      </c>
      <c r="O302" s="190"/>
      <c r="P302" s="190"/>
      <c r="Q302" s="181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75"/>
        <v>0</v>
      </c>
      <c r="AE302" s="43">
        <f t="shared" si="476"/>
        <v>0</v>
      </c>
      <c r="AF302" s="43">
        <f t="shared" si="477"/>
        <v>0</v>
      </c>
      <c r="AG302" s="43">
        <f t="shared" si="478"/>
        <v>0</v>
      </c>
      <c r="AH302" s="43">
        <f t="shared" si="479"/>
        <v>0</v>
      </c>
      <c r="AI302" s="43">
        <f t="shared" si="480"/>
        <v>0</v>
      </c>
      <c r="AJ302" s="43">
        <f t="shared" si="481"/>
        <v>0</v>
      </c>
      <c r="AK302" s="43">
        <f t="shared" si="482"/>
        <v>0</v>
      </c>
      <c r="AL302" s="43">
        <f t="shared" si="483"/>
        <v>0</v>
      </c>
      <c r="AM302" s="43">
        <f t="shared" si="484"/>
        <v>0</v>
      </c>
      <c r="AN302" s="43">
        <f t="shared" si="485"/>
        <v>0</v>
      </c>
      <c r="AO302" s="176">
        <f t="shared" si="486"/>
        <v>0</v>
      </c>
    </row>
    <row r="303" spans="1:41" ht="16.399999999999999" customHeight="1">
      <c r="A303" s="13" t="s">
        <v>283</v>
      </c>
      <c r="B303" s="14" t="s">
        <v>215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6">
        <f>SUMIF(Dec!$A:$A,TB!$A303,Dec!$H:$H)</f>
        <v>0</v>
      </c>
      <c r="O303" s="190"/>
      <c r="P303" s="190"/>
      <c r="Q303" s="181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75"/>
        <v>0</v>
      </c>
      <c r="AE303" s="43">
        <f t="shared" si="476"/>
        <v>0</v>
      </c>
      <c r="AF303" s="43">
        <f t="shared" si="477"/>
        <v>0</v>
      </c>
      <c r="AG303" s="43">
        <f t="shared" si="478"/>
        <v>0</v>
      </c>
      <c r="AH303" s="43">
        <f t="shared" si="479"/>
        <v>0</v>
      </c>
      <c r="AI303" s="43">
        <f t="shared" si="480"/>
        <v>0</v>
      </c>
      <c r="AJ303" s="43">
        <f t="shared" si="481"/>
        <v>0</v>
      </c>
      <c r="AK303" s="43">
        <f t="shared" si="482"/>
        <v>0</v>
      </c>
      <c r="AL303" s="43">
        <f t="shared" si="483"/>
        <v>0</v>
      </c>
      <c r="AM303" s="43">
        <f t="shared" si="484"/>
        <v>0</v>
      </c>
      <c r="AN303" s="43">
        <f t="shared" si="485"/>
        <v>0</v>
      </c>
      <c r="AO303" s="176">
        <f t="shared" si="486"/>
        <v>0</v>
      </c>
    </row>
    <row r="304" spans="1:41" ht="16.399999999999999" customHeight="1">
      <c r="A304" s="13" t="s">
        <v>284</v>
      </c>
      <c r="B304" s="14" t="s">
        <v>216</v>
      </c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6">
        <f>SUMIF(Dec!$A:$A,TB!$A304,Dec!$H:$H)</f>
        <v>0</v>
      </c>
      <c r="O304" s="190"/>
      <c r="P304" s="190"/>
      <c r="Q304" s="181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75"/>
        <v>0</v>
      </c>
      <c r="AE304" s="43">
        <f t="shared" si="476"/>
        <v>0</v>
      </c>
      <c r="AF304" s="43">
        <f t="shared" si="477"/>
        <v>0</v>
      </c>
      <c r="AG304" s="43">
        <f t="shared" si="478"/>
        <v>0</v>
      </c>
      <c r="AH304" s="43">
        <f t="shared" si="479"/>
        <v>0</v>
      </c>
      <c r="AI304" s="43">
        <f t="shared" si="480"/>
        <v>0</v>
      </c>
      <c r="AJ304" s="43">
        <f t="shared" si="481"/>
        <v>0</v>
      </c>
      <c r="AK304" s="43">
        <f t="shared" si="482"/>
        <v>0</v>
      </c>
      <c r="AL304" s="43">
        <f t="shared" si="483"/>
        <v>0</v>
      </c>
      <c r="AM304" s="43">
        <f t="shared" si="484"/>
        <v>0</v>
      </c>
      <c r="AN304" s="43">
        <f t="shared" si="485"/>
        <v>0</v>
      </c>
      <c r="AO304" s="176">
        <f t="shared" si="486"/>
        <v>0</v>
      </c>
    </row>
    <row r="305" spans="1:41" ht="16.399999999999999" customHeight="1">
      <c r="A305" s="13" t="s">
        <v>285</v>
      </c>
      <c r="B305" s="14" t="s">
        <v>217</v>
      </c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76">
        <f>SUMIF(Dec!$A:$A,TB!$A305,Dec!$H:$H)</f>
        <v>0</v>
      </c>
      <c r="O305" s="190"/>
      <c r="P305" s="190"/>
      <c r="Q305" s="181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75"/>
        <v>0</v>
      </c>
      <c r="AE305" s="43">
        <f t="shared" si="476"/>
        <v>0</v>
      </c>
      <c r="AF305" s="43">
        <f t="shared" si="477"/>
        <v>0</v>
      </c>
      <c r="AG305" s="43">
        <f t="shared" si="478"/>
        <v>0</v>
      </c>
      <c r="AH305" s="43">
        <f t="shared" si="479"/>
        <v>0</v>
      </c>
      <c r="AI305" s="43">
        <f t="shared" si="480"/>
        <v>0</v>
      </c>
      <c r="AJ305" s="43">
        <f t="shared" si="481"/>
        <v>0</v>
      </c>
      <c r="AK305" s="43">
        <f t="shared" si="482"/>
        <v>0</v>
      </c>
      <c r="AL305" s="43">
        <f t="shared" si="483"/>
        <v>0</v>
      </c>
      <c r="AM305" s="43">
        <f t="shared" si="484"/>
        <v>0</v>
      </c>
      <c r="AN305" s="43">
        <f t="shared" si="485"/>
        <v>0</v>
      </c>
      <c r="AO305" s="176">
        <f t="shared" si="486"/>
        <v>0</v>
      </c>
    </row>
    <row r="306" spans="1:41" ht="16.399999999999999" customHeight="1">
      <c r="A306" s="13"/>
      <c r="B306" s="14"/>
      <c r="C306" s="43">
        <f>SUMIF(Jan!$A:$A,TB!$A306,Jan!$H:$H)</f>
        <v>0</v>
      </c>
      <c r="D306" s="43">
        <f>SUMIF(Feb!$A:$A,TB!$A306,Feb!$H:$H)</f>
        <v>0</v>
      </c>
      <c r="E306" s="43">
        <f>SUMIF(Mar!$A:$A,TB!$A306,Mar!$H:$H)</f>
        <v>0</v>
      </c>
      <c r="F306" s="43">
        <f>SUMIF(Apr!$A:$A,TB!$A306,Apr!$H:$H)</f>
        <v>0</v>
      </c>
      <c r="G306" s="43">
        <f>SUMIF(May!$A:$A,TB!$A306,May!$H:$H)</f>
        <v>0</v>
      </c>
      <c r="H306" s="43">
        <f>SUMIF(Jun!$A:$A,TB!$A306,Jun!$H:$H)</f>
        <v>0</v>
      </c>
      <c r="I306" s="43">
        <f>SUMIF(Jul!$A:$A,TB!$A306,Jul!$H:$H)</f>
        <v>0</v>
      </c>
      <c r="J306" s="43">
        <f>SUMIF(Aug!$A:$A,TB!$A306,Aug!$H:$H)</f>
        <v>0</v>
      </c>
      <c r="K306" s="43">
        <f>SUMIF(Sep!$A:$A,TB!$A306,Sep!$H:$H)</f>
        <v>0</v>
      </c>
      <c r="L306" s="43">
        <f>SUMIF(Oct!$A:$A,TB!$A306,Oct!$H:$H)</f>
        <v>0</v>
      </c>
      <c r="M306" s="43">
        <f>SUMIF(Nov!$A:$A,TB!$A306,Nov!$H:$H)</f>
        <v>0</v>
      </c>
      <c r="N306" s="176">
        <f>SUMIF(Dec!$A:$A,TB!$A306,Dec!$H:$H)</f>
        <v>0</v>
      </c>
      <c r="O306" s="190"/>
      <c r="P306" s="190"/>
      <c r="Q306" s="181">
        <v>0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D306" s="43">
        <f t="shared" si="475"/>
        <v>0</v>
      </c>
      <c r="AE306" s="43">
        <f t="shared" si="476"/>
        <v>0</v>
      </c>
      <c r="AF306" s="43">
        <f t="shared" si="477"/>
        <v>0</v>
      </c>
      <c r="AG306" s="43">
        <f t="shared" si="478"/>
        <v>0</v>
      </c>
      <c r="AH306" s="43">
        <f t="shared" si="479"/>
        <v>0</v>
      </c>
      <c r="AI306" s="43">
        <f t="shared" si="480"/>
        <v>0</v>
      </c>
      <c r="AJ306" s="43">
        <f t="shared" si="481"/>
        <v>0</v>
      </c>
      <c r="AK306" s="43">
        <f t="shared" si="482"/>
        <v>0</v>
      </c>
      <c r="AL306" s="43">
        <f t="shared" si="483"/>
        <v>0</v>
      </c>
      <c r="AM306" s="43">
        <f t="shared" si="484"/>
        <v>0</v>
      </c>
      <c r="AN306" s="43">
        <f t="shared" si="485"/>
        <v>0</v>
      </c>
      <c r="AO306" s="176">
        <f t="shared" si="486"/>
        <v>0</v>
      </c>
    </row>
    <row r="307" spans="1:41" ht="16.399999999999999" customHeight="1">
      <c r="A307" s="13"/>
      <c r="B307" s="21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6">
        <f>SUMIF(Dec!$A:$A,TB!$A307,Dec!$H:$H)</f>
        <v>0</v>
      </c>
      <c r="O307" s="190"/>
      <c r="P307" s="190"/>
      <c r="Q307" s="181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si="475"/>
        <v>0</v>
      </c>
      <c r="AE307" s="43">
        <f t="shared" si="476"/>
        <v>0</v>
      </c>
      <c r="AF307" s="43">
        <f t="shared" si="477"/>
        <v>0</v>
      </c>
      <c r="AG307" s="43">
        <f t="shared" si="478"/>
        <v>0</v>
      </c>
      <c r="AH307" s="43">
        <f t="shared" si="479"/>
        <v>0</v>
      </c>
      <c r="AI307" s="43">
        <f t="shared" si="480"/>
        <v>0</v>
      </c>
      <c r="AJ307" s="43">
        <f t="shared" si="481"/>
        <v>0</v>
      </c>
      <c r="AK307" s="43">
        <f t="shared" si="482"/>
        <v>0</v>
      </c>
      <c r="AL307" s="43">
        <f t="shared" si="483"/>
        <v>0</v>
      </c>
      <c r="AM307" s="43">
        <f t="shared" si="484"/>
        <v>0</v>
      </c>
      <c r="AN307" s="43">
        <f t="shared" si="485"/>
        <v>0</v>
      </c>
      <c r="AO307" s="176">
        <f t="shared" si="486"/>
        <v>0</v>
      </c>
    </row>
    <row r="308" spans="1:41" ht="16.399999999999999" customHeight="1">
      <c r="A308" s="17" t="s">
        <v>43</v>
      </c>
      <c r="B308" s="18"/>
      <c r="C308" s="19">
        <f t="shared" ref="C308" si="487">ROUND(SUM(C277:C307),2)</f>
        <v>0</v>
      </c>
      <c r="D308" s="19">
        <f t="shared" ref="D308:N308" si="488">ROUND(SUM(D277:D307),2)</f>
        <v>0</v>
      </c>
      <c r="E308" s="19">
        <f t="shared" si="488"/>
        <v>0</v>
      </c>
      <c r="F308" s="19">
        <f t="shared" si="488"/>
        <v>0</v>
      </c>
      <c r="G308" s="19">
        <f t="shared" si="488"/>
        <v>0</v>
      </c>
      <c r="H308" s="19">
        <f t="shared" si="488"/>
        <v>0</v>
      </c>
      <c r="I308" s="19">
        <f t="shared" si="488"/>
        <v>0</v>
      </c>
      <c r="J308" s="19">
        <f t="shared" si="488"/>
        <v>0</v>
      </c>
      <c r="K308" s="19">
        <f t="shared" si="488"/>
        <v>0</v>
      </c>
      <c r="L308" s="19">
        <f t="shared" si="488"/>
        <v>0</v>
      </c>
      <c r="M308" s="19">
        <f t="shared" si="488"/>
        <v>0</v>
      </c>
      <c r="N308" s="175">
        <f t="shared" si="488"/>
        <v>0</v>
      </c>
      <c r="O308" s="189"/>
      <c r="P308" s="189"/>
      <c r="Q308" s="180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D308" s="19">
        <f t="shared" ref="AD308" si="489">ROUND(SUM(AD277:AD307),2)</f>
        <v>0</v>
      </c>
      <c r="AE308" s="19">
        <f t="shared" ref="AE308:AO308" si="490">ROUND(SUM(AE277:AE307),2)</f>
        <v>0</v>
      </c>
      <c r="AF308" s="19">
        <f t="shared" si="490"/>
        <v>0</v>
      </c>
      <c r="AG308" s="19">
        <f t="shared" si="490"/>
        <v>0</v>
      </c>
      <c r="AH308" s="19">
        <f t="shared" si="490"/>
        <v>0</v>
      </c>
      <c r="AI308" s="19">
        <f t="shared" si="490"/>
        <v>0</v>
      </c>
      <c r="AJ308" s="19">
        <f t="shared" si="490"/>
        <v>0</v>
      </c>
      <c r="AK308" s="19">
        <f t="shared" si="490"/>
        <v>0</v>
      </c>
      <c r="AL308" s="19">
        <f t="shared" si="490"/>
        <v>0</v>
      </c>
      <c r="AM308" s="19">
        <f t="shared" si="490"/>
        <v>0</v>
      </c>
      <c r="AN308" s="19">
        <f t="shared" si="490"/>
        <v>0</v>
      </c>
      <c r="AO308" s="175">
        <f t="shared" si="490"/>
        <v>0</v>
      </c>
    </row>
    <row r="309" spans="1:41" ht="16.399999999999999" customHeight="1">
      <c r="A309" s="13"/>
      <c r="B309" s="14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76">
        <f>SUMIF(Dec!$A:$A,TB!$A309,Dec!$H:$H)</f>
        <v>0</v>
      </c>
      <c r="O309" s="190"/>
      <c r="P309" s="190"/>
      <c r="Q309" s="181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ref="AD309:AD311" si="491">ROUND(C309*AD$2,2)</f>
        <v>0</v>
      </c>
      <c r="AE309" s="43">
        <f t="shared" ref="AE309:AE311" si="492">ROUND(D309*AE$2,2)</f>
        <v>0</v>
      </c>
      <c r="AF309" s="43">
        <f t="shared" ref="AF309:AF311" si="493">ROUND(E309*AF$2,2)</f>
        <v>0</v>
      </c>
      <c r="AG309" s="43">
        <f t="shared" ref="AG309:AG311" si="494">ROUND(F309*AG$2,2)</f>
        <v>0</v>
      </c>
      <c r="AH309" s="43">
        <f t="shared" ref="AH309:AH311" si="495">ROUND(G309*AH$2,2)</f>
        <v>0</v>
      </c>
      <c r="AI309" s="43">
        <f t="shared" ref="AI309:AI311" si="496">ROUND(H309*AI$2,2)</f>
        <v>0</v>
      </c>
      <c r="AJ309" s="43">
        <f t="shared" ref="AJ309:AJ311" si="497">ROUND(I309*AJ$2,2)</f>
        <v>0</v>
      </c>
      <c r="AK309" s="43">
        <f t="shared" ref="AK309:AK311" si="498">ROUND(J309*AK$2,2)</f>
        <v>0</v>
      </c>
      <c r="AL309" s="43">
        <f t="shared" ref="AL309:AL311" si="499">ROUND(K309*AL$2,2)</f>
        <v>0</v>
      </c>
      <c r="AM309" s="43">
        <f t="shared" ref="AM309:AM311" si="500">ROUND(L309*AM$2,2)</f>
        <v>0</v>
      </c>
      <c r="AN309" s="43">
        <f t="shared" ref="AN309:AN311" si="501">ROUND(M309*AN$2,2)</f>
        <v>0</v>
      </c>
      <c r="AO309" s="176">
        <f t="shared" ref="AO309:AO311" si="502">ROUND(N309*AO$2,2)</f>
        <v>0</v>
      </c>
    </row>
    <row r="310" spans="1:41" ht="16.399999999999999" customHeight="1">
      <c r="A310" s="13"/>
      <c r="B310" s="21"/>
      <c r="C310" s="43">
        <f>SUMIF(Jan!$A:$A,TB!$A310,Jan!$H:$H)</f>
        <v>0</v>
      </c>
      <c r="D310" s="43">
        <f>SUMIF(Feb!$A:$A,TB!$A310,Feb!$H:$H)</f>
        <v>0</v>
      </c>
      <c r="E310" s="43">
        <f>SUMIF(Mar!$A:$A,TB!$A310,Mar!$H:$H)</f>
        <v>0</v>
      </c>
      <c r="F310" s="43">
        <f>SUMIF(Apr!$A:$A,TB!$A310,Apr!$H:$H)</f>
        <v>0</v>
      </c>
      <c r="G310" s="43">
        <f>SUMIF(May!$A:$A,TB!$A310,May!$H:$H)</f>
        <v>0</v>
      </c>
      <c r="H310" s="43">
        <f>SUMIF(Jun!$A:$A,TB!$A310,Jun!$H:$H)</f>
        <v>0</v>
      </c>
      <c r="I310" s="43">
        <f>SUMIF(Jul!$A:$A,TB!$A310,Jul!$H:$H)</f>
        <v>0</v>
      </c>
      <c r="J310" s="43">
        <f>SUMIF(Aug!$A:$A,TB!$A310,Aug!$H:$H)</f>
        <v>0</v>
      </c>
      <c r="K310" s="43">
        <f>SUMIF(Sep!$A:$A,TB!$A310,Sep!$H:$H)</f>
        <v>0</v>
      </c>
      <c r="L310" s="43">
        <f>SUMIF(Oct!$A:$A,TB!$A310,Oct!$H:$H)</f>
        <v>0</v>
      </c>
      <c r="M310" s="43">
        <f>SUMIF(Nov!$A:$A,TB!$A310,Nov!$H:$H)</f>
        <v>0</v>
      </c>
      <c r="N310" s="176">
        <f>SUMIF(Dec!$A:$A,TB!$A310,Dec!$H:$H)</f>
        <v>0</v>
      </c>
      <c r="O310" s="190"/>
      <c r="P310" s="190"/>
      <c r="Q310" s="181">
        <v>0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3">
        <v>0</v>
      </c>
      <c r="Z310" s="43">
        <v>0</v>
      </c>
      <c r="AA310" s="43">
        <v>0</v>
      </c>
      <c r="AB310" s="43">
        <v>0</v>
      </c>
      <c r="AD310" s="43">
        <f t="shared" si="491"/>
        <v>0</v>
      </c>
      <c r="AE310" s="43">
        <f t="shared" si="492"/>
        <v>0</v>
      </c>
      <c r="AF310" s="43">
        <f t="shared" si="493"/>
        <v>0</v>
      </c>
      <c r="AG310" s="43">
        <f t="shared" si="494"/>
        <v>0</v>
      </c>
      <c r="AH310" s="43">
        <f t="shared" si="495"/>
        <v>0</v>
      </c>
      <c r="AI310" s="43">
        <f t="shared" si="496"/>
        <v>0</v>
      </c>
      <c r="AJ310" s="43">
        <f t="shared" si="497"/>
        <v>0</v>
      </c>
      <c r="AK310" s="43">
        <f t="shared" si="498"/>
        <v>0</v>
      </c>
      <c r="AL310" s="43">
        <f t="shared" si="499"/>
        <v>0</v>
      </c>
      <c r="AM310" s="43">
        <f t="shared" si="500"/>
        <v>0</v>
      </c>
      <c r="AN310" s="43">
        <f t="shared" si="501"/>
        <v>0</v>
      </c>
      <c r="AO310" s="176">
        <f t="shared" si="502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6">
        <f>SUMIF(Dec!$A:$A,TB!$A311,Dec!$H:$H)</f>
        <v>0</v>
      </c>
      <c r="O311" s="190"/>
      <c r="P311" s="190"/>
      <c r="Q311" s="181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si="491"/>
        <v>0</v>
      </c>
      <c r="AE311" s="43">
        <f t="shared" si="492"/>
        <v>0</v>
      </c>
      <c r="AF311" s="43">
        <f t="shared" si="493"/>
        <v>0</v>
      </c>
      <c r="AG311" s="43">
        <f t="shared" si="494"/>
        <v>0</v>
      </c>
      <c r="AH311" s="43">
        <f t="shared" si="495"/>
        <v>0</v>
      </c>
      <c r="AI311" s="43">
        <f t="shared" si="496"/>
        <v>0</v>
      </c>
      <c r="AJ311" s="43">
        <f t="shared" si="497"/>
        <v>0</v>
      </c>
      <c r="AK311" s="43">
        <f t="shared" si="498"/>
        <v>0</v>
      </c>
      <c r="AL311" s="43">
        <f t="shared" si="499"/>
        <v>0</v>
      </c>
      <c r="AM311" s="43">
        <f t="shared" si="500"/>
        <v>0</v>
      </c>
      <c r="AN311" s="43">
        <f t="shared" si="501"/>
        <v>0</v>
      </c>
      <c r="AO311" s="176">
        <f t="shared" si="502"/>
        <v>0</v>
      </c>
    </row>
    <row r="312" spans="1:41" ht="16.399999999999999" customHeight="1">
      <c r="A312" s="17" t="s">
        <v>44</v>
      </c>
      <c r="B312" s="18"/>
      <c r="C312" s="19">
        <f t="shared" ref="C312" si="503">ROUND(SUM(C309:C309),2)</f>
        <v>0</v>
      </c>
      <c r="D312" s="19">
        <f t="shared" ref="D312:N312" si="504">ROUND(SUM(D309:D309),2)</f>
        <v>0</v>
      </c>
      <c r="E312" s="19">
        <f t="shared" si="504"/>
        <v>0</v>
      </c>
      <c r="F312" s="19">
        <f t="shared" si="504"/>
        <v>0</v>
      </c>
      <c r="G312" s="19">
        <f t="shared" si="504"/>
        <v>0</v>
      </c>
      <c r="H312" s="19">
        <f t="shared" si="504"/>
        <v>0</v>
      </c>
      <c r="I312" s="19">
        <f t="shared" si="504"/>
        <v>0</v>
      </c>
      <c r="J312" s="19">
        <f t="shared" si="504"/>
        <v>0</v>
      </c>
      <c r="K312" s="19">
        <f t="shared" si="504"/>
        <v>0</v>
      </c>
      <c r="L312" s="19">
        <f t="shared" si="504"/>
        <v>0</v>
      </c>
      <c r="M312" s="19">
        <f t="shared" si="504"/>
        <v>0</v>
      </c>
      <c r="N312" s="175">
        <f t="shared" si="504"/>
        <v>0</v>
      </c>
      <c r="O312" s="189"/>
      <c r="P312" s="189"/>
      <c r="Q312" s="180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D312" s="19">
        <f t="shared" ref="AD312" si="505">ROUND(SUM(AD309:AD309),2)</f>
        <v>0</v>
      </c>
      <c r="AE312" s="19">
        <f t="shared" ref="AE312:AO312" si="506">ROUND(SUM(AE309:AE309),2)</f>
        <v>0</v>
      </c>
      <c r="AF312" s="19">
        <f t="shared" si="506"/>
        <v>0</v>
      </c>
      <c r="AG312" s="19">
        <f t="shared" si="506"/>
        <v>0</v>
      </c>
      <c r="AH312" s="19">
        <f t="shared" si="506"/>
        <v>0</v>
      </c>
      <c r="AI312" s="19">
        <f t="shared" si="506"/>
        <v>0</v>
      </c>
      <c r="AJ312" s="19">
        <f t="shared" si="506"/>
        <v>0</v>
      </c>
      <c r="AK312" s="19">
        <f t="shared" si="506"/>
        <v>0</v>
      </c>
      <c r="AL312" s="19">
        <f t="shared" si="506"/>
        <v>0</v>
      </c>
      <c r="AM312" s="19">
        <f t="shared" si="506"/>
        <v>0</v>
      </c>
      <c r="AN312" s="19">
        <f t="shared" si="506"/>
        <v>0</v>
      </c>
      <c r="AO312" s="175">
        <f t="shared" si="506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76">
        <f>SUMIF(Dec!$A:$A,TB!$A313,Dec!$H:$H)</f>
        <v>0</v>
      </c>
      <c r="O313" s="190"/>
      <c r="P313" s="190"/>
      <c r="Q313" s="181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ref="AD313:AD315" si="507">ROUND(C313*AD$2,2)</f>
        <v>0</v>
      </c>
      <c r="AE313" s="43">
        <f t="shared" ref="AE313:AE315" si="508">ROUND(D313*AE$2,2)</f>
        <v>0</v>
      </c>
      <c r="AF313" s="43">
        <f t="shared" ref="AF313:AF315" si="509">ROUND(E313*AF$2,2)</f>
        <v>0</v>
      </c>
      <c r="AG313" s="43">
        <f t="shared" ref="AG313:AG315" si="510">ROUND(F313*AG$2,2)</f>
        <v>0</v>
      </c>
      <c r="AH313" s="43">
        <f t="shared" ref="AH313:AH315" si="511">ROUND(G313*AH$2,2)</f>
        <v>0</v>
      </c>
      <c r="AI313" s="43">
        <f t="shared" ref="AI313:AI315" si="512">ROUND(H313*AI$2,2)</f>
        <v>0</v>
      </c>
      <c r="AJ313" s="43">
        <f t="shared" ref="AJ313:AJ315" si="513">ROUND(I313*AJ$2,2)</f>
        <v>0</v>
      </c>
      <c r="AK313" s="43">
        <f t="shared" ref="AK313:AK315" si="514">ROUND(J313*AK$2,2)</f>
        <v>0</v>
      </c>
      <c r="AL313" s="43">
        <f t="shared" ref="AL313:AL315" si="515">ROUND(K313*AL$2,2)</f>
        <v>0</v>
      </c>
      <c r="AM313" s="43">
        <f t="shared" ref="AM313:AM315" si="516">ROUND(L313*AM$2,2)</f>
        <v>0</v>
      </c>
      <c r="AN313" s="43">
        <f t="shared" ref="AN313:AN315" si="517">ROUND(M313*AN$2,2)</f>
        <v>0</v>
      </c>
      <c r="AO313" s="176">
        <f t="shared" ref="AO313:AO315" si="518">ROUND(N313*AO$2,2)</f>
        <v>0</v>
      </c>
    </row>
    <row r="314" spans="1:41" ht="16.399999999999999" customHeight="1">
      <c r="A314" s="13"/>
      <c r="B314" s="21"/>
      <c r="C314" s="43">
        <f>SUMIF(Jan!$A:$A,TB!$A314,Jan!$H:$H)</f>
        <v>0</v>
      </c>
      <c r="D314" s="43">
        <f>SUMIF(Feb!$A:$A,TB!$A314,Feb!$H:$H)</f>
        <v>0</v>
      </c>
      <c r="E314" s="43">
        <f>SUMIF(Mar!$A:$A,TB!$A314,Mar!$H:$H)</f>
        <v>0</v>
      </c>
      <c r="F314" s="43">
        <f>SUMIF(Apr!$A:$A,TB!$A314,Apr!$H:$H)</f>
        <v>0</v>
      </c>
      <c r="G314" s="43">
        <f>SUMIF(May!$A:$A,TB!$A314,May!$H:$H)</f>
        <v>0</v>
      </c>
      <c r="H314" s="43">
        <f>SUMIF(Jun!$A:$A,TB!$A314,Jun!$H:$H)</f>
        <v>0</v>
      </c>
      <c r="I314" s="43">
        <f>SUMIF(Jul!$A:$A,TB!$A314,Jul!$H:$H)</f>
        <v>0</v>
      </c>
      <c r="J314" s="43">
        <f>SUMIF(Aug!$A:$A,TB!$A314,Aug!$H:$H)</f>
        <v>0</v>
      </c>
      <c r="K314" s="43">
        <f>SUMIF(Sep!$A:$A,TB!$A314,Sep!$H:$H)</f>
        <v>0</v>
      </c>
      <c r="L314" s="43">
        <f>SUMIF(Oct!$A:$A,TB!$A314,Oct!$H:$H)</f>
        <v>0</v>
      </c>
      <c r="M314" s="43">
        <f>SUMIF(Nov!$A:$A,TB!$A314,Nov!$H:$H)</f>
        <v>0</v>
      </c>
      <c r="N314" s="176">
        <f>SUMIF(Dec!$A:$A,TB!$A314,Dec!$H:$H)</f>
        <v>0</v>
      </c>
      <c r="O314" s="190"/>
      <c r="P314" s="190"/>
      <c r="Q314" s="181">
        <v>0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D314" s="43">
        <f t="shared" si="507"/>
        <v>0</v>
      </c>
      <c r="AE314" s="43">
        <f t="shared" si="508"/>
        <v>0</v>
      </c>
      <c r="AF314" s="43">
        <f t="shared" si="509"/>
        <v>0</v>
      </c>
      <c r="AG314" s="43">
        <f t="shared" si="510"/>
        <v>0</v>
      </c>
      <c r="AH314" s="43">
        <f t="shared" si="511"/>
        <v>0</v>
      </c>
      <c r="AI314" s="43">
        <f t="shared" si="512"/>
        <v>0</v>
      </c>
      <c r="AJ314" s="43">
        <f t="shared" si="513"/>
        <v>0</v>
      </c>
      <c r="AK314" s="43">
        <f t="shared" si="514"/>
        <v>0</v>
      </c>
      <c r="AL314" s="43">
        <f t="shared" si="515"/>
        <v>0</v>
      </c>
      <c r="AM314" s="43">
        <f t="shared" si="516"/>
        <v>0</v>
      </c>
      <c r="AN314" s="43">
        <f t="shared" si="517"/>
        <v>0</v>
      </c>
      <c r="AO314" s="176">
        <f t="shared" si="518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6">
        <f>SUMIF(Dec!$A:$A,TB!$A315,Dec!$H:$H)</f>
        <v>0</v>
      </c>
      <c r="O315" s="190"/>
      <c r="P315" s="190"/>
      <c r="Q315" s="181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si="507"/>
        <v>0</v>
      </c>
      <c r="AE315" s="43">
        <f t="shared" si="508"/>
        <v>0</v>
      </c>
      <c r="AF315" s="43">
        <f t="shared" si="509"/>
        <v>0</v>
      </c>
      <c r="AG315" s="43">
        <f t="shared" si="510"/>
        <v>0</v>
      </c>
      <c r="AH315" s="43">
        <f t="shared" si="511"/>
        <v>0</v>
      </c>
      <c r="AI315" s="43">
        <f t="shared" si="512"/>
        <v>0</v>
      </c>
      <c r="AJ315" s="43">
        <f t="shared" si="513"/>
        <v>0</v>
      </c>
      <c r="AK315" s="43">
        <f t="shared" si="514"/>
        <v>0</v>
      </c>
      <c r="AL315" s="43">
        <f t="shared" si="515"/>
        <v>0</v>
      </c>
      <c r="AM315" s="43">
        <f t="shared" si="516"/>
        <v>0</v>
      </c>
      <c r="AN315" s="43">
        <f t="shared" si="517"/>
        <v>0</v>
      </c>
      <c r="AO315" s="176">
        <f t="shared" si="518"/>
        <v>0</v>
      </c>
    </row>
    <row r="316" spans="1:41" ht="16.399999999999999" customHeight="1">
      <c r="A316" s="17" t="s">
        <v>45</v>
      </c>
      <c r="B316" s="18"/>
      <c r="C316" s="19">
        <f t="shared" ref="C316" si="519">ROUND(SUM(C313:C315),2)</f>
        <v>0</v>
      </c>
      <c r="D316" s="19">
        <f t="shared" ref="D316:N316" si="520">ROUND(SUM(D313:D315),2)</f>
        <v>0</v>
      </c>
      <c r="E316" s="19">
        <f t="shared" si="520"/>
        <v>0</v>
      </c>
      <c r="F316" s="19">
        <f t="shared" si="520"/>
        <v>0</v>
      </c>
      <c r="G316" s="19">
        <f t="shared" si="520"/>
        <v>0</v>
      </c>
      <c r="H316" s="19">
        <f t="shared" si="520"/>
        <v>0</v>
      </c>
      <c r="I316" s="19">
        <f t="shared" si="520"/>
        <v>0</v>
      </c>
      <c r="J316" s="19">
        <f t="shared" si="520"/>
        <v>0</v>
      </c>
      <c r="K316" s="19">
        <f t="shared" si="520"/>
        <v>0</v>
      </c>
      <c r="L316" s="19">
        <f t="shared" si="520"/>
        <v>0</v>
      </c>
      <c r="M316" s="19">
        <f t="shared" si="520"/>
        <v>0</v>
      </c>
      <c r="N316" s="175">
        <f t="shared" si="520"/>
        <v>0</v>
      </c>
      <c r="O316" s="189"/>
      <c r="P316" s="189"/>
      <c r="Q316" s="180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D316" s="19">
        <f t="shared" ref="AD316" si="521">ROUND(SUM(AD313:AD315),2)</f>
        <v>0</v>
      </c>
      <c r="AE316" s="19">
        <f t="shared" ref="AE316:AO316" si="522">ROUND(SUM(AE313:AE315),2)</f>
        <v>0</v>
      </c>
      <c r="AF316" s="19">
        <f t="shared" si="522"/>
        <v>0</v>
      </c>
      <c r="AG316" s="19">
        <f t="shared" si="522"/>
        <v>0</v>
      </c>
      <c r="AH316" s="19">
        <f t="shared" si="522"/>
        <v>0</v>
      </c>
      <c r="AI316" s="19">
        <f t="shared" si="522"/>
        <v>0</v>
      </c>
      <c r="AJ316" s="19">
        <f t="shared" si="522"/>
        <v>0</v>
      </c>
      <c r="AK316" s="19">
        <f t="shared" si="522"/>
        <v>0</v>
      </c>
      <c r="AL316" s="19">
        <f t="shared" si="522"/>
        <v>0</v>
      </c>
      <c r="AM316" s="19">
        <f t="shared" si="522"/>
        <v>0</v>
      </c>
      <c r="AN316" s="19">
        <f t="shared" si="522"/>
        <v>0</v>
      </c>
      <c r="AO316" s="175">
        <f t="shared" si="522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6">
        <f>SUMIF(Dec!$A:$A,TB!$A317,Dec!$H:$H)</f>
        <v>0</v>
      </c>
      <c r="O317" s="190"/>
      <c r="P317" s="190"/>
      <c r="Q317" s="181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ref="AD317:AD320" si="523">ROUND(C317*AD$2,2)</f>
        <v>0</v>
      </c>
      <c r="AE317" s="43">
        <f t="shared" ref="AE317:AE320" si="524">ROUND(D317*AE$2,2)</f>
        <v>0</v>
      </c>
      <c r="AF317" s="43">
        <f t="shared" ref="AF317:AF320" si="525">ROUND(E317*AF$2,2)</f>
        <v>0</v>
      </c>
      <c r="AG317" s="43">
        <f t="shared" ref="AG317:AG320" si="526">ROUND(F317*AG$2,2)</f>
        <v>0</v>
      </c>
      <c r="AH317" s="43">
        <f t="shared" ref="AH317:AH320" si="527">ROUND(G317*AH$2,2)</f>
        <v>0</v>
      </c>
      <c r="AI317" s="43">
        <f t="shared" ref="AI317:AI320" si="528">ROUND(H317*AI$2,2)</f>
        <v>0</v>
      </c>
      <c r="AJ317" s="43">
        <f t="shared" ref="AJ317:AJ320" si="529">ROUND(I317*AJ$2,2)</f>
        <v>0</v>
      </c>
      <c r="AK317" s="43">
        <f t="shared" ref="AK317:AK320" si="530">ROUND(J317*AK$2,2)</f>
        <v>0</v>
      </c>
      <c r="AL317" s="43">
        <f t="shared" ref="AL317:AL320" si="531">ROUND(K317*AL$2,2)</f>
        <v>0</v>
      </c>
      <c r="AM317" s="43">
        <f t="shared" ref="AM317:AM320" si="532">ROUND(L317*AM$2,2)</f>
        <v>0</v>
      </c>
      <c r="AN317" s="43">
        <f t="shared" ref="AN317:AN320" si="533">ROUND(M317*AN$2,2)</f>
        <v>0</v>
      </c>
      <c r="AO317" s="176">
        <f t="shared" ref="AO317:AO320" si="534">ROUND(N317*AO$2,2)</f>
        <v>0</v>
      </c>
    </row>
    <row r="318" spans="1:41" ht="16.399999999999999" customHeight="1">
      <c r="A318" s="13">
        <v>25007</v>
      </c>
      <c r="B318" s="22" t="s">
        <v>286</v>
      </c>
      <c r="C318" s="43">
        <f>SUMIF(Jan!$A:$A,TB!$A318,Jan!$H:$H)</f>
        <v>-1371956.64</v>
      </c>
      <c r="D318" s="43">
        <f>SUMIF(Feb!$A:$A,TB!$A318,Feb!$H:$H)</f>
        <v>-1403574.58</v>
      </c>
      <c r="E318" s="43">
        <f>SUMIF(Mar!$A:$A,TB!$A318,Mar!$H:$H)</f>
        <v>-1478515.38</v>
      </c>
      <c r="F318" s="43">
        <f>SUMIF(Apr!$A:$A,TB!$A318,Apr!$H:$H)</f>
        <v>-1216705.58</v>
      </c>
      <c r="G318" s="43">
        <f>SUMIF(May!$A:$A,TB!$A318,May!$H:$H)</f>
        <v>-1117096.92</v>
      </c>
      <c r="H318" s="43">
        <f>SUMIF(Jun!$A:$A,TB!$A318,Jun!$H:$H)</f>
        <v>-1004381.99</v>
      </c>
      <c r="I318" s="43">
        <f>SUMIF(Jul!$A:$A,TB!$A318,Jul!$H:$H)</f>
        <v>-1004381.99</v>
      </c>
      <c r="J318" s="43">
        <f>SUMIF(Aug!$A:$A,TB!$A318,Aug!$H:$H)</f>
        <v>-1004381.99</v>
      </c>
      <c r="K318" s="43">
        <f>SUMIF(Sep!$A:$A,TB!$A318,Sep!$H:$H)</f>
        <v>-1004381.99</v>
      </c>
      <c r="L318" s="43">
        <f>SUMIF(Oct!$A:$A,TB!$A318,Oct!$H:$H)</f>
        <v>-1004381.99</v>
      </c>
      <c r="M318" s="43">
        <f>SUMIF(Nov!$A:$A,TB!$A318,Nov!$H:$H)</f>
        <v>-1004381.99</v>
      </c>
      <c r="N318" s="176">
        <f>SUMIF(Dec!$A:$A,TB!$A318,Dec!$H:$H)</f>
        <v>-1004381.99</v>
      </c>
      <c r="O318" s="190"/>
      <c r="P318" s="190"/>
      <c r="Q318" s="181">
        <v>-5585882.7000000002</v>
      </c>
      <c r="R318" s="43">
        <v>-3206245.48</v>
      </c>
      <c r="S318" s="43">
        <v>-2856141.54</v>
      </c>
      <c r="T318" s="43">
        <v>-2614930.4</v>
      </c>
      <c r="U318" s="43">
        <v>-2388756.69</v>
      </c>
      <c r="V318" s="43">
        <v>-2214388.89</v>
      </c>
      <c r="W318" s="43">
        <v>-2041757.64</v>
      </c>
      <c r="X318" s="43">
        <v>-1864907.1</v>
      </c>
      <c r="Y318" s="43">
        <v>-1691167.43</v>
      </c>
      <c r="Z318" s="43">
        <v>-1484665.28</v>
      </c>
      <c r="AA318" s="43">
        <v>-1303355.19</v>
      </c>
      <c r="AB318" s="43">
        <v>-1377724.64</v>
      </c>
      <c r="AD318" s="43">
        <f t="shared" si="523"/>
        <v>-34534892.539999999</v>
      </c>
      <c r="AE318" s="43">
        <f t="shared" si="524"/>
        <v>-35267758.829999998</v>
      </c>
      <c r="AF318" s="43">
        <f t="shared" si="525"/>
        <v>-37242915.310000002</v>
      </c>
      <c r="AG318" s="43">
        <f t="shared" si="526"/>
        <v>-30741526.530000001</v>
      </c>
      <c r="AH318" s="43">
        <f t="shared" si="527"/>
        <v>-28268137.559999999</v>
      </c>
      <c r="AI318" s="43">
        <f t="shared" si="528"/>
        <v>-25435471.710000001</v>
      </c>
      <c r="AJ318" s="43">
        <f t="shared" si="529"/>
        <v>-25435471.710000001</v>
      </c>
      <c r="AK318" s="43">
        <f t="shared" si="530"/>
        <v>-25435471.710000001</v>
      </c>
      <c r="AL318" s="43">
        <f t="shared" si="531"/>
        <v>-25435471.710000001</v>
      </c>
      <c r="AM318" s="43">
        <f t="shared" si="532"/>
        <v>-25435471.710000001</v>
      </c>
      <c r="AN318" s="43">
        <f t="shared" si="533"/>
        <v>-25435471.710000001</v>
      </c>
      <c r="AO318" s="176">
        <f t="shared" si="534"/>
        <v>-25435471.710000001</v>
      </c>
    </row>
    <row r="319" spans="1:41" ht="16.399999999999999" customHeight="1">
      <c r="A319" s="13"/>
      <c r="B319" s="21"/>
      <c r="C319" s="43">
        <f>SUMIF(Jan!$A:$A,TB!$A319,Jan!$H:$H)</f>
        <v>0</v>
      </c>
      <c r="D319" s="43">
        <f>SUMIF(Feb!$A:$A,TB!$A319,Feb!$H:$H)</f>
        <v>0</v>
      </c>
      <c r="E319" s="43">
        <f>SUMIF(Mar!$A:$A,TB!$A319,Mar!$H:$H)</f>
        <v>0</v>
      </c>
      <c r="F319" s="43">
        <f>SUMIF(Apr!$A:$A,TB!$A319,Apr!$H:$H)</f>
        <v>0</v>
      </c>
      <c r="G319" s="43">
        <f>SUMIF(May!$A:$A,TB!$A319,May!$H:$H)</f>
        <v>0</v>
      </c>
      <c r="H319" s="43">
        <f>SUMIF(Jun!$A:$A,TB!$A319,Jun!$H:$H)</f>
        <v>0</v>
      </c>
      <c r="I319" s="43">
        <f>SUMIF(Jul!$A:$A,TB!$A319,Jul!$H:$H)</f>
        <v>0</v>
      </c>
      <c r="J319" s="43">
        <f>SUMIF(Aug!$A:$A,TB!$A319,Aug!$H:$H)</f>
        <v>0</v>
      </c>
      <c r="K319" s="43">
        <f>SUMIF(Sep!$A:$A,TB!$A319,Sep!$H:$H)</f>
        <v>0</v>
      </c>
      <c r="L319" s="43">
        <f>SUMIF(Oct!$A:$A,TB!$A319,Oct!$H:$H)</f>
        <v>0</v>
      </c>
      <c r="M319" s="43">
        <f>SUMIF(Nov!$A:$A,TB!$A319,Nov!$H:$H)</f>
        <v>0</v>
      </c>
      <c r="N319" s="176">
        <f>SUMIF(Dec!$A:$A,TB!$A319,Dec!$H:$H)</f>
        <v>0</v>
      </c>
      <c r="O319" s="190"/>
      <c r="P319" s="190"/>
      <c r="Q319" s="181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0</v>
      </c>
      <c r="Y319" s="43">
        <v>0</v>
      </c>
      <c r="Z319" s="43">
        <v>0</v>
      </c>
      <c r="AA319" s="43">
        <v>0</v>
      </c>
      <c r="AB319" s="43">
        <v>0</v>
      </c>
      <c r="AD319" s="43">
        <f t="shared" si="523"/>
        <v>0</v>
      </c>
      <c r="AE319" s="43">
        <f t="shared" si="524"/>
        <v>0</v>
      </c>
      <c r="AF319" s="43">
        <f t="shared" si="525"/>
        <v>0</v>
      </c>
      <c r="AG319" s="43">
        <f t="shared" si="526"/>
        <v>0</v>
      </c>
      <c r="AH319" s="43">
        <f t="shared" si="527"/>
        <v>0</v>
      </c>
      <c r="AI319" s="43">
        <f t="shared" si="528"/>
        <v>0</v>
      </c>
      <c r="AJ319" s="43">
        <f t="shared" si="529"/>
        <v>0</v>
      </c>
      <c r="AK319" s="43">
        <f t="shared" si="530"/>
        <v>0</v>
      </c>
      <c r="AL319" s="43">
        <f t="shared" si="531"/>
        <v>0</v>
      </c>
      <c r="AM319" s="43">
        <f t="shared" si="532"/>
        <v>0</v>
      </c>
      <c r="AN319" s="43">
        <f t="shared" si="533"/>
        <v>0</v>
      </c>
      <c r="AO319" s="176">
        <f t="shared" si="534"/>
        <v>0</v>
      </c>
    </row>
    <row r="320" spans="1:41" ht="16.399999999999999" customHeight="1">
      <c r="A320" s="13"/>
      <c r="B320" s="21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6">
        <f>SUMIF(Dec!$A:$A,TB!$A320,Dec!$H:$H)</f>
        <v>0</v>
      </c>
      <c r="O320" s="190"/>
      <c r="P320" s="190"/>
      <c r="Q320" s="181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si="523"/>
        <v>0</v>
      </c>
      <c r="AE320" s="43">
        <f t="shared" si="524"/>
        <v>0</v>
      </c>
      <c r="AF320" s="43">
        <f t="shared" si="525"/>
        <v>0</v>
      </c>
      <c r="AG320" s="43">
        <f t="shared" si="526"/>
        <v>0</v>
      </c>
      <c r="AH320" s="43">
        <f t="shared" si="527"/>
        <v>0</v>
      </c>
      <c r="AI320" s="43">
        <f t="shared" si="528"/>
        <v>0</v>
      </c>
      <c r="AJ320" s="43">
        <f t="shared" si="529"/>
        <v>0</v>
      </c>
      <c r="AK320" s="43">
        <f t="shared" si="530"/>
        <v>0</v>
      </c>
      <c r="AL320" s="43">
        <f t="shared" si="531"/>
        <v>0</v>
      </c>
      <c r="AM320" s="43">
        <f t="shared" si="532"/>
        <v>0</v>
      </c>
      <c r="AN320" s="43">
        <f t="shared" si="533"/>
        <v>0</v>
      </c>
      <c r="AO320" s="176">
        <f t="shared" si="534"/>
        <v>0</v>
      </c>
    </row>
    <row r="321" spans="1:41" ht="16.399999999999999" customHeight="1">
      <c r="A321" s="17" t="s">
        <v>46</v>
      </c>
      <c r="B321" s="18"/>
      <c r="C321" s="19">
        <f t="shared" ref="C321" si="535">ROUND(SUM(C317:C320),2)</f>
        <v>-1371956.64</v>
      </c>
      <c r="D321" s="19">
        <f t="shared" ref="D321:N321" si="536">ROUND(SUM(D317:D320),2)</f>
        <v>-1403574.58</v>
      </c>
      <c r="E321" s="19">
        <f t="shared" si="536"/>
        <v>-1478515.38</v>
      </c>
      <c r="F321" s="19">
        <f t="shared" si="536"/>
        <v>-1216705.58</v>
      </c>
      <c r="G321" s="19">
        <f t="shared" si="536"/>
        <v>-1117096.92</v>
      </c>
      <c r="H321" s="19">
        <f t="shared" si="536"/>
        <v>-1004381.99</v>
      </c>
      <c r="I321" s="19">
        <f t="shared" si="536"/>
        <v>-1004381.99</v>
      </c>
      <c r="J321" s="19">
        <f t="shared" si="536"/>
        <v>-1004381.99</v>
      </c>
      <c r="K321" s="19">
        <f t="shared" si="536"/>
        <v>-1004381.99</v>
      </c>
      <c r="L321" s="19">
        <f t="shared" si="536"/>
        <v>-1004381.99</v>
      </c>
      <c r="M321" s="19">
        <f t="shared" si="536"/>
        <v>-1004381.99</v>
      </c>
      <c r="N321" s="175">
        <f t="shared" si="536"/>
        <v>-1004381.99</v>
      </c>
      <c r="O321" s="189"/>
      <c r="P321" s="189"/>
      <c r="Q321" s="180">
        <v>-5585882.7000000002</v>
      </c>
      <c r="R321" s="19">
        <v>-3206245.48</v>
      </c>
      <c r="S321" s="19">
        <v>-2856141.54</v>
      </c>
      <c r="T321" s="19">
        <v>-2614930.4</v>
      </c>
      <c r="U321" s="19">
        <v>-2388756.69</v>
      </c>
      <c r="V321" s="19">
        <v>-2214388.89</v>
      </c>
      <c r="W321" s="19">
        <v>-2041757.64</v>
      </c>
      <c r="X321" s="19">
        <v>-1864907.1</v>
      </c>
      <c r="Y321" s="19">
        <v>-1691167.43</v>
      </c>
      <c r="Z321" s="19">
        <v>-1484665.28</v>
      </c>
      <c r="AA321" s="19">
        <v>-1303355.19</v>
      </c>
      <c r="AB321" s="19">
        <v>-1377724.64</v>
      </c>
      <c r="AD321" s="19">
        <f t="shared" ref="AD321" si="537">ROUND(SUM(AD317:AD320),2)</f>
        <v>-34534892.539999999</v>
      </c>
      <c r="AE321" s="19">
        <f t="shared" ref="AE321:AO321" si="538">ROUND(SUM(AE317:AE320),2)</f>
        <v>-35267758.829999998</v>
      </c>
      <c r="AF321" s="19">
        <f t="shared" si="538"/>
        <v>-37242915.310000002</v>
      </c>
      <c r="AG321" s="19">
        <f t="shared" si="538"/>
        <v>-30741526.530000001</v>
      </c>
      <c r="AH321" s="19">
        <f t="shared" si="538"/>
        <v>-28268137.559999999</v>
      </c>
      <c r="AI321" s="19">
        <f t="shared" si="538"/>
        <v>-25435471.710000001</v>
      </c>
      <c r="AJ321" s="19">
        <f t="shared" si="538"/>
        <v>-25435471.710000001</v>
      </c>
      <c r="AK321" s="19">
        <f t="shared" si="538"/>
        <v>-25435471.710000001</v>
      </c>
      <c r="AL321" s="19">
        <f t="shared" si="538"/>
        <v>-25435471.710000001</v>
      </c>
      <c r="AM321" s="19">
        <f t="shared" si="538"/>
        <v>-25435471.710000001</v>
      </c>
      <c r="AN321" s="19">
        <f t="shared" si="538"/>
        <v>-25435471.710000001</v>
      </c>
      <c r="AO321" s="175">
        <f t="shared" si="538"/>
        <v>-25435471.710000001</v>
      </c>
    </row>
    <row r="322" spans="1:41" ht="16.399999999999999" customHeight="1">
      <c r="A322" s="13"/>
      <c r="B322" s="14"/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6">
        <f>SUMIF(Dec!$A:$A,TB!$A322,Dec!$H:$H)</f>
        <v>0</v>
      </c>
      <c r="O322" s="190"/>
      <c r="P322" s="190"/>
      <c r="Q322" s="181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ref="AD322:AD328" si="539">ROUND(C322*AD$2,2)</f>
        <v>0</v>
      </c>
      <c r="AE322" s="43">
        <f t="shared" ref="AE322:AE328" si="540">ROUND(D322*AE$2,2)</f>
        <v>0</v>
      </c>
      <c r="AF322" s="43">
        <f t="shared" ref="AF322:AF328" si="541">ROUND(E322*AF$2,2)</f>
        <v>0</v>
      </c>
      <c r="AG322" s="43">
        <f t="shared" ref="AG322:AG328" si="542">ROUND(F322*AG$2,2)</f>
        <v>0</v>
      </c>
      <c r="AH322" s="43">
        <f t="shared" ref="AH322:AH328" si="543">ROUND(G322*AH$2,2)</f>
        <v>0</v>
      </c>
      <c r="AI322" s="43">
        <f t="shared" ref="AI322:AI328" si="544">ROUND(H322*AI$2,2)</f>
        <v>0</v>
      </c>
      <c r="AJ322" s="43">
        <f t="shared" ref="AJ322:AJ328" si="545">ROUND(I322*AJ$2,2)</f>
        <v>0</v>
      </c>
      <c r="AK322" s="43">
        <f t="shared" ref="AK322:AK328" si="546">ROUND(J322*AK$2,2)</f>
        <v>0</v>
      </c>
      <c r="AL322" s="43">
        <f t="shared" ref="AL322:AL328" si="547">ROUND(K322*AL$2,2)</f>
        <v>0</v>
      </c>
      <c r="AM322" s="43">
        <f t="shared" ref="AM322:AM328" si="548">ROUND(L322*AM$2,2)</f>
        <v>0</v>
      </c>
      <c r="AN322" s="43">
        <f t="shared" ref="AN322:AN328" si="549">ROUND(M322*AN$2,2)</f>
        <v>0</v>
      </c>
      <c r="AO322" s="176">
        <f t="shared" ref="AO322:AO328" si="550">ROUND(N322*AO$2,2)</f>
        <v>0</v>
      </c>
    </row>
    <row r="323" spans="1:41" ht="16.399999999999999" customHeight="1">
      <c r="A323" s="13">
        <v>25008</v>
      </c>
      <c r="B323" s="22" t="s">
        <v>287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6">
        <f>SUMIF(Dec!$A:$A,TB!$A323,Dec!$H:$H)</f>
        <v>0</v>
      </c>
      <c r="O323" s="190"/>
      <c r="P323" s="190"/>
      <c r="Q323" s="181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39"/>
        <v>0</v>
      </c>
      <c r="AE323" s="43">
        <f t="shared" si="540"/>
        <v>0</v>
      </c>
      <c r="AF323" s="43">
        <f t="shared" si="541"/>
        <v>0</v>
      </c>
      <c r="AG323" s="43">
        <f t="shared" si="542"/>
        <v>0</v>
      </c>
      <c r="AH323" s="43">
        <f t="shared" si="543"/>
        <v>0</v>
      </c>
      <c r="AI323" s="43">
        <f t="shared" si="544"/>
        <v>0</v>
      </c>
      <c r="AJ323" s="43">
        <f t="shared" si="545"/>
        <v>0</v>
      </c>
      <c r="AK323" s="43">
        <f t="shared" si="546"/>
        <v>0</v>
      </c>
      <c r="AL323" s="43">
        <f t="shared" si="547"/>
        <v>0</v>
      </c>
      <c r="AM323" s="43">
        <f t="shared" si="548"/>
        <v>0</v>
      </c>
      <c r="AN323" s="43">
        <f t="shared" si="549"/>
        <v>0</v>
      </c>
      <c r="AO323" s="176">
        <f t="shared" si="550"/>
        <v>0</v>
      </c>
    </row>
    <row r="324" spans="1:41" ht="16.399999999999999" customHeight="1">
      <c r="A324" s="13">
        <v>25009</v>
      </c>
      <c r="B324" s="14" t="s">
        <v>288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6">
        <f>SUMIF(Dec!$A:$A,TB!$A324,Dec!$H:$H)</f>
        <v>0</v>
      </c>
      <c r="O324" s="190"/>
      <c r="P324" s="190"/>
      <c r="Q324" s="181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39"/>
        <v>0</v>
      </c>
      <c r="AE324" s="43">
        <f t="shared" si="540"/>
        <v>0</v>
      </c>
      <c r="AF324" s="43">
        <f t="shared" si="541"/>
        <v>0</v>
      </c>
      <c r="AG324" s="43">
        <f t="shared" si="542"/>
        <v>0</v>
      </c>
      <c r="AH324" s="43">
        <f t="shared" si="543"/>
        <v>0</v>
      </c>
      <c r="AI324" s="43">
        <f t="shared" si="544"/>
        <v>0</v>
      </c>
      <c r="AJ324" s="43">
        <f t="shared" si="545"/>
        <v>0</v>
      </c>
      <c r="AK324" s="43">
        <f t="shared" si="546"/>
        <v>0</v>
      </c>
      <c r="AL324" s="43">
        <f t="shared" si="547"/>
        <v>0</v>
      </c>
      <c r="AM324" s="43">
        <f t="shared" si="548"/>
        <v>0</v>
      </c>
      <c r="AN324" s="43">
        <f t="shared" si="549"/>
        <v>0</v>
      </c>
      <c r="AO324" s="176">
        <f t="shared" si="550"/>
        <v>0</v>
      </c>
    </row>
    <row r="325" spans="1:41" ht="16.399999999999999" customHeight="1">
      <c r="A325" s="13">
        <v>25011</v>
      </c>
      <c r="B325" s="14" t="s">
        <v>289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6">
        <f>SUMIF(Dec!$A:$A,TB!$A325,Dec!$H:$H)</f>
        <v>0</v>
      </c>
      <c r="O325" s="190"/>
      <c r="P325" s="190"/>
      <c r="Q325" s="181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39"/>
        <v>0</v>
      </c>
      <c r="AE325" s="43">
        <f t="shared" si="540"/>
        <v>0</v>
      </c>
      <c r="AF325" s="43">
        <f t="shared" si="541"/>
        <v>0</v>
      </c>
      <c r="AG325" s="43">
        <f t="shared" si="542"/>
        <v>0</v>
      </c>
      <c r="AH325" s="43">
        <f t="shared" si="543"/>
        <v>0</v>
      </c>
      <c r="AI325" s="43">
        <f t="shared" si="544"/>
        <v>0</v>
      </c>
      <c r="AJ325" s="43">
        <f t="shared" si="545"/>
        <v>0</v>
      </c>
      <c r="AK325" s="43">
        <f t="shared" si="546"/>
        <v>0</v>
      </c>
      <c r="AL325" s="43">
        <f t="shared" si="547"/>
        <v>0</v>
      </c>
      <c r="AM325" s="43">
        <f t="shared" si="548"/>
        <v>0</v>
      </c>
      <c r="AN325" s="43">
        <f t="shared" si="549"/>
        <v>0</v>
      </c>
      <c r="AO325" s="176">
        <f t="shared" si="550"/>
        <v>0</v>
      </c>
    </row>
    <row r="326" spans="1:41" ht="16.399999999999999" customHeight="1">
      <c r="A326" s="13">
        <v>25015</v>
      </c>
      <c r="B326" s="14" t="s">
        <v>290</v>
      </c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76">
        <f>SUMIF(Dec!$A:$A,TB!$A326,Dec!$H:$H)</f>
        <v>0</v>
      </c>
      <c r="O326" s="190"/>
      <c r="P326" s="190"/>
      <c r="Q326" s="181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39"/>
        <v>0</v>
      </c>
      <c r="AE326" s="43">
        <f t="shared" si="540"/>
        <v>0</v>
      </c>
      <c r="AF326" s="43">
        <f t="shared" si="541"/>
        <v>0</v>
      </c>
      <c r="AG326" s="43">
        <f t="shared" si="542"/>
        <v>0</v>
      </c>
      <c r="AH326" s="43">
        <f t="shared" si="543"/>
        <v>0</v>
      </c>
      <c r="AI326" s="43">
        <f t="shared" si="544"/>
        <v>0</v>
      </c>
      <c r="AJ326" s="43">
        <f t="shared" si="545"/>
        <v>0</v>
      </c>
      <c r="AK326" s="43">
        <f t="shared" si="546"/>
        <v>0</v>
      </c>
      <c r="AL326" s="43">
        <f t="shared" si="547"/>
        <v>0</v>
      </c>
      <c r="AM326" s="43">
        <f t="shared" si="548"/>
        <v>0</v>
      </c>
      <c r="AN326" s="43">
        <f t="shared" si="549"/>
        <v>0</v>
      </c>
      <c r="AO326" s="176">
        <f t="shared" si="550"/>
        <v>0</v>
      </c>
    </row>
    <row r="327" spans="1:41" ht="16.399999999999999" customHeight="1">
      <c r="A327" s="13">
        <v>25016</v>
      </c>
      <c r="B327" s="21" t="s">
        <v>291</v>
      </c>
      <c r="C327" s="43">
        <f>SUMIF(Jan!$A:$A,TB!$A327,Jan!$H:$H)</f>
        <v>0</v>
      </c>
      <c r="D327" s="43">
        <f>SUMIF(Feb!$A:$A,TB!$A327,Feb!$H:$H)</f>
        <v>0</v>
      </c>
      <c r="E327" s="43">
        <f>SUMIF(Mar!$A:$A,TB!$A327,Mar!$H:$H)</f>
        <v>0</v>
      </c>
      <c r="F327" s="43">
        <f>SUMIF(Apr!$A:$A,TB!$A327,Apr!$H:$H)</f>
        <v>0</v>
      </c>
      <c r="G327" s="43">
        <f>SUMIF(May!$A:$A,TB!$A327,May!$H:$H)</f>
        <v>0</v>
      </c>
      <c r="H327" s="43">
        <f>SUMIF(Jun!$A:$A,TB!$A327,Jun!$H:$H)</f>
        <v>0</v>
      </c>
      <c r="I327" s="43">
        <f>SUMIF(Jul!$A:$A,TB!$A327,Jul!$H:$H)</f>
        <v>0</v>
      </c>
      <c r="J327" s="43">
        <f>SUMIF(Aug!$A:$A,TB!$A327,Aug!$H:$H)</f>
        <v>0</v>
      </c>
      <c r="K327" s="43">
        <f>SUMIF(Sep!$A:$A,TB!$A327,Sep!$H:$H)</f>
        <v>0</v>
      </c>
      <c r="L327" s="43">
        <f>SUMIF(Oct!$A:$A,TB!$A327,Oct!$H:$H)</f>
        <v>0</v>
      </c>
      <c r="M327" s="43">
        <f>SUMIF(Nov!$A:$A,TB!$A327,Nov!$H:$H)</f>
        <v>0</v>
      </c>
      <c r="N327" s="176">
        <f>SUMIF(Dec!$A:$A,TB!$A327,Dec!$H:$H)</f>
        <v>0</v>
      </c>
      <c r="O327" s="190"/>
      <c r="P327" s="190"/>
      <c r="Q327" s="181">
        <v>0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0</v>
      </c>
      <c r="Y327" s="43">
        <v>0</v>
      </c>
      <c r="Z327" s="43">
        <v>0</v>
      </c>
      <c r="AA327" s="43">
        <v>0</v>
      </c>
      <c r="AB327" s="43">
        <v>0</v>
      </c>
      <c r="AD327" s="43">
        <f t="shared" si="539"/>
        <v>0</v>
      </c>
      <c r="AE327" s="43">
        <f t="shared" si="540"/>
        <v>0</v>
      </c>
      <c r="AF327" s="43">
        <f t="shared" si="541"/>
        <v>0</v>
      </c>
      <c r="AG327" s="43">
        <f t="shared" si="542"/>
        <v>0</v>
      </c>
      <c r="AH327" s="43">
        <f t="shared" si="543"/>
        <v>0</v>
      </c>
      <c r="AI327" s="43">
        <f t="shared" si="544"/>
        <v>0</v>
      </c>
      <c r="AJ327" s="43">
        <f t="shared" si="545"/>
        <v>0</v>
      </c>
      <c r="AK327" s="43">
        <f t="shared" si="546"/>
        <v>0</v>
      </c>
      <c r="AL327" s="43">
        <f t="shared" si="547"/>
        <v>0</v>
      </c>
      <c r="AM327" s="43">
        <f t="shared" si="548"/>
        <v>0</v>
      </c>
      <c r="AN327" s="43">
        <f t="shared" si="549"/>
        <v>0</v>
      </c>
      <c r="AO327" s="176">
        <f t="shared" si="550"/>
        <v>0</v>
      </c>
    </row>
    <row r="328" spans="1:41" ht="16.399999999999999" customHeight="1">
      <c r="A328" s="13"/>
      <c r="B328" s="21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6">
        <f>SUMIF(Dec!$A:$A,TB!$A328,Dec!$H:$H)</f>
        <v>0</v>
      </c>
      <c r="O328" s="190"/>
      <c r="P328" s="190"/>
      <c r="Q328" s="181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si="539"/>
        <v>0</v>
      </c>
      <c r="AE328" s="43">
        <f t="shared" si="540"/>
        <v>0</v>
      </c>
      <c r="AF328" s="43">
        <f t="shared" si="541"/>
        <v>0</v>
      </c>
      <c r="AG328" s="43">
        <f t="shared" si="542"/>
        <v>0</v>
      </c>
      <c r="AH328" s="43">
        <f t="shared" si="543"/>
        <v>0</v>
      </c>
      <c r="AI328" s="43">
        <f t="shared" si="544"/>
        <v>0</v>
      </c>
      <c r="AJ328" s="43">
        <f t="shared" si="545"/>
        <v>0</v>
      </c>
      <c r="AK328" s="43">
        <f t="shared" si="546"/>
        <v>0</v>
      </c>
      <c r="AL328" s="43">
        <f t="shared" si="547"/>
        <v>0</v>
      </c>
      <c r="AM328" s="43">
        <f t="shared" si="548"/>
        <v>0</v>
      </c>
      <c r="AN328" s="43">
        <f t="shared" si="549"/>
        <v>0</v>
      </c>
      <c r="AO328" s="176">
        <f t="shared" si="550"/>
        <v>0</v>
      </c>
    </row>
    <row r="329" spans="1:41" ht="16.399999999999999" customHeight="1">
      <c r="A329" s="17" t="s">
        <v>47</v>
      </c>
      <c r="B329" s="18"/>
      <c r="C329" s="19">
        <f t="shared" ref="C329" si="551">ROUND(SUM(C322:C328),2)</f>
        <v>0</v>
      </c>
      <c r="D329" s="19">
        <f t="shared" ref="D329:N329" si="552">ROUND(SUM(D322:D328),2)</f>
        <v>0</v>
      </c>
      <c r="E329" s="19">
        <f t="shared" si="552"/>
        <v>0</v>
      </c>
      <c r="F329" s="19">
        <f t="shared" si="552"/>
        <v>0</v>
      </c>
      <c r="G329" s="19">
        <f t="shared" si="552"/>
        <v>0</v>
      </c>
      <c r="H329" s="19">
        <f t="shared" si="552"/>
        <v>0</v>
      </c>
      <c r="I329" s="19">
        <f t="shared" si="552"/>
        <v>0</v>
      </c>
      <c r="J329" s="19">
        <f t="shared" si="552"/>
        <v>0</v>
      </c>
      <c r="K329" s="19">
        <f t="shared" si="552"/>
        <v>0</v>
      </c>
      <c r="L329" s="19">
        <f t="shared" si="552"/>
        <v>0</v>
      </c>
      <c r="M329" s="19">
        <f t="shared" si="552"/>
        <v>0</v>
      </c>
      <c r="N329" s="175">
        <f t="shared" si="552"/>
        <v>0</v>
      </c>
      <c r="O329" s="189"/>
      <c r="P329" s="189"/>
      <c r="Q329" s="180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D329" s="19">
        <f t="shared" ref="AD329" si="553">ROUND(SUM(AD322:AD328),2)</f>
        <v>0</v>
      </c>
      <c r="AE329" s="19">
        <f t="shared" ref="AE329:AO329" si="554">ROUND(SUM(AE322:AE328),2)</f>
        <v>0</v>
      </c>
      <c r="AF329" s="19">
        <f t="shared" si="554"/>
        <v>0</v>
      </c>
      <c r="AG329" s="19">
        <f t="shared" si="554"/>
        <v>0</v>
      </c>
      <c r="AH329" s="19">
        <f t="shared" si="554"/>
        <v>0</v>
      </c>
      <c r="AI329" s="19">
        <f t="shared" si="554"/>
        <v>0</v>
      </c>
      <c r="AJ329" s="19">
        <f t="shared" si="554"/>
        <v>0</v>
      </c>
      <c r="AK329" s="19">
        <f t="shared" si="554"/>
        <v>0</v>
      </c>
      <c r="AL329" s="19">
        <f t="shared" si="554"/>
        <v>0</v>
      </c>
      <c r="AM329" s="19">
        <f t="shared" si="554"/>
        <v>0</v>
      </c>
      <c r="AN329" s="19">
        <f t="shared" si="554"/>
        <v>0</v>
      </c>
      <c r="AO329" s="175">
        <f t="shared" si="554"/>
        <v>0</v>
      </c>
    </row>
    <row r="330" spans="1:41" ht="16.399999999999999" customHeight="1">
      <c r="A330" s="13"/>
      <c r="B330" s="14"/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6">
        <f>SUMIF(Dec!$A:$A,TB!$A330,Dec!$H:$H)</f>
        <v>0</v>
      </c>
      <c r="O330" s="190"/>
      <c r="P330" s="190"/>
      <c r="Q330" s="181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ref="AD330:AD333" si="555">ROUND(C330*AD$2,2)</f>
        <v>0</v>
      </c>
      <c r="AE330" s="43">
        <f t="shared" ref="AE330:AE333" si="556">ROUND(D330*AE$2,2)</f>
        <v>0</v>
      </c>
      <c r="AF330" s="43">
        <f t="shared" ref="AF330:AF333" si="557">ROUND(E330*AF$2,2)</f>
        <v>0</v>
      </c>
      <c r="AG330" s="43">
        <f t="shared" ref="AG330:AG333" si="558">ROUND(F330*AG$2,2)</f>
        <v>0</v>
      </c>
      <c r="AH330" s="43">
        <f t="shared" ref="AH330:AH333" si="559">ROUND(G330*AH$2,2)</f>
        <v>0</v>
      </c>
      <c r="AI330" s="43">
        <f t="shared" ref="AI330:AI333" si="560">ROUND(H330*AI$2,2)</f>
        <v>0</v>
      </c>
      <c r="AJ330" s="43">
        <f t="shared" ref="AJ330:AJ333" si="561">ROUND(I330*AJ$2,2)</f>
        <v>0</v>
      </c>
      <c r="AK330" s="43">
        <f t="shared" ref="AK330:AK333" si="562">ROUND(J330*AK$2,2)</f>
        <v>0</v>
      </c>
      <c r="AL330" s="43">
        <f t="shared" ref="AL330:AL333" si="563">ROUND(K330*AL$2,2)</f>
        <v>0</v>
      </c>
      <c r="AM330" s="43">
        <f t="shared" ref="AM330:AM333" si="564">ROUND(L330*AM$2,2)</f>
        <v>0</v>
      </c>
      <c r="AN330" s="43">
        <f t="shared" ref="AN330:AN333" si="565">ROUND(M330*AN$2,2)</f>
        <v>0</v>
      </c>
      <c r="AO330" s="176">
        <f t="shared" ref="AO330:AO333" si="566">ROUND(N330*AO$2,2)</f>
        <v>0</v>
      </c>
    </row>
    <row r="331" spans="1:41" ht="16.399999999999999" customHeight="1">
      <c r="A331" s="13">
        <v>25013</v>
      </c>
      <c r="B331" s="22" t="s">
        <v>292</v>
      </c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76">
        <f>SUMIF(Dec!$A:$A,TB!$A331,Dec!$H:$H)</f>
        <v>0</v>
      </c>
      <c r="O331" s="190"/>
      <c r="P331" s="190"/>
      <c r="Q331" s="181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55"/>
        <v>0</v>
      </c>
      <c r="AE331" s="43">
        <f t="shared" si="556"/>
        <v>0</v>
      </c>
      <c r="AF331" s="43">
        <f t="shared" si="557"/>
        <v>0</v>
      </c>
      <c r="AG331" s="43">
        <f t="shared" si="558"/>
        <v>0</v>
      </c>
      <c r="AH331" s="43">
        <f t="shared" si="559"/>
        <v>0</v>
      </c>
      <c r="AI331" s="43">
        <f t="shared" si="560"/>
        <v>0</v>
      </c>
      <c r="AJ331" s="43">
        <f t="shared" si="561"/>
        <v>0</v>
      </c>
      <c r="AK331" s="43">
        <f t="shared" si="562"/>
        <v>0</v>
      </c>
      <c r="AL331" s="43">
        <f t="shared" si="563"/>
        <v>0</v>
      </c>
      <c r="AM331" s="43">
        <f t="shared" si="564"/>
        <v>0</v>
      </c>
      <c r="AN331" s="43">
        <f t="shared" si="565"/>
        <v>0</v>
      </c>
      <c r="AO331" s="176">
        <f t="shared" si="566"/>
        <v>0</v>
      </c>
    </row>
    <row r="332" spans="1:41" ht="16.399999999999999" customHeight="1">
      <c r="A332" s="13">
        <v>25014</v>
      </c>
      <c r="B332" s="21" t="s">
        <v>293</v>
      </c>
      <c r="C332" s="43">
        <f>SUMIF(Jan!$A:$A,TB!$A332,Jan!$H:$H)</f>
        <v>0</v>
      </c>
      <c r="D332" s="43">
        <f>SUMIF(Feb!$A:$A,TB!$A332,Feb!$H:$H)</f>
        <v>0</v>
      </c>
      <c r="E332" s="43">
        <f>SUMIF(Mar!$A:$A,TB!$A332,Mar!$H:$H)</f>
        <v>0</v>
      </c>
      <c r="F332" s="43">
        <f>SUMIF(Apr!$A:$A,TB!$A332,Apr!$H:$H)</f>
        <v>0</v>
      </c>
      <c r="G332" s="43">
        <f>SUMIF(May!$A:$A,TB!$A332,May!$H:$H)</f>
        <v>0</v>
      </c>
      <c r="H332" s="43">
        <f>SUMIF(Jun!$A:$A,TB!$A332,Jun!$H:$H)</f>
        <v>0</v>
      </c>
      <c r="I332" s="43">
        <f>SUMIF(Jul!$A:$A,TB!$A332,Jul!$H:$H)</f>
        <v>0</v>
      </c>
      <c r="J332" s="43">
        <f>SUMIF(Aug!$A:$A,TB!$A332,Aug!$H:$H)</f>
        <v>0</v>
      </c>
      <c r="K332" s="43">
        <f>SUMIF(Sep!$A:$A,TB!$A332,Sep!$H:$H)</f>
        <v>0</v>
      </c>
      <c r="L332" s="43">
        <f>SUMIF(Oct!$A:$A,TB!$A332,Oct!$H:$H)</f>
        <v>0</v>
      </c>
      <c r="M332" s="43">
        <f>SUMIF(Nov!$A:$A,TB!$A332,Nov!$H:$H)</f>
        <v>0</v>
      </c>
      <c r="N332" s="176">
        <f>SUMIF(Dec!$A:$A,TB!$A332,Dec!$H:$H)</f>
        <v>0</v>
      </c>
      <c r="O332" s="190"/>
      <c r="P332" s="190"/>
      <c r="Q332" s="181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D332" s="43">
        <f t="shared" si="555"/>
        <v>0</v>
      </c>
      <c r="AE332" s="43">
        <f t="shared" si="556"/>
        <v>0</v>
      </c>
      <c r="AF332" s="43">
        <f t="shared" si="557"/>
        <v>0</v>
      </c>
      <c r="AG332" s="43">
        <f t="shared" si="558"/>
        <v>0</v>
      </c>
      <c r="AH332" s="43">
        <f t="shared" si="559"/>
        <v>0</v>
      </c>
      <c r="AI332" s="43">
        <f t="shared" si="560"/>
        <v>0</v>
      </c>
      <c r="AJ332" s="43">
        <f t="shared" si="561"/>
        <v>0</v>
      </c>
      <c r="AK332" s="43">
        <f t="shared" si="562"/>
        <v>0</v>
      </c>
      <c r="AL332" s="43">
        <f t="shared" si="563"/>
        <v>0</v>
      </c>
      <c r="AM332" s="43">
        <f t="shared" si="564"/>
        <v>0</v>
      </c>
      <c r="AN332" s="43">
        <f t="shared" si="565"/>
        <v>0</v>
      </c>
      <c r="AO332" s="176">
        <f t="shared" si="566"/>
        <v>0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6">
        <f>SUMIF(Dec!$A:$A,TB!$A333,Dec!$H:$H)</f>
        <v>0</v>
      </c>
      <c r="O333" s="190"/>
      <c r="P333" s="190"/>
      <c r="Q333" s="181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si="555"/>
        <v>0</v>
      </c>
      <c r="AE333" s="43">
        <f t="shared" si="556"/>
        <v>0</v>
      </c>
      <c r="AF333" s="43">
        <f t="shared" si="557"/>
        <v>0</v>
      </c>
      <c r="AG333" s="43">
        <f t="shared" si="558"/>
        <v>0</v>
      </c>
      <c r="AH333" s="43">
        <f t="shared" si="559"/>
        <v>0</v>
      </c>
      <c r="AI333" s="43">
        <f t="shared" si="560"/>
        <v>0</v>
      </c>
      <c r="AJ333" s="43">
        <f t="shared" si="561"/>
        <v>0</v>
      </c>
      <c r="AK333" s="43">
        <f t="shared" si="562"/>
        <v>0</v>
      </c>
      <c r="AL333" s="43">
        <f t="shared" si="563"/>
        <v>0</v>
      </c>
      <c r="AM333" s="43">
        <f t="shared" si="564"/>
        <v>0</v>
      </c>
      <c r="AN333" s="43">
        <f t="shared" si="565"/>
        <v>0</v>
      </c>
      <c r="AO333" s="176">
        <f t="shared" si="566"/>
        <v>0</v>
      </c>
    </row>
    <row r="334" spans="1:41" ht="16.399999999999999" customHeight="1">
      <c r="A334" s="17" t="s">
        <v>53</v>
      </c>
      <c r="B334" s="18"/>
      <c r="C334" s="19">
        <f t="shared" ref="C334" si="567">ROUND(SUM(C330:C333),2)</f>
        <v>0</v>
      </c>
      <c r="D334" s="19">
        <f t="shared" ref="D334:N334" si="568">ROUND(SUM(D330:D333),2)</f>
        <v>0</v>
      </c>
      <c r="E334" s="19">
        <f t="shared" si="568"/>
        <v>0</v>
      </c>
      <c r="F334" s="19">
        <f t="shared" si="568"/>
        <v>0</v>
      </c>
      <c r="G334" s="19">
        <f t="shared" si="568"/>
        <v>0</v>
      </c>
      <c r="H334" s="19">
        <f t="shared" si="568"/>
        <v>0</v>
      </c>
      <c r="I334" s="19">
        <f t="shared" si="568"/>
        <v>0</v>
      </c>
      <c r="J334" s="19">
        <f t="shared" si="568"/>
        <v>0</v>
      </c>
      <c r="K334" s="19">
        <f t="shared" si="568"/>
        <v>0</v>
      </c>
      <c r="L334" s="19">
        <f t="shared" si="568"/>
        <v>0</v>
      </c>
      <c r="M334" s="19">
        <f t="shared" si="568"/>
        <v>0</v>
      </c>
      <c r="N334" s="175">
        <f t="shared" si="568"/>
        <v>0</v>
      </c>
      <c r="O334" s="189"/>
      <c r="P334" s="189"/>
      <c r="Q334" s="180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D334" s="19">
        <f t="shared" ref="AD334" si="569">ROUND(SUM(AD330:AD333),2)</f>
        <v>0</v>
      </c>
      <c r="AE334" s="19">
        <f t="shared" ref="AE334:AO334" si="570">ROUND(SUM(AE330:AE333),2)</f>
        <v>0</v>
      </c>
      <c r="AF334" s="19">
        <f t="shared" si="570"/>
        <v>0</v>
      </c>
      <c r="AG334" s="19">
        <f t="shared" si="570"/>
        <v>0</v>
      </c>
      <c r="AH334" s="19">
        <f t="shared" si="570"/>
        <v>0</v>
      </c>
      <c r="AI334" s="19">
        <f t="shared" si="570"/>
        <v>0</v>
      </c>
      <c r="AJ334" s="19">
        <f t="shared" si="570"/>
        <v>0</v>
      </c>
      <c r="AK334" s="19">
        <f t="shared" si="570"/>
        <v>0</v>
      </c>
      <c r="AL334" s="19">
        <f t="shared" si="570"/>
        <v>0</v>
      </c>
      <c r="AM334" s="19">
        <f t="shared" si="570"/>
        <v>0</v>
      </c>
      <c r="AN334" s="19">
        <f t="shared" si="570"/>
        <v>0</v>
      </c>
      <c r="AO334" s="175">
        <f t="shared" si="570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76">
        <f>SUMIF(Dec!$A:$A,TB!$A335,Dec!$H:$H)</f>
        <v>0</v>
      </c>
      <c r="O335" s="190"/>
      <c r="P335" s="190"/>
      <c r="Q335" s="181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ref="AD335:AD337" si="571">ROUND(C335*AD$2,2)</f>
        <v>0</v>
      </c>
      <c r="AE335" s="43">
        <f t="shared" ref="AE335:AE337" si="572">ROUND(D335*AE$2,2)</f>
        <v>0</v>
      </c>
      <c r="AF335" s="43">
        <f t="shared" ref="AF335:AF337" si="573">ROUND(E335*AF$2,2)</f>
        <v>0</v>
      </c>
      <c r="AG335" s="43">
        <f t="shared" ref="AG335:AG337" si="574">ROUND(F335*AG$2,2)</f>
        <v>0</v>
      </c>
      <c r="AH335" s="43">
        <f t="shared" ref="AH335:AH337" si="575">ROUND(G335*AH$2,2)</f>
        <v>0</v>
      </c>
      <c r="AI335" s="43">
        <f t="shared" ref="AI335:AI337" si="576">ROUND(H335*AI$2,2)</f>
        <v>0</v>
      </c>
      <c r="AJ335" s="43">
        <f t="shared" ref="AJ335:AJ337" si="577">ROUND(I335*AJ$2,2)</f>
        <v>0</v>
      </c>
      <c r="AK335" s="43">
        <f t="shared" ref="AK335:AK337" si="578">ROUND(J335*AK$2,2)</f>
        <v>0</v>
      </c>
      <c r="AL335" s="43">
        <f t="shared" ref="AL335:AL337" si="579">ROUND(K335*AL$2,2)</f>
        <v>0</v>
      </c>
      <c r="AM335" s="43">
        <f t="shared" ref="AM335:AM337" si="580">ROUND(L335*AM$2,2)</f>
        <v>0</v>
      </c>
      <c r="AN335" s="43">
        <f t="shared" ref="AN335:AN337" si="581">ROUND(M335*AN$2,2)</f>
        <v>0</v>
      </c>
      <c r="AO335" s="176">
        <f t="shared" ref="AO335:AO337" si="582">ROUND(N335*AO$2,2)</f>
        <v>0</v>
      </c>
    </row>
    <row r="336" spans="1:41" ht="16.399999999999999" customHeight="1">
      <c r="A336" s="13">
        <v>21002</v>
      </c>
      <c r="B336" s="21" t="s">
        <v>294</v>
      </c>
      <c r="C336" s="43">
        <f>SUMIF(Jan!$A:$A,TB!$A336,Jan!$H:$H)</f>
        <v>0</v>
      </c>
      <c r="D336" s="43">
        <f>SUMIF(Feb!$A:$A,TB!$A336,Feb!$H:$H)</f>
        <v>0</v>
      </c>
      <c r="E336" s="43">
        <f>SUMIF(Mar!$A:$A,TB!$A336,Mar!$H:$H)</f>
        <v>0</v>
      </c>
      <c r="F336" s="43">
        <f>SUMIF(Apr!$A:$A,TB!$A336,Apr!$H:$H)</f>
        <v>0</v>
      </c>
      <c r="G336" s="43">
        <f>SUMIF(May!$A:$A,TB!$A336,May!$H:$H)</f>
        <v>0</v>
      </c>
      <c r="H336" s="43">
        <f>SUMIF(Jun!$A:$A,TB!$A336,Jun!$H:$H)</f>
        <v>0</v>
      </c>
      <c r="I336" s="43">
        <f>SUMIF(Jul!$A:$A,TB!$A336,Jul!$H:$H)</f>
        <v>0</v>
      </c>
      <c r="J336" s="43">
        <f>SUMIF(Aug!$A:$A,TB!$A336,Aug!$H:$H)</f>
        <v>0</v>
      </c>
      <c r="K336" s="43">
        <f>SUMIF(Sep!$A:$A,TB!$A336,Sep!$H:$H)</f>
        <v>0</v>
      </c>
      <c r="L336" s="43">
        <f>SUMIF(Oct!$A:$A,TB!$A336,Oct!$H:$H)</f>
        <v>0</v>
      </c>
      <c r="M336" s="43">
        <f>SUMIF(Nov!$A:$A,TB!$A336,Nov!$H:$H)</f>
        <v>0</v>
      </c>
      <c r="N336" s="176">
        <f>SUMIF(Dec!$A:$A,TB!$A336,Dec!$H:$H)</f>
        <v>0</v>
      </c>
      <c r="O336" s="190"/>
      <c r="P336" s="190"/>
      <c r="Q336" s="181">
        <v>0</v>
      </c>
      <c r="R336" s="43">
        <v>0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D336" s="43">
        <f t="shared" si="571"/>
        <v>0</v>
      </c>
      <c r="AE336" s="43">
        <f t="shared" si="572"/>
        <v>0</v>
      </c>
      <c r="AF336" s="43">
        <f t="shared" si="573"/>
        <v>0</v>
      </c>
      <c r="AG336" s="43">
        <f t="shared" si="574"/>
        <v>0</v>
      </c>
      <c r="AH336" s="43">
        <f t="shared" si="575"/>
        <v>0</v>
      </c>
      <c r="AI336" s="43">
        <f t="shared" si="576"/>
        <v>0</v>
      </c>
      <c r="AJ336" s="43">
        <f t="shared" si="577"/>
        <v>0</v>
      </c>
      <c r="AK336" s="43">
        <f t="shared" si="578"/>
        <v>0</v>
      </c>
      <c r="AL336" s="43">
        <f t="shared" si="579"/>
        <v>0</v>
      </c>
      <c r="AM336" s="43">
        <f t="shared" si="580"/>
        <v>0</v>
      </c>
      <c r="AN336" s="43">
        <f t="shared" si="581"/>
        <v>0</v>
      </c>
      <c r="AO336" s="176">
        <f t="shared" si="582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6">
        <f>SUMIF(Dec!$A:$A,TB!$A337,Dec!$H:$H)</f>
        <v>0</v>
      </c>
      <c r="O337" s="190"/>
      <c r="P337" s="190"/>
      <c r="Q337" s="181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si="571"/>
        <v>0</v>
      </c>
      <c r="AE337" s="43">
        <f t="shared" si="572"/>
        <v>0</v>
      </c>
      <c r="AF337" s="43">
        <f t="shared" si="573"/>
        <v>0</v>
      </c>
      <c r="AG337" s="43">
        <f t="shared" si="574"/>
        <v>0</v>
      </c>
      <c r="AH337" s="43">
        <f t="shared" si="575"/>
        <v>0</v>
      </c>
      <c r="AI337" s="43">
        <f t="shared" si="576"/>
        <v>0</v>
      </c>
      <c r="AJ337" s="43">
        <f t="shared" si="577"/>
        <v>0</v>
      </c>
      <c r="AK337" s="43">
        <f t="shared" si="578"/>
        <v>0</v>
      </c>
      <c r="AL337" s="43">
        <f t="shared" si="579"/>
        <v>0</v>
      </c>
      <c r="AM337" s="43">
        <f t="shared" si="580"/>
        <v>0</v>
      </c>
      <c r="AN337" s="43">
        <f t="shared" si="581"/>
        <v>0</v>
      </c>
      <c r="AO337" s="176">
        <f t="shared" si="582"/>
        <v>0</v>
      </c>
    </row>
    <row r="338" spans="1:41" ht="16.399999999999999" customHeight="1">
      <c r="A338" s="17" t="s">
        <v>54</v>
      </c>
      <c r="B338" s="18"/>
      <c r="C338" s="19">
        <f t="shared" ref="C338" si="583">ROUND(SUM(C335:C337),2)</f>
        <v>0</v>
      </c>
      <c r="D338" s="19">
        <f t="shared" ref="D338:N338" si="584">ROUND(SUM(D335:D337),2)</f>
        <v>0</v>
      </c>
      <c r="E338" s="19">
        <f t="shared" si="584"/>
        <v>0</v>
      </c>
      <c r="F338" s="19">
        <f t="shared" si="584"/>
        <v>0</v>
      </c>
      <c r="G338" s="19">
        <f t="shared" si="584"/>
        <v>0</v>
      </c>
      <c r="H338" s="19">
        <f t="shared" si="584"/>
        <v>0</v>
      </c>
      <c r="I338" s="19">
        <f t="shared" si="584"/>
        <v>0</v>
      </c>
      <c r="J338" s="19">
        <f t="shared" si="584"/>
        <v>0</v>
      </c>
      <c r="K338" s="19">
        <f t="shared" si="584"/>
        <v>0</v>
      </c>
      <c r="L338" s="19">
        <f t="shared" si="584"/>
        <v>0</v>
      </c>
      <c r="M338" s="19">
        <f t="shared" si="584"/>
        <v>0</v>
      </c>
      <c r="N338" s="175">
        <f t="shared" si="584"/>
        <v>0</v>
      </c>
      <c r="O338" s="189"/>
      <c r="P338" s="189"/>
      <c r="Q338" s="180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D338" s="19">
        <f t="shared" ref="AD338" si="585">ROUND(SUM(AD335:AD337),2)</f>
        <v>0</v>
      </c>
      <c r="AE338" s="19">
        <f t="shared" ref="AE338:AO338" si="586">ROUND(SUM(AE335:AE337),2)</f>
        <v>0</v>
      </c>
      <c r="AF338" s="19">
        <f t="shared" si="586"/>
        <v>0</v>
      </c>
      <c r="AG338" s="19">
        <f t="shared" si="586"/>
        <v>0</v>
      </c>
      <c r="AH338" s="19">
        <f t="shared" si="586"/>
        <v>0</v>
      </c>
      <c r="AI338" s="19">
        <f t="shared" si="586"/>
        <v>0</v>
      </c>
      <c r="AJ338" s="19">
        <f t="shared" si="586"/>
        <v>0</v>
      </c>
      <c r="AK338" s="19">
        <f t="shared" si="586"/>
        <v>0</v>
      </c>
      <c r="AL338" s="19">
        <f t="shared" si="586"/>
        <v>0</v>
      </c>
      <c r="AM338" s="19">
        <f t="shared" si="586"/>
        <v>0</v>
      </c>
      <c r="AN338" s="19">
        <f t="shared" si="586"/>
        <v>0</v>
      </c>
      <c r="AO338" s="175">
        <f t="shared" si="586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76">
        <f>SUMIF(Dec!$A:$A,TB!$A339,Dec!$H:$H)</f>
        <v>0</v>
      </c>
      <c r="O339" s="190"/>
      <c r="P339" s="190"/>
      <c r="Q339" s="181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ref="AD339:AD341" si="587">ROUND(C339*AD$2,2)</f>
        <v>0</v>
      </c>
      <c r="AE339" s="43">
        <f t="shared" ref="AE339:AE341" si="588">ROUND(D339*AE$2,2)</f>
        <v>0</v>
      </c>
      <c r="AF339" s="43">
        <f t="shared" ref="AF339:AF341" si="589">ROUND(E339*AF$2,2)</f>
        <v>0</v>
      </c>
      <c r="AG339" s="43">
        <f t="shared" ref="AG339:AG341" si="590">ROUND(F339*AG$2,2)</f>
        <v>0</v>
      </c>
      <c r="AH339" s="43">
        <f t="shared" ref="AH339:AH341" si="591">ROUND(G339*AH$2,2)</f>
        <v>0</v>
      </c>
      <c r="AI339" s="43">
        <f t="shared" ref="AI339:AI341" si="592">ROUND(H339*AI$2,2)</f>
        <v>0</v>
      </c>
      <c r="AJ339" s="43">
        <f t="shared" ref="AJ339:AJ341" si="593">ROUND(I339*AJ$2,2)</f>
        <v>0</v>
      </c>
      <c r="AK339" s="43">
        <f t="shared" ref="AK339:AK341" si="594">ROUND(J339*AK$2,2)</f>
        <v>0</v>
      </c>
      <c r="AL339" s="43">
        <f t="shared" ref="AL339:AL341" si="595">ROUND(K339*AL$2,2)</f>
        <v>0</v>
      </c>
      <c r="AM339" s="43">
        <f t="shared" ref="AM339:AM341" si="596">ROUND(L339*AM$2,2)</f>
        <v>0</v>
      </c>
      <c r="AN339" s="43">
        <f t="shared" ref="AN339:AN341" si="597">ROUND(M339*AN$2,2)</f>
        <v>0</v>
      </c>
      <c r="AO339" s="176">
        <f t="shared" ref="AO339:AO341" si="598">ROUND(N339*AO$2,2)</f>
        <v>0</v>
      </c>
    </row>
    <row r="340" spans="1:41" ht="16.399999999999999" customHeight="1">
      <c r="A340" s="13"/>
      <c r="B340" s="21"/>
      <c r="C340" s="43">
        <f>SUMIF(Jan!$A:$A,TB!$A340,Jan!$H:$H)</f>
        <v>0</v>
      </c>
      <c r="D340" s="43">
        <f>SUMIF(Feb!$A:$A,TB!$A340,Feb!$H:$H)</f>
        <v>0</v>
      </c>
      <c r="E340" s="43">
        <f>SUMIF(Mar!$A:$A,TB!$A340,Mar!$H:$H)</f>
        <v>0</v>
      </c>
      <c r="F340" s="43">
        <f>SUMIF(Apr!$A:$A,TB!$A340,Apr!$H:$H)</f>
        <v>0</v>
      </c>
      <c r="G340" s="43">
        <f>SUMIF(May!$A:$A,TB!$A340,May!$H:$H)</f>
        <v>0</v>
      </c>
      <c r="H340" s="43">
        <f>SUMIF(Jun!$A:$A,TB!$A340,Jun!$H:$H)</f>
        <v>0</v>
      </c>
      <c r="I340" s="43">
        <f>SUMIF(Jul!$A:$A,TB!$A340,Jul!$H:$H)</f>
        <v>0</v>
      </c>
      <c r="J340" s="43">
        <f>SUMIF(Aug!$A:$A,TB!$A340,Aug!$H:$H)</f>
        <v>0</v>
      </c>
      <c r="K340" s="43">
        <f>SUMIF(Sep!$A:$A,TB!$A340,Sep!$H:$H)</f>
        <v>0</v>
      </c>
      <c r="L340" s="43">
        <f>SUMIF(Oct!$A:$A,TB!$A340,Oct!$H:$H)</f>
        <v>0</v>
      </c>
      <c r="M340" s="43">
        <f>SUMIF(Nov!$A:$A,TB!$A340,Nov!$H:$H)</f>
        <v>0</v>
      </c>
      <c r="N340" s="176">
        <f>SUMIF(Dec!$A:$A,TB!$A340,Dec!$H:$H)</f>
        <v>0</v>
      </c>
      <c r="O340" s="190"/>
      <c r="P340" s="190"/>
      <c r="Q340" s="181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D340" s="43">
        <f t="shared" si="587"/>
        <v>0</v>
      </c>
      <c r="AE340" s="43">
        <f t="shared" si="588"/>
        <v>0</v>
      </c>
      <c r="AF340" s="43">
        <f t="shared" si="589"/>
        <v>0</v>
      </c>
      <c r="AG340" s="43">
        <f t="shared" si="590"/>
        <v>0</v>
      </c>
      <c r="AH340" s="43">
        <f t="shared" si="591"/>
        <v>0</v>
      </c>
      <c r="AI340" s="43">
        <f t="shared" si="592"/>
        <v>0</v>
      </c>
      <c r="AJ340" s="43">
        <f t="shared" si="593"/>
        <v>0</v>
      </c>
      <c r="AK340" s="43">
        <f t="shared" si="594"/>
        <v>0</v>
      </c>
      <c r="AL340" s="43">
        <f t="shared" si="595"/>
        <v>0</v>
      </c>
      <c r="AM340" s="43">
        <f t="shared" si="596"/>
        <v>0</v>
      </c>
      <c r="AN340" s="43">
        <f t="shared" si="597"/>
        <v>0</v>
      </c>
      <c r="AO340" s="176">
        <f t="shared" si="598"/>
        <v>0</v>
      </c>
    </row>
    <row r="341" spans="1:41" ht="16.399999999999999" customHeight="1">
      <c r="A341" s="13"/>
      <c r="B341" s="21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6">
        <f>SUMIF(Dec!$A:$A,TB!$A341,Dec!$H:$H)</f>
        <v>0</v>
      </c>
      <c r="O341" s="190"/>
      <c r="P341" s="190"/>
      <c r="Q341" s="181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si="587"/>
        <v>0</v>
      </c>
      <c r="AE341" s="43">
        <f t="shared" si="588"/>
        <v>0</v>
      </c>
      <c r="AF341" s="43">
        <f t="shared" si="589"/>
        <v>0</v>
      </c>
      <c r="AG341" s="43">
        <f t="shared" si="590"/>
        <v>0</v>
      </c>
      <c r="AH341" s="43">
        <f t="shared" si="591"/>
        <v>0</v>
      </c>
      <c r="AI341" s="43">
        <f t="shared" si="592"/>
        <v>0</v>
      </c>
      <c r="AJ341" s="43">
        <f t="shared" si="593"/>
        <v>0</v>
      </c>
      <c r="AK341" s="43">
        <f t="shared" si="594"/>
        <v>0</v>
      </c>
      <c r="AL341" s="43">
        <f t="shared" si="595"/>
        <v>0</v>
      </c>
      <c r="AM341" s="43">
        <f t="shared" si="596"/>
        <v>0</v>
      </c>
      <c r="AN341" s="43">
        <f t="shared" si="597"/>
        <v>0</v>
      </c>
      <c r="AO341" s="176">
        <f t="shared" si="598"/>
        <v>0</v>
      </c>
    </row>
    <row r="342" spans="1:41" ht="16.399999999999999" customHeight="1">
      <c r="A342" s="17" t="s">
        <v>55</v>
      </c>
      <c r="B342" s="18"/>
      <c r="C342" s="19">
        <f t="shared" ref="C342" si="599">ROUND(SUM(C339:C341),2)</f>
        <v>0</v>
      </c>
      <c r="D342" s="19">
        <f t="shared" ref="D342:N342" si="600">ROUND(SUM(D339:D341),2)</f>
        <v>0</v>
      </c>
      <c r="E342" s="19">
        <f t="shared" si="600"/>
        <v>0</v>
      </c>
      <c r="F342" s="19">
        <f t="shared" si="600"/>
        <v>0</v>
      </c>
      <c r="G342" s="19">
        <f t="shared" si="600"/>
        <v>0</v>
      </c>
      <c r="H342" s="19">
        <f t="shared" si="600"/>
        <v>0</v>
      </c>
      <c r="I342" s="19">
        <f t="shared" si="600"/>
        <v>0</v>
      </c>
      <c r="J342" s="19">
        <f t="shared" si="600"/>
        <v>0</v>
      </c>
      <c r="K342" s="19">
        <f t="shared" si="600"/>
        <v>0</v>
      </c>
      <c r="L342" s="19">
        <f t="shared" si="600"/>
        <v>0</v>
      </c>
      <c r="M342" s="19">
        <f t="shared" si="600"/>
        <v>0</v>
      </c>
      <c r="N342" s="175">
        <f t="shared" si="600"/>
        <v>0</v>
      </c>
      <c r="O342" s="189"/>
      <c r="P342" s="189"/>
      <c r="Q342" s="180">
        <v>0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D342" s="19">
        <f t="shared" ref="AD342" si="601">ROUND(SUM(AD339:AD341),2)</f>
        <v>0</v>
      </c>
      <c r="AE342" s="19">
        <f t="shared" ref="AE342:AO342" si="602">ROUND(SUM(AE339:AE341),2)</f>
        <v>0</v>
      </c>
      <c r="AF342" s="19">
        <f t="shared" si="602"/>
        <v>0</v>
      </c>
      <c r="AG342" s="19">
        <f t="shared" si="602"/>
        <v>0</v>
      </c>
      <c r="AH342" s="19">
        <f t="shared" si="602"/>
        <v>0</v>
      </c>
      <c r="AI342" s="19">
        <f t="shared" si="602"/>
        <v>0</v>
      </c>
      <c r="AJ342" s="19">
        <f t="shared" si="602"/>
        <v>0</v>
      </c>
      <c r="AK342" s="19">
        <f t="shared" si="602"/>
        <v>0</v>
      </c>
      <c r="AL342" s="19">
        <f t="shared" si="602"/>
        <v>0</v>
      </c>
      <c r="AM342" s="19">
        <f t="shared" si="602"/>
        <v>0</v>
      </c>
      <c r="AN342" s="19">
        <f t="shared" si="602"/>
        <v>0</v>
      </c>
      <c r="AO342" s="175">
        <f t="shared" si="602"/>
        <v>0</v>
      </c>
    </row>
    <row r="343" spans="1:41" ht="16.399999999999999" customHeight="1">
      <c r="A343" s="13"/>
      <c r="B343" s="14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76">
        <f>SUMIF(Dec!$A:$A,TB!$A343,Dec!$H:$H)</f>
        <v>0</v>
      </c>
      <c r="O343" s="190"/>
      <c r="P343" s="190"/>
      <c r="Q343" s="181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ref="AD343:AD345" si="603">ROUND(C343*AD$2,2)</f>
        <v>0</v>
      </c>
      <c r="AE343" s="43">
        <f t="shared" ref="AE343:AE345" si="604">ROUND(D343*AE$2,2)</f>
        <v>0</v>
      </c>
      <c r="AF343" s="43">
        <f t="shared" ref="AF343:AF345" si="605">ROUND(E343*AF$2,2)</f>
        <v>0</v>
      </c>
      <c r="AG343" s="43">
        <f t="shared" ref="AG343:AG345" si="606">ROUND(F343*AG$2,2)</f>
        <v>0</v>
      </c>
      <c r="AH343" s="43">
        <f t="shared" ref="AH343:AH345" si="607">ROUND(G343*AH$2,2)</f>
        <v>0</v>
      </c>
      <c r="AI343" s="43">
        <f t="shared" ref="AI343:AI345" si="608">ROUND(H343*AI$2,2)</f>
        <v>0</v>
      </c>
      <c r="AJ343" s="43">
        <f t="shared" ref="AJ343:AJ345" si="609">ROUND(I343*AJ$2,2)</f>
        <v>0</v>
      </c>
      <c r="AK343" s="43">
        <f t="shared" ref="AK343:AK345" si="610">ROUND(J343*AK$2,2)</f>
        <v>0</v>
      </c>
      <c r="AL343" s="43">
        <f t="shared" ref="AL343:AL345" si="611">ROUND(K343*AL$2,2)</f>
        <v>0</v>
      </c>
      <c r="AM343" s="43">
        <f t="shared" ref="AM343:AM345" si="612">ROUND(L343*AM$2,2)</f>
        <v>0</v>
      </c>
      <c r="AN343" s="43">
        <f t="shared" ref="AN343:AN345" si="613">ROUND(M343*AN$2,2)</f>
        <v>0</v>
      </c>
      <c r="AO343" s="176">
        <f t="shared" ref="AO343:AO345" si="614">ROUND(N343*AO$2,2)</f>
        <v>0</v>
      </c>
    </row>
    <row r="344" spans="1:41" ht="16.399999999999999" customHeight="1">
      <c r="A344" s="13"/>
      <c r="B344" s="21"/>
      <c r="C344" s="43">
        <f>SUMIF(Jan!$A:$A,TB!$A344,Jan!$H:$H)</f>
        <v>0</v>
      </c>
      <c r="D344" s="43">
        <f>SUMIF(Feb!$A:$A,TB!$A344,Feb!$H:$H)</f>
        <v>0</v>
      </c>
      <c r="E344" s="43">
        <f>SUMIF(Mar!$A:$A,TB!$A344,Mar!$H:$H)</f>
        <v>0</v>
      </c>
      <c r="F344" s="43">
        <f>SUMIF(Apr!$A:$A,TB!$A344,Apr!$H:$H)</f>
        <v>0</v>
      </c>
      <c r="G344" s="43">
        <f>SUMIF(May!$A:$A,TB!$A344,May!$H:$H)</f>
        <v>0</v>
      </c>
      <c r="H344" s="43">
        <f>SUMIF(Jun!$A:$A,TB!$A344,Jun!$H:$H)</f>
        <v>0</v>
      </c>
      <c r="I344" s="43">
        <f>SUMIF(Jul!$A:$A,TB!$A344,Jul!$H:$H)</f>
        <v>0</v>
      </c>
      <c r="J344" s="43">
        <f>SUMIF(Aug!$A:$A,TB!$A344,Aug!$H:$H)</f>
        <v>0</v>
      </c>
      <c r="K344" s="43">
        <f>SUMIF(Sep!$A:$A,TB!$A344,Sep!$H:$H)</f>
        <v>0</v>
      </c>
      <c r="L344" s="43">
        <f>SUMIF(Oct!$A:$A,TB!$A344,Oct!$H:$H)</f>
        <v>0</v>
      </c>
      <c r="M344" s="43">
        <f>SUMIF(Nov!$A:$A,TB!$A344,Nov!$H:$H)</f>
        <v>0</v>
      </c>
      <c r="N344" s="176">
        <f>SUMIF(Dec!$A:$A,TB!$A344,Dec!$H:$H)</f>
        <v>0</v>
      </c>
      <c r="O344" s="190"/>
      <c r="P344" s="190"/>
      <c r="Q344" s="181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  <c r="Y344" s="43">
        <v>0</v>
      </c>
      <c r="Z344" s="43">
        <v>0</v>
      </c>
      <c r="AA344" s="43">
        <v>0</v>
      </c>
      <c r="AB344" s="43">
        <v>0</v>
      </c>
      <c r="AD344" s="43">
        <f t="shared" si="603"/>
        <v>0</v>
      </c>
      <c r="AE344" s="43">
        <f t="shared" si="604"/>
        <v>0</v>
      </c>
      <c r="AF344" s="43">
        <f t="shared" si="605"/>
        <v>0</v>
      </c>
      <c r="AG344" s="43">
        <f t="shared" si="606"/>
        <v>0</v>
      </c>
      <c r="AH344" s="43">
        <f t="shared" si="607"/>
        <v>0</v>
      </c>
      <c r="AI344" s="43">
        <f t="shared" si="608"/>
        <v>0</v>
      </c>
      <c r="AJ344" s="43">
        <f t="shared" si="609"/>
        <v>0</v>
      </c>
      <c r="AK344" s="43">
        <f t="shared" si="610"/>
        <v>0</v>
      </c>
      <c r="AL344" s="43">
        <f t="shared" si="611"/>
        <v>0</v>
      </c>
      <c r="AM344" s="43">
        <f t="shared" si="612"/>
        <v>0</v>
      </c>
      <c r="AN344" s="43">
        <f t="shared" si="613"/>
        <v>0</v>
      </c>
      <c r="AO344" s="176">
        <f t="shared" si="614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6">
        <f>SUMIF(Dec!$A:$A,TB!$A345,Dec!$H:$H)</f>
        <v>0</v>
      </c>
      <c r="O345" s="190"/>
      <c r="P345" s="190"/>
      <c r="Q345" s="181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si="603"/>
        <v>0</v>
      </c>
      <c r="AE345" s="43">
        <f t="shared" si="604"/>
        <v>0</v>
      </c>
      <c r="AF345" s="43">
        <f t="shared" si="605"/>
        <v>0</v>
      </c>
      <c r="AG345" s="43">
        <f t="shared" si="606"/>
        <v>0</v>
      </c>
      <c r="AH345" s="43">
        <f t="shared" si="607"/>
        <v>0</v>
      </c>
      <c r="AI345" s="43">
        <f t="shared" si="608"/>
        <v>0</v>
      </c>
      <c r="AJ345" s="43">
        <f t="shared" si="609"/>
        <v>0</v>
      </c>
      <c r="AK345" s="43">
        <f t="shared" si="610"/>
        <v>0</v>
      </c>
      <c r="AL345" s="43">
        <f t="shared" si="611"/>
        <v>0</v>
      </c>
      <c r="AM345" s="43">
        <f t="shared" si="612"/>
        <v>0</v>
      </c>
      <c r="AN345" s="43">
        <f t="shared" si="613"/>
        <v>0</v>
      </c>
      <c r="AO345" s="176">
        <f t="shared" si="614"/>
        <v>0</v>
      </c>
    </row>
    <row r="346" spans="1:41" ht="16.399999999999999" customHeight="1">
      <c r="A346" s="17" t="s">
        <v>56</v>
      </c>
      <c r="B346" s="18"/>
      <c r="C346" s="19">
        <f t="shared" ref="C346" si="615">ROUND(SUM(C343:C345),2)</f>
        <v>0</v>
      </c>
      <c r="D346" s="19">
        <f t="shared" ref="D346:N346" si="616">ROUND(SUM(D343:D345),2)</f>
        <v>0</v>
      </c>
      <c r="E346" s="19">
        <f t="shared" si="616"/>
        <v>0</v>
      </c>
      <c r="F346" s="19">
        <f t="shared" si="616"/>
        <v>0</v>
      </c>
      <c r="G346" s="19">
        <f t="shared" si="616"/>
        <v>0</v>
      </c>
      <c r="H346" s="19">
        <f t="shared" si="616"/>
        <v>0</v>
      </c>
      <c r="I346" s="19">
        <f t="shared" si="616"/>
        <v>0</v>
      </c>
      <c r="J346" s="19">
        <f t="shared" si="616"/>
        <v>0</v>
      </c>
      <c r="K346" s="19">
        <f t="shared" si="616"/>
        <v>0</v>
      </c>
      <c r="L346" s="19">
        <f t="shared" si="616"/>
        <v>0</v>
      </c>
      <c r="M346" s="19">
        <f t="shared" si="616"/>
        <v>0</v>
      </c>
      <c r="N346" s="175">
        <f t="shared" si="616"/>
        <v>0</v>
      </c>
      <c r="O346" s="189"/>
      <c r="P346" s="189"/>
      <c r="Q346" s="180">
        <v>0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D346" s="19">
        <f t="shared" ref="AD346" si="617">ROUND(SUM(AD343:AD345),2)</f>
        <v>0</v>
      </c>
      <c r="AE346" s="19">
        <f t="shared" ref="AE346:AO346" si="618">ROUND(SUM(AE343:AE345),2)</f>
        <v>0</v>
      </c>
      <c r="AF346" s="19">
        <f t="shared" si="618"/>
        <v>0</v>
      </c>
      <c r="AG346" s="19">
        <f t="shared" si="618"/>
        <v>0</v>
      </c>
      <c r="AH346" s="19">
        <f t="shared" si="618"/>
        <v>0</v>
      </c>
      <c r="AI346" s="19">
        <f t="shared" si="618"/>
        <v>0</v>
      </c>
      <c r="AJ346" s="19">
        <f t="shared" si="618"/>
        <v>0</v>
      </c>
      <c r="AK346" s="19">
        <f t="shared" si="618"/>
        <v>0</v>
      </c>
      <c r="AL346" s="19">
        <f t="shared" si="618"/>
        <v>0</v>
      </c>
      <c r="AM346" s="19">
        <f t="shared" si="618"/>
        <v>0</v>
      </c>
      <c r="AN346" s="19">
        <f t="shared" si="618"/>
        <v>0</v>
      </c>
      <c r="AO346" s="175">
        <f t="shared" si="618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76">
        <f>SUMIF(Dec!$A:$A,TB!$A347,Dec!$H:$H)</f>
        <v>0</v>
      </c>
      <c r="O347" s="190"/>
      <c r="P347" s="190"/>
      <c r="Q347" s="181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ref="AD347:AD349" si="619">ROUND(C347*AD$2,2)</f>
        <v>0</v>
      </c>
      <c r="AE347" s="43">
        <f t="shared" ref="AE347:AE349" si="620">ROUND(D347*AE$2,2)</f>
        <v>0</v>
      </c>
      <c r="AF347" s="43">
        <f t="shared" ref="AF347:AF349" si="621">ROUND(E347*AF$2,2)</f>
        <v>0</v>
      </c>
      <c r="AG347" s="43">
        <f t="shared" ref="AG347:AG349" si="622">ROUND(F347*AG$2,2)</f>
        <v>0</v>
      </c>
      <c r="AH347" s="43">
        <f t="shared" ref="AH347:AH349" si="623">ROUND(G347*AH$2,2)</f>
        <v>0</v>
      </c>
      <c r="AI347" s="43">
        <f t="shared" ref="AI347:AI349" si="624">ROUND(H347*AI$2,2)</f>
        <v>0</v>
      </c>
      <c r="AJ347" s="43">
        <f t="shared" ref="AJ347:AJ349" si="625">ROUND(I347*AJ$2,2)</f>
        <v>0</v>
      </c>
      <c r="AK347" s="43">
        <f t="shared" ref="AK347:AK349" si="626">ROUND(J347*AK$2,2)</f>
        <v>0</v>
      </c>
      <c r="AL347" s="43">
        <f t="shared" ref="AL347:AL349" si="627">ROUND(K347*AL$2,2)</f>
        <v>0</v>
      </c>
      <c r="AM347" s="43">
        <f t="shared" ref="AM347:AM349" si="628">ROUND(L347*AM$2,2)</f>
        <v>0</v>
      </c>
      <c r="AN347" s="43">
        <f t="shared" ref="AN347:AN349" si="629">ROUND(M347*AN$2,2)</f>
        <v>0</v>
      </c>
      <c r="AO347" s="176">
        <f t="shared" ref="AO347:AO349" si="630">ROUND(N347*AO$2,2)</f>
        <v>0</v>
      </c>
    </row>
    <row r="348" spans="1:41" ht="16.399999999999999" customHeight="1">
      <c r="A348" s="13"/>
      <c r="B348" s="21"/>
      <c r="C348" s="43">
        <f>SUMIF(Jan!$A:$A,TB!$A348,Jan!$H:$H)</f>
        <v>0</v>
      </c>
      <c r="D348" s="43">
        <f>SUMIF(Feb!$A:$A,TB!$A348,Feb!$H:$H)</f>
        <v>0</v>
      </c>
      <c r="E348" s="43">
        <f>SUMIF(Mar!$A:$A,TB!$A348,Mar!$H:$H)</f>
        <v>0</v>
      </c>
      <c r="F348" s="43">
        <f>SUMIF(Apr!$A:$A,TB!$A348,Apr!$H:$H)</f>
        <v>0</v>
      </c>
      <c r="G348" s="43">
        <f>SUMIF(May!$A:$A,TB!$A348,May!$H:$H)</f>
        <v>0</v>
      </c>
      <c r="H348" s="43">
        <f>SUMIF(Jun!$A:$A,TB!$A348,Jun!$H:$H)</f>
        <v>0</v>
      </c>
      <c r="I348" s="43">
        <f>SUMIF(Jul!$A:$A,TB!$A348,Jul!$H:$H)</f>
        <v>0</v>
      </c>
      <c r="J348" s="43">
        <f>SUMIF(Aug!$A:$A,TB!$A348,Aug!$H:$H)</f>
        <v>0</v>
      </c>
      <c r="K348" s="43">
        <f>SUMIF(Sep!$A:$A,TB!$A348,Sep!$H:$H)</f>
        <v>0</v>
      </c>
      <c r="L348" s="43">
        <f>SUMIF(Oct!$A:$A,TB!$A348,Oct!$H:$H)</f>
        <v>0</v>
      </c>
      <c r="M348" s="43">
        <f>SUMIF(Nov!$A:$A,TB!$A348,Nov!$H:$H)</f>
        <v>0</v>
      </c>
      <c r="N348" s="176">
        <f>SUMIF(Dec!$A:$A,TB!$A348,Dec!$H:$H)</f>
        <v>0</v>
      </c>
      <c r="O348" s="190"/>
      <c r="P348" s="190"/>
      <c r="Q348" s="181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D348" s="43">
        <f t="shared" si="619"/>
        <v>0</v>
      </c>
      <c r="AE348" s="43">
        <f t="shared" si="620"/>
        <v>0</v>
      </c>
      <c r="AF348" s="43">
        <f t="shared" si="621"/>
        <v>0</v>
      </c>
      <c r="AG348" s="43">
        <f t="shared" si="622"/>
        <v>0</v>
      </c>
      <c r="AH348" s="43">
        <f t="shared" si="623"/>
        <v>0</v>
      </c>
      <c r="AI348" s="43">
        <f t="shared" si="624"/>
        <v>0</v>
      </c>
      <c r="AJ348" s="43">
        <f t="shared" si="625"/>
        <v>0</v>
      </c>
      <c r="AK348" s="43">
        <f t="shared" si="626"/>
        <v>0</v>
      </c>
      <c r="AL348" s="43">
        <f t="shared" si="627"/>
        <v>0</v>
      </c>
      <c r="AM348" s="43">
        <f t="shared" si="628"/>
        <v>0</v>
      </c>
      <c r="AN348" s="43">
        <f t="shared" si="629"/>
        <v>0</v>
      </c>
      <c r="AO348" s="176">
        <f t="shared" si="630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6">
        <f>SUMIF(Dec!$A:$A,TB!$A349,Dec!$H:$H)</f>
        <v>0</v>
      </c>
      <c r="O349" s="190"/>
      <c r="P349" s="190"/>
      <c r="Q349" s="181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si="619"/>
        <v>0</v>
      </c>
      <c r="AE349" s="43">
        <f t="shared" si="620"/>
        <v>0</v>
      </c>
      <c r="AF349" s="43">
        <f t="shared" si="621"/>
        <v>0</v>
      </c>
      <c r="AG349" s="43">
        <f t="shared" si="622"/>
        <v>0</v>
      </c>
      <c r="AH349" s="43">
        <f t="shared" si="623"/>
        <v>0</v>
      </c>
      <c r="AI349" s="43">
        <f t="shared" si="624"/>
        <v>0</v>
      </c>
      <c r="AJ349" s="43">
        <f t="shared" si="625"/>
        <v>0</v>
      </c>
      <c r="AK349" s="43">
        <f t="shared" si="626"/>
        <v>0</v>
      </c>
      <c r="AL349" s="43">
        <f t="shared" si="627"/>
        <v>0</v>
      </c>
      <c r="AM349" s="43">
        <f t="shared" si="628"/>
        <v>0</v>
      </c>
      <c r="AN349" s="43">
        <f t="shared" si="629"/>
        <v>0</v>
      </c>
      <c r="AO349" s="176">
        <f t="shared" si="630"/>
        <v>0</v>
      </c>
    </row>
    <row r="350" spans="1:41" ht="16.399999999999999" customHeight="1">
      <c r="A350" s="17" t="s">
        <v>57</v>
      </c>
      <c r="B350" s="24"/>
      <c r="C350" s="19">
        <f t="shared" ref="C350" si="631">ROUND(SUM(C347:C349),2)</f>
        <v>0</v>
      </c>
      <c r="D350" s="19">
        <f t="shared" ref="D350:N350" si="632">ROUND(SUM(D347:D349),2)</f>
        <v>0</v>
      </c>
      <c r="E350" s="19">
        <f t="shared" si="632"/>
        <v>0</v>
      </c>
      <c r="F350" s="19">
        <f t="shared" si="632"/>
        <v>0</v>
      </c>
      <c r="G350" s="19">
        <f t="shared" si="632"/>
        <v>0</v>
      </c>
      <c r="H350" s="19">
        <f t="shared" si="632"/>
        <v>0</v>
      </c>
      <c r="I350" s="19">
        <f t="shared" si="632"/>
        <v>0</v>
      </c>
      <c r="J350" s="19">
        <f t="shared" si="632"/>
        <v>0</v>
      </c>
      <c r="K350" s="19">
        <f t="shared" si="632"/>
        <v>0</v>
      </c>
      <c r="L350" s="19">
        <f t="shared" si="632"/>
        <v>0</v>
      </c>
      <c r="M350" s="19">
        <f t="shared" si="632"/>
        <v>0</v>
      </c>
      <c r="N350" s="175">
        <f t="shared" si="632"/>
        <v>0</v>
      </c>
      <c r="O350" s="189"/>
      <c r="P350" s="189"/>
      <c r="Q350" s="180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D350" s="19">
        <f t="shared" ref="AD350" si="633">ROUND(SUM(AD347:AD349),2)</f>
        <v>0</v>
      </c>
      <c r="AE350" s="19">
        <f t="shared" ref="AE350:AO350" si="634">ROUND(SUM(AE347:AE349),2)</f>
        <v>0</v>
      </c>
      <c r="AF350" s="19">
        <f t="shared" si="634"/>
        <v>0</v>
      </c>
      <c r="AG350" s="19">
        <f t="shared" si="634"/>
        <v>0</v>
      </c>
      <c r="AH350" s="19">
        <f t="shared" si="634"/>
        <v>0</v>
      </c>
      <c r="AI350" s="19">
        <f t="shared" si="634"/>
        <v>0</v>
      </c>
      <c r="AJ350" s="19">
        <f t="shared" si="634"/>
        <v>0</v>
      </c>
      <c r="AK350" s="19">
        <f t="shared" si="634"/>
        <v>0</v>
      </c>
      <c r="AL350" s="19">
        <f t="shared" si="634"/>
        <v>0</v>
      </c>
      <c r="AM350" s="19">
        <f t="shared" si="634"/>
        <v>0</v>
      </c>
      <c r="AN350" s="19">
        <f t="shared" si="634"/>
        <v>0</v>
      </c>
      <c r="AO350" s="175">
        <f t="shared" si="634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76">
        <f>SUMIF(Dec!$A:$A,TB!$A351,Dec!$H:$H)</f>
        <v>0</v>
      </c>
      <c r="O351" s="190"/>
      <c r="P351" s="190"/>
      <c r="Q351" s="181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ref="AD351:AD353" si="635">ROUND(C351*AD$2,2)</f>
        <v>0</v>
      </c>
      <c r="AE351" s="43">
        <f t="shared" ref="AE351:AE353" si="636">ROUND(D351*AE$2,2)</f>
        <v>0</v>
      </c>
      <c r="AF351" s="43">
        <f t="shared" ref="AF351:AF353" si="637">ROUND(E351*AF$2,2)</f>
        <v>0</v>
      </c>
      <c r="AG351" s="43">
        <f t="shared" ref="AG351:AG353" si="638">ROUND(F351*AG$2,2)</f>
        <v>0</v>
      </c>
      <c r="AH351" s="43">
        <f t="shared" ref="AH351:AH353" si="639">ROUND(G351*AH$2,2)</f>
        <v>0</v>
      </c>
      <c r="AI351" s="43">
        <f t="shared" ref="AI351:AI353" si="640">ROUND(H351*AI$2,2)</f>
        <v>0</v>
      </c>
      <c r="AJ351" s="43">
        <f t="shared" ref="AJ351:AJ353" si="641">ROUND(I351*AJ$2,2)</f>
        <v>0</v>
      </c>
      <c r="AK351" s="43">
        <f t="shared" ref="AK351:AK353" si="642">ROUND(J351*AK$2,2)</f>
        <v>0</v>
      </c>
      <c r="AL351" s="43">
        <f t="shared" ref="AL351:AL353" si="643">ROUND(K351*AL$2,2)</f>
        <v>0</v>
      </c>
      <c r="AM351" s="43">
        <f t="shared" ref="AM351:AM353" si="644">ROUND(L351*AM$2,2)</f>
        <v>0</v>
      </c>
      <c r="AN351" s="43">
        <f t="shared" ref="AN351:AN353" si="645">ROUND(M351*AN$2,2)</f>
        <v>0</v>
      </c>
      <c r="AO351" s="176">
        <f t="shared" ref="AO351:AO353" si="646">ROUND(N351*AO$2,2)</f>
        <v>0</v>
      </c>
    </row>
    <row r="352" spans="1:41" ht="16.399999999999999" customHeight="1">
      <c r="A352" s="13"/>
      <c r="B352" s="21"/>
      <c r="C352" s="43">
        <f>SUMIF(Jan!$A:$A,TB!$A352,Jan!$H:$H)</f>
        <v>0</v>
      </c>
      <c r="D352" s="43">
        <f>SUMIF(Feb!$A:$A,TB!$A352,Feb!$H:$H)</f>
        <v>0</v>
      </c>
      <c r="E352" s="43">
        <f>SUMIF(Mar!$A:$A,TB!$A352,Mar!$H:$H)</f>
        <v>0</v>
      </c>
      <c r="F352" s="43">
        <f>SUMIF(Apr!$A:$A,TB!$A352,Apr!$H:$H)</f>
        <v>0</v>
      </c>
      <c r="G352" s="43">
        <f>SUMIF(May!$A:$A,TB!$A352,May!$H:$H)</f>
        <v>0</v>
      </c>
      <c r="H352" s="43">
        <f>SUMIF(Jun!$A:$A,TB!$A352,Jun!$H:$H)</f>
        <v>0</v>
      </c>
      <c r="I352" s="43">
        <f>SUMIF(Jul!$A:$A,TB!$A352,Jul!$H:$H)</f>
        <v>0</v>
      </c>
      <c r="J352" s="43">
        <f>SUMIF(Aug!$A:$A,TB!$A352,Aug!$H:$H)</f>
        <v>0</v>
      </c>
      <c r="K352" s="43">
        <f>SUMIF(Sep!$A:$A,TB!$A352,Sep!$H:$H)</f>
        <v>0</v>
      </c>
      <c r="L352" s="43">
        <f>SUMIF(Oct!$A:$A,TB!$A352,Oct!$H:$H)</f>
        <v>0</v>
      </c>
      <c r="M352" s="43">
        <f>SUMIF(Nov!$A:$A,TB!$A352,Nov!$H:$H)</f>
        <v>0</v>
      </c>
      <c r="N352" s="176">
        <f>SUMIF(Dec!$A:$A,TB!$A352,Dec!$H:$H)</f>
        <v>0</v>
      </c>
      <c r="O352" s="190"/>
      <c r="P352" s="190"/>
      <c r="Q352" s="181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D352" s="43">
        <f t="shared" si="635"/>
        <v>0</v>
      </c>
      <c r="AE352" s="43">
        <f t="shared" si="636"/>
        <v>0</v>
      </c>
      <c r="AF352" s="43">
        <f t="shared" si="637"/>
        <v>0</v>
      </c>
      <c r="AG352" s="43">
        <f t="shared" si="638"/>
        <v>0</v>
      </c>
      <c r="AH352" s="43">
        <f t="shared" si="639"/>
        <v>0</v>
      </c>
      <c r="AI352" s="43">
        <f t="shared" si="640"/>
        <v>0</v>
      </c>
      <c r="AJ352" s="43">
        <f t="shared" si="641"/>
        <v>0</v>
      </c>
      <c r="AK352" s="43">
        <f t="shared" si="642"/>
        <v>0</v>
      </c>
      <c r="AL352" s="43">
        <f t="shared" si="643"/>
        <v>0</v>
      </c>
      <c r="AM352" s="43">
        <f t="shared" si="644"/>
        <v>0</v>
      </c>
      <c r="AN352" s="43">
        <f t="shared" si="645"/>
        <v>0</v>
      </c>
      <c r="AO352" s="176">
        <f t="shared" si="646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6">
        <f>SUMIF(Dec!$A:$A,TB!$A353,Dec!$H:$H)</f>
        <v>0</v>
      </c>
      <c r="O353" s="190"/>
      <c r="P353" s="190"/>
      <c r="Q353" s="181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si="635"/>
        <v>0</v>
      </c>
      <c r="AE353" s="43">
        <f t="shared" si="636"/>
        <v>0</v>
      </c>
      <c r="AF353" s="43">
        <f t="shared" si="637"/>
        <v>0</v>
      </c>
      <c r="AG353" s="43">
        <f t="shared" si="638"/>
        <v>0</v>
      </c>
      <c r="AH353" s="43">
        <f t="shared" si="639"/>
        <v>0</v>
      </c>
      <c r="AI353" s="43">
        <f t="shared" si="640"/>
        <v>0</v>
      </c>
      <c r="AJ353" s="43">
        <f t="shared" si="641"/>
        <v>0</v>
      </c>
      <c r="AK353" s="43">
        <f t="shared" si="642"/>
        <v>0</v>
      </c>
      <c r="AL353" s="43">
        <f t="shared" si="643"/>
        <v>0</v>
      </c>
      <c r="AM353" s="43">
        <f t="shared" si="644"/>
        <v>0</v>
      </c>
      <c r="AN353" s="43">
        <f t="shared" si="645"/>
        <v>0</v>
      </c>
      <c r="AO353" s="176">
        <f t="shared" si="646"/>
        <v>0</v>
      </c>
    </row>
    <row r="354" spans="1:41" ht="16.399999999999999" customHeight="1">
      <c r="A354" s="17" t="s">
        <v>58</v>
      </c>
      <c r="B354" s="24"/>
      <c r="C354" s="19">
        <f t="shared" ref="C354" si="647">ROUND(SUM(C351:C353),2)</f>
        <v>0</v>
      </c>
      <c r="D354" s="19">
        <f t="shared" ref="D354:N354" si="648">ROUND(SUM(D351:D353),2)</f>
        <v>0</v>
      </c>
      <c r="E354" s="19">
        <f t="shared" si="648"/>
        <v>0</v>
      </c>
      <c r="F354" s="19">
        <f t="shared" si="648"/>
        <v>0</v>
      </c>
      <c r="G354" s="19">
        <f t="shared" si="648"/>
        <v>0</v>
      </c>
      <c r="H354" s="19">
        <f t="shared" si="648"/>
        <v>0</v>
      </c>
      <c r="I354" s="19">
        <f t="shared" si="648"/>
        <v>0</v>
      </c>
      <c r="J354" s="19">
        <f t="shared" si="648"/>
        <v>0</v>
      </c>
      <c r="K354" s="19">
        <f t="shared" si="648"/>
        <v>0</v>
      </c>
      <c r="L354" s="19">
        <f t="shared" si="648"/>
        <v>0</v>
      </c>
      <c r="M354" s="19">
        <f t="shared" si="648"/>
        <v>0</v>
      </c>
      <c r="N354" s="175">
        <f t="shared" si="648"/>
        <v>0</v>
      </c>
      <c r="O354" s="189"/>
      <c r="P354" s="189"/>
      <c r="Q354" s="180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D354" s="19">
        <f t="shared" ref="AD354" si="649">ROUND(SUM(AD351:AD353),2)</f>
        <v>0</v>
      </c>
      <c r="AE354" s="19">
        <f t="shared" ref="AE354:AO354" si="650">ROUND(SUM(AE351:AE353),2)</f>
        <v>0</v>
      </c>
      <c r="AF354" s="19">
        <f t="shared" si="650"/>
        <v>0</v>
      </c>
      <c r="AG354" s="19">
        <f t="shared" si="650"/>
        <v>0</v>
      </c>
      <c r="AH354" s="19">
        <f t="shared" si="650"/>
        <v>0</v>
      </c>
      <c r="AI354" s="19">
        <f t="shared" si="650"/>
        <v>0</v>
      </c>
      <c r="AJ354" s="19">
        <f t="shared" si="650"/>
        <v>0</v>
      </c>
      <c r="AK354" s="19">
        <f t="shared" si="650"/>
        <v>0</v>
      </c>
      <c r="AL354" s="19">
        <f t="shared" si="650"/>
        <v>0</v>
      </c>
      <c r="AM354" s="19">
        <f t="shared" si="650"/>
        <v>0</v>
      </c>
      <c r="AN354" s="19">
        <f t="shared" si="650"/>
        <v>0</v>
      </c>
      <c r="AO354" s="175">
        <f t="shared" si="650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76">
        <f>SUMIF(Dec!$A:$A,TB!$A355,Dec!$H:$H)</f>
        <v>0</v>
      </c>
      <c r="O355" s="190"/>
      <c r="P355" s="190"/>
      <c r="Q355" s="181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ref="AD355:AD357" si="651">ROUND(C355*AD$2,2)</f>
        <v>0</v>
      </c>
      <c r="AE355" s="43">
        <f t="shared" ref="AE355:AE357" si="652">ROUND(D355*AE$2,2)</f>
        <v>0</v>
      </c>
      <c r="AF355" s="43">
        <f t="shared" ref="AF355:AF357" si="653">ROUND(E355*AF$2,2)</f>
        <v>0</v>
      </c>
      <c r="AG355" s="43">
        <f t="shared" ref="AG355:AG357" si="654">ROUND(F355*AG$2,2)</f>
        <v>0</v>
      </c>
      <c r="AH355" s="43">
        <f t="shared" ref="AH355:AH357" si="655">ROUND(G355*AH$2,2)</f>
        <v>0</v>
      </c>
      <c r="AI355" s="43">
        <f t="shared" ref="AI355:AI357" si="656">ROUND(H355*AI$2,2)</f>
        <v>0</v>
      </c>
      <c r="AJ355" s="43">
        <f t="shared" ref="AJ355:AJ357" si="657">ROUND(I355*AJ$2,2)</f>
        <v>0</v>
      </c>
      <c r="AK355" s="43">
        <f t="shared" ref="AK355:AK357" si="658">ROUND(J355*AK$2,2)</f>
        <v>0</v>
      </c>
      <c r="AL355" s="43">
        <f t="shared" ref="AL355:AL357" si="659">ROUND(K355*AL$2,2)</f>
        <v>0</v>
      </c>
      <c r="AM355" s="43">
        <f t="shared" ref="AM355:AM357" si="660">ROUND(L355*AM$2,2)</f>
        <v>0</v>
      </c>
      <c r="AN355" s="43">
        <f t="shared" ref="AN355:AN357" si="661">ROUND(M355*AN$2,2)</f>
        <v>0</v>
      </c>
      <c r="AO355" s="176">
        <f t="shared" ref="AO355:AO357" si="662">ROUND(N355*AO$2,2)</f>
        <v>0</v>
      </c>
    </row>
    <row r="356" spans="1:41" ht="16.399999999999999" customHeight="1">
      <c r="A356" s="13"/>
      <c r="B356" s="21"/>
      <c r="C356" s="43">
        <f>SUMIF(Jan!$A:$A,TB!$A356,Jan!$H:$H)</f>
        <v>0</v>
      </c>
      <c r="D356" s="43">
        <f>SUMIF(Feb!$A:$A,TB!$A356,Feb!$H:$H)</f>
        <v>0</v>
      </c>
      <c r="E356" s="43">
        <f>SUMIF(Mar!$A:$A,TB!$A356,Mar!$H:$H)</f>
        <v>0</v>
      </c>
      <c r="F356" s="43">
        <f>SUMIF(Apr!$A:$A,TB!$A356,Apr!$H:$H)</f>
        <v>0</v>
      </c>
      <c r="G356" s="43">
        <f>SUMIF(May!$A:$A,TB!$A356,May!$H:$H)</f>
        <v>0</v>
      </c>
      <c r="H356" s="43">
        <f>SUMIF(Jun!$A:$A,TB!$A356,Jun!$H:$H)</f>
        <v>0</v>
      </c>
      <c r="I356" s="43">
        <f>SUMIF(Jul!$A:$A,TB!$A356,Jul!$H:$H)</f>
        <v>0</v>
      </c>
      <c r="J356" s="43">
        <f>SUMIF(Aug!$A:$A,TB!$A356,Aug!$H:$H)</f>
        <v>0</v>
      </c>
      <c r="K356" s="43">
        <f>SUMIF(Sep!$A:$A,TB!$A356,Sep!$H:$H)</f>
        <v>0</v>
      </c>
      <c r="L356" s="43">
        <f>SUMIF(Oct!$A:$A,TB!$A356,Oct!$H:$H)</f>
        <v>0</v>
      </c>
      <c r="M356" s="43">
        <f>SUMIF(Nov!$A:$A,TB!$A356,Nov!$H:$H)</f>
        <v>0</v>
      </c>
      <c r="N356" s="176">
        <f>SUMIF(Dec!$A:$A,TB!$A356,Dec!$H:$H)</f>
        <v>0</v>
      </c>
      <c r="O356" s="190"/>
      <c r="P356" s="190"/>
      <c r="Q356" s="181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D356" s="43">
        <f t="shared" si="651"/>
        <v>0</v>
      </c>
      <c r="AE356" s="43">
        <f t="shared" si="652"/>
        <v>0</v>
      </c>
      <c r="AF356" s="43">
        <f t="shared" si="653"/>
        <v>0</v>
      </c>
      <c r="AG356" s="43">
        <f t="shared" si="654"/>
        <v>0</v>
      </c>
      <c r="AH356" s="43">
        <f t="shared" si="655"/>
        <v>0</v>
      </c>
      <c r="AI356" s="43">
        <f t="shared" si="656"/>
        <v>0</v>
      </c>
      <c r="AJ356" s="43">
        <f t="shared" si="657"/>
        <v>0</v>
      </c>
      <c r="AK356" s="43">
        <f t="shared" si="658"/>
        <v>0</v>
      </c>
      <c r="AL356" s="43">
        <f t="shared" si="659"/>
        <v>0</v>
      </c>
      <c r="AM356" s="43">
        <f t="shared" si="660"/>
        <v>0</v>
      </c>
      <c r="AN356" s="43">
        <f t="shared" si="661"/>
        <v>0</v>
      </c>
      <c r="AO356" s="176">
        <f t="shared" si="662"/>
        <v>0</v>
      </c>
    </row>
    <row r="357" spans="1:41" ht="16.399999999999999" customHeight="1">
      <c r="A357" s="13"/>
      <c r="B357" s="21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76">
        <f>SUMIF(Dec!$A:$A,TB!$A357,Dec!$H:$H)</f>
        <v>0</v>
      </c>
      <c r="O357" s="190"/>
      <c r="P357" s="190"/>
      <c r="Q357" s="181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si="651"/>
        <v>0</v>
      </c>
      <c r="AE357" s="43">
        <f t="shared" si="652"/>
        <v>0</v>
      </c>
      <c r="AF357" s="43">
        <f t="shared" si="653"/>
        <v>0</v>
      </c>
      <c r="AG357" s="43">
        <f t="shared" si="654"/>
        <v>0</v>
      </c>
      <c r="AH357" s="43">
        <f t="shared" si="655"/>
        <v>0</v>
      </c>
      <c r="AI357" s="43">
        <f t="shared" si="656"/>
        <v>0</v>
      </c>
      <c r="AJ357" s="43">
        <f t="shared" si="657"/>
        <v>0</v>
      </c>
      <c r="AK357" s="43">
        <f t="shared" si="658"/>
        <v>0</v>
      </c>
      <c r="AL357" s="43">
        <f t="shared" si="659"/>
        <v>0</v>
      </c>
      <c r="AM357" s="43">
        <f t="shared" si="660"/>
        <v>0</v>
      </c>
      <c r="AN357" s="43">
        <f t="shared" si="661"/>
        <v>0</v>
      </c>
      <c r="AO357" s="176">
        <f t="shared" si="662"/>
        <v>0</v>
      </c>
    </row>
    <row r="358" spans="1:41" ht="16.399999999999999" customHeight="1">
      <c r="A358" s="17" t="s">
        <v>59</v>
      </c>
      <c r="B358" s="18"/>
      <c r="C358" s="19">
        <f t="shared" ref="C358" si="663">ROUND(SUM(C355:C357),2)</f>
        <v>0</v>
      </c>
      <c r="D358" s="19">
        <f t="shared" ref="D358:N358" si="664">ROUND(SUM(D355:D357),2)</f>
        <v>0</v>
      </c>
      <c r="E358" s="19">
        <f t="shared" si="664"/>
        <v>0</v>
      </c>
      <c r="F358" s="19">
        <f t="shared" si="664"/>
        <v>0</v>
      </c>
      <c r="G358" s="19">
        <f t="shared" si="664"/>
        <v>0</v>
      </c>
      <c r="H358" s="19">
        <f t="shared" si="664"/>
        <v>0</v>
      </c>
      <c r="I358" s="19">
        <f t="shared" si="664"/>
        <v>0</v>
      </c>
      <c r="J358" s="19">
        <f t="shared" si="664"/>
        <v>0</v>
      </c>
      <c r="K358" s="19">
        <f t="shared" si="664"/>
        <v>0</v>
      </c>
      <c r="L358" s="19">
        <f t="shared" si="664"/>
        <v>0</v>
      </c>
      <c r="M358" s="19">
        <f t="shared" si="664"/>
        <v>0</v>
      </c>
      <c r="N358" s="175">
        <f t="shared" si="664"/>
        <v>0</v>
      </c>
      <c r="O358" s="189"/>
      <c r="P358" s="189"/>
      <c r="Q358" s="180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D358" s="19">
        <f t="shared" ref="AD358" si="665">ROUND(SUM(AD355:AD357),2)</f>
        <v>0</v>
      </c>
      <c r="AE358" s="19">
        <f t="shared" ref="AE358:AO358" si="666">ROUND(SUM(AE355:AE357),2)</f>
        <v>0</v>
      </c>
      <c r="AF358" s="19">
        <f t="shared" si="666"/>
        <v>0</v>
      </c>
      <c r="AG358" s="19">
        <f t="shared" si="666"/>
        <v>0</v>
      </c>
      <c r="AH358" s="19">
        <f t="shared" si="666"/>
        <v>0</v>
      </c>
      <c r="AI358" s="19">
        <f t="shared" si="666"/>
        <v>0</v>
      </c>
      <c r="AJ358" s="19">
        <f t="shared" si="666"/>
        <v>0</v>
      </c>
      <c r="AK358" s="19">
        <f t="shared" si="666"/>
        <v>0</v>
      </c>
      <c r="AL358" s="19">
        <f t="shared" si="666"/>
        <v>0</v>
      </c>
      <c r="AM358" s="19">
        <f t="shared" si="666"/>
        <v>0</v>
      </c>
      <c r="AN358" s="19">
        <f t="shared" si="666"/>
        <v>0</v>
      </c>
      <c r="AO358" s="175">
        <f t="shared" si="666"/>
        <v>0</v>
      </c>
    </row>
    <row r="359" spans="1:41" ht="16.399999999999999" customHeight="1">
      <c r="A359" s="13"/>
      <c r="B359" s="14"/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6">
        <f>SUMIF(Dec!$A:$A,TB!$A359,Dec!$H:$H)</f>
        <v>0</v>
      </c>
      <c r="O359" s="190"/>
      <c r="P359" s="190"/>
      <c r="Q359" s="181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ref="AD359:AD368" si="667">ROUND(C359*AD$2,2)</f>
        <v>0</v>
      </c>
      <c r="AE359" s="43">
        <f t="shared" ref="AE359:AE368" si="668">ROUND(D359*AE$2,2)</f>
        <v>0</v>
      </c>
      <c r="AF359" s="43">
        <f t="shared" ref="AF359:AF368" si="669">ROUND(E359*AF$2,2)</f>
        <v>0</v>
      </c>
      <c r="AG359" s="43">
        <f t="shared" ref="AG359:AG368" si="670">ROUND(F359*AG$2,2)</f>
        <v>0</v>
      </c>
      <c r="AH359" s="43">
        <f t="shared" ref="AH359:AH368" si="671">ROUND(G359*AH$2,2)</f>
        <v>0</v>
      </c>
      <c r="AI359" s="43">
        <f t="shared" ref="AI359:AI368" si="672">ROUND(H359*AI$2,2)</f>
        <v>0</v>
      </c>
      <c r="AJ359" s="43">
        <f t="shared" ref="AJ359:AJ368" si="673">ROUND(I359*AJ$2,2)</f>
        <v>0</v>
      </c>
      <c r="AK359" s="43">
        <f t="shared" ref="AK359:AK368" si="674">ROUND(J359*AK$2,2)</f>
        <v>0</v>
      </c>
      <c r="AL359" s="43">
        <f t="shared" ref="AL359:AL368" si="675">ROUND(K359*AL$2,2)</f>
        <v>0</v>
      </c>
      <c r="AM359" s="43">
        <f t="shared" ref="AM359:AM368" si="676">ROUND(L359*AM$2,2)</f>
        <v>0</v>
      </c>
      <c r="AN359" s="43">
        <f t="shared" ref="AN359:AN368" si="677">ROUND(M359*AN$2,2)</f>
        <v>0</v>
      </c>
      <c r="AO359" s="176">
        <f t="shared" ref="AO359:AO368" si="678">ROUND(N359*AO$2,2)</f>
        <v>0</v>
      </c>
    </row>
    <row r="360" spans="1:41" ht="16.399999999999999" customHeight="1">
      <c r="A360" s="13">
        <v>30010</v>
      </c>
      <c r="B360" s="14" t="s">
        <v>295</v>
      </c>
      <c r="C360" s="43">
        <f>SUMIF(Jan!$A:$A,TB!$A360,Jan!$H:$H)</f>
        <v>-100000</v>
      </c>
      <c r="D360" s="43">
        <f>SUMIF(Feb!$A:$A,TB!$A360,Feb!$H:$H)</f>
        <v>-100000</v>
      </c>
      <c r="E360" s="43">
        <f>SUMIF(Mar!$A:$A,TB!$A360,Mar!$H:$H)</f>
        <v>-100000</v>
      </c>
      <c r="F360" s="43">
        <f>SUMIF(Apr!$A:$A,TB!$A360,Apr!$H:$H)</f>
        <v>-100000</v>
      </c>
      <c r="G360" s="43">
        <f>SUMIF(May!$A:$A,TB!$A360,May!$H:$H)</f>
        <v>-100000</v>
      </c>
      <c r="H360" s="43">
        <f>SUMIF(Jun!$A:$A,TB!$A360,Jun!$H:$H)</f>
        <v>-100000</v>
      </c>
      <c r="I360" s="43">
        <f>SUMIF(Jul!$A:$A,TB!$A360,Jul!$H:$H)</f>
        <v>-100000</v>
      </c>
      <c r="J360" s="43">
        <f>SUMIF(Aug!$A:$A,TB!$A360,Aug!$H:$H)</f>
        <v>-100000</v>
      </c>
      <c r="K360" s="43">
        <f>SUMIF(Sep!$A:$A,TB!$A360,Sep!$H:$H)</f>
        <v>-100000</v>
      </c>
      <c r="L360" s="43">
        <f>SUMIF(Oct!$A:$A,TB!$A360,Oct!$H:$H)</f>
        <v>-100000</v>
      </c>
      <c r="M360" s="43">
        <f>SUMIF(Nov!$A:$A,TB!$A360,Nov!$H:$H)</f>
        <v>-100000</v>
      </c>
      <c r="N360" s="176">
        <f>SUMIF(Dec!$A:$A,TB!$A360,Dec!$H:$H)</f>
        <v>-100000</v>
      </c>
      <c r="O360" s="190"/>
      <c r="P360" s="190"/>
      <c r="Q360" s="181">
        <v>-100000</v>
      </c>
      <c r="R360" s="43">
        <v>-100000</v>
      </c>
      <c r="S360" s="43">
        <v>-100000</v>
      </c>
      <c r="T360" s="43">
        <v>-100000</v>
      </c>
      <c r="U360" s="43">
        <v>-100000</v>
      </c>
      <c r="V360" s="43">
        <v>-100000</v>
      </c>
      <c r="W360" s="43">
        <v>-100000</v>
      </c>
      <c r="X360" s="43">
        <v>-100000</v>
      </c>
      <c r="Y360" s="43">
        <v>-100000</v>
      </c>
      <c r="Z360" s="43">
        <v>-100000</v>
      </c>
      <c r="AA360" s="43">
        <v>-100000</v>
      </c>
      <c r="AB360" s="43">
        <v>-100000</v>
      </c>
      <c r="AD360" s="43">
        <f t="shared" si="667"/>
        <v>-2517200</v>
      </c>
      <c r="AE360" s="43">
        <f t="shared" si="668"/>
        <v>-2512710</v>
      </c>
      <c r="AF360" s="43">
        <f t="shared" si="669"/>
        <v>-2518940</v>
      </c>
      <c r="AG360" s="43">
        <f t="shared" si="670"/>
        <v>-2526620</v>
      </c>
      <c r="AH360" s="43">
        <f t="shared" si="671"/>
        <v>-2530500</v>
      </c>
      <c r="AI360" s="43">
        <f t="shared" si="672"/>
        <v>-2532450</v>
      </c>
      <c r="AJ360" s="43">
        <f t="shared" si="673"/>
        <v>-2532450</v>
      </c>
      <c r="AK360" s="43">
        <f t="shared" si="674"/>
        <v>-2532450</v>
      </c>
      <c r="AL360" s="43">
        <f t="shared" si="675"/>
        <v>-2532450</v>
      </c>
      <c r="AM360" s="43">
        <f t="shared" si="676"/>
        <v>-2532450</v>
      </c>
      <c r="AN360" s="43">
        <f t="shared" si="677"/>
        <v>-2532450</v>
      </c>
      <c r="AO360" s="176">
        <f t="shared" si="678"/>
        <v>-2532450</v>
      </c>
    </row>
    <row r="361" spans="1:41" ht="16.399999999999999" customHeight="1">
      <c r="A361" s="20">
        <v>30011</v>
      </c>
      <c r="B361" s="14" t="s">
        <v>296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6">
        <f>SUMIF(Dec!$A:$A,TB!$A361,Dec!$H:$H)</f>
        <v>0</v>
      </c>
      <c r="O361" s="190"/>
      <c r="P361" s="190"/>
      <c r="Q361" s="181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67"/>
        <v>0</v>
      </c>
      <c r="AE361" s="43">
        <f t="shared" si="668"/>
        <v>0</v>
      </c>
      <c r="AF361" s="43">
        <f t="shared" si="669"/>
        <v>0</v>
      </c>
      <c r="AG361" s="43">
        <f t="shared" si="670"/>
        <v>0</v>
      </c>
      <c r="AH361" s="43">
        <f t="shared" si="671"/>
        <v>0</v>
      </c>
      <c r="AI361" s="43">
        <f t="shared" si="672"/>
        <v>0</v>
      </c>
      <c r="AJ361" s="43">
        <f t="shared" si="673"/>
        <v>0</v>
      </c>
      <c r="AK361" s="43">
        <f t="shared" si="674"/>
        <v>0</v>
      </c>
      <c r="AL361" s="43">
        <f t="shared" si="675"/>
        <v>0</v>
      </c>
      <c r="AM361" s="43">
        <f t="shared" si="676"/>
        <v>0</v>
      </c>
      <c r="AN361" s="43">
        <f t="shared" si="677"/>
        <v>0</v>
      </c>
      <c r="AO361" s="176">
        <f t="shared" si="678"/>
        <v>0</v>
      </c>
    </row>
    <row r="362" spans="1:41" ht="16.399999999999999" customHeight="1">
      <c r="A362" s="13">
        <v>30020</v>
      </c>
      <c r="B362" s="14" t="s">
        <v>297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6">
        <f>SUMIF(Dec!$A:$A,TB!$A362,Dec!$H:$H)</f>
        <v>0</v>
      </c>
      <c r="O362" s="190"/>
      <c r="P362" s="190"/>
      <c r="Q362" s="181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67"/>
        <v>0</v>
      </c>
      <c r="AE362" s="43">
        <f t="shared" si="668"/>
        <v>0</v>
      </c>
      <c r="AF362" s="43">
        <f t="shared" si="669"/>
        <v>0</v>
      </c>
      <c r="AG362" s="43">
        <f t="shared" si="670"/>
        <v>0</v>
      </c>
      <c r="AH362" s="43">
        <f t="shared" si="671"/>
        <v>0</v>
      </c>
      <c r="AI362" s="43">
        <f t="shared" si="672"/>
        <v>0</v>
      </c>
      <c r="AJ362" s="43">
        <f t="shared" si="673"/>
        <v>0</v>
      </c>
      <c r="AK362" s="43">
        <f t="shared" si="674"/>
        <v>0</v>
      </c>
      <c r="AL362" s="43">
        <f t="shared" si="675"/>
        <v>0</v>
      </c>
      <c r="AM362" s="43">
        <f t="shared" si="676"/>
        <v>0</v>
      </c>
      <c r="AN362" s="43">
        <f t="shared" si="677"/>
        <v>0</v>
      </c>
      <c r="AO362" s="176">
        <f t="shared" si="678"/>
        <v>0</v>
      </c>
    </row>
    <row r="363" spans="1:41" ht="16.399999999999999" customHeight="1">
      <c r="A363" s="13">
        <v>30030</v>
      </c>
      <c r="B363" s="21" t="s">
        <v>298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76">
        <f>SUMIF(Dec!$A:$A,TB!$A363,Dec!$H:$H)</f>
        <v>0</v>
      </c>
      <c r="O363" s="190"/>
      <c r="P363" s="190"/>
      <c r="Q363" s="181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D363" s="43">
        <f t="shared" si="667"/>
        <v>0</v>
      </c>
      <c r="AE363" s="43">
        <f t="shared" si="668"/>
        <v>0</v>
      </c>
      <c r="AF363" s="43">
        <f t="shared" si="669"/>
        <v>0</v>
      </c>
      <c r="AG363" s="43">
        <f t="shared" si="670"/>
        <v>0</v>
      </c>
      <c r="AH363" s="43">
        <f t="shared" si="671"/>
        <v>0</v>
      </c>
      <c r="AI363" s="43">
        <f t="shared" si="672"/>
        <v>0</v>
      </c>
      <c r="AJ363" s="43">
        <f t="shared" si="673"/>
        <v>0</v>
      </c>
      <c r="AK363" s="43">
        <f t="shared" si="674"/>
        <v>0</v>
      </c>
      <c r="AL363" s="43">
        <f t="shared" si="675"/>
        <v>0</v>
      </c>
      <c r="AM363" s="43">
        <f t="shared" si="676"/>
        <v>0</v>
      </c>
      <c r="AN363" s="43">
        <f t="shared" si="677"/>
        <v>0</v>
      </c>
      <c r="AO363" s="176">
        <f t="shared" si="678"/>
        <v>0</v>
      </c>
    </row>
    <row r="364" spans="1:41" ht="16.399999999999999" customHeight="1">
      <c r="A364" s="13">
        <v>30031</v>
      </c>
      <c r="B364" s="21" t="s">
        <v>299</v>
      </c>
      <c r="C364" s="43">
        <f>SUMIF(Jan!$A:$A,TB!$A364,Jan!$H:$H)</f>
        <v>0</v>
      </c>
      <c r="D364" s="43">
        <f>SUMIF(Feb!$A:$A,TB!$A364,Feb!$H:$H)</f>
        <v>0</v>
      </c>
      <c r="E364" s="43">
        <f>SUMIF(Mar!$A:$A,TB!$A364,Mar!$H:$H)</f>
        <v>0</v>
      </c>
      <c r="F364" s="43">
        <f>SUMIF(Apr!$A:$A,TB!$A364,Apr!$H:$H)</f>
        <v>0</v>
      </c>
      <c r="G364" s="43">
        <f>SUMIF(May!$A:$A,TB!$A364,May!$H:$H)</f>
        <v>0</v>
      </c>
      <c r="H364" s="43">
        <f>SUMIF(Jun!$A:$A,TB!$A364,Jun!$H:$H)</f>
        <v>0</v>
      </c>
      <c r="I364" s="43">
        <f>SUMIF(Jul!$A:$A,TB!$A364,Jul!$H:$H)</f>
        <v>0</v>
      </c>
      <c r="J364" s="43">
        <f>SUMIF(Aug!$A:$A,TB!$A364,Aug!$H:$H)</f>
        <v>0</v>
      </c>
      <c r="K364" s="43">
        <f>SUMIF(Sep!$A:$A,TB!$A364,Sep!$H:$H)</f>
        <v>0</v>
      </c>
      <c r="L364" s="43">
        <f>SUMIF(Oct!$A:$A,TB!$A364,Oct!$H:$H)</f>
        <v>0</v>
      </c>
      <c r="M364" s="43">
        <f>SUMIF(Nov!$A:$A,TB!$A364,Nov!$H:$H)</f>
        <v>0</v>
      </c>
      <c r="N364" s="176">
        <f>SUMIF(Dec!$A:$A,TB!$A364,Dec!$H:$H)</f>
        <v>0</v>
      </c>
      <c r="O364" s="190"/>
      <c r="P364" s="190"/>
      <c r="Q364" s="181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D364" s="43">
        <f t="shared" si="667"/>
        <v>0</v>
      </c>
      <c r="AE364" s="43">
        <f t="shared" si="668"/>
        <v>0</v>
      </c>
      <c r="AF364" s="43">
        <f t="shared" si="669"/>
        <v>0</v>
      </c>
      <c r="AG364" s="43">
        <f t="shared" si="670"/>
        <v>0</v>
      </c>
      <c r="AH364" s="43">
        <f t="shared" si="671"/>
        <v>0</v>
      </c>
      <c r="AI364" s="43">
        <f t="shared" si="672"/>
        <v>0</v>
      </c>
      <c r="AJ364" s="43">
        <f t="shared" si="673"/>
        <v>0</v>
      </c>
      <c r="AK364" s="43">
        <f t="shared" si="674"/>
        <v>0</v>
      </c>
      <c r="AL364" s="43">
        <f t="shared" si="675"/>
        <v>0</v>
      </c>
      <c r="AM364" s="43">
        <f t="shared" si="676"/>
        <v>0</v>
      </c>
      <c r="AN364" s="43">
        <f t="shared" si="677"/>
        <v>0</v>
      </c>
      <c r="AO364" s="176">
        <f t="shared" si="678"/>
        <v>0</v>
      </c>
    </row>
    <row r="365" spans="1:41" ht="16.399999999999999" customHeight="1">
      <c r="A365" s="13">
        <v>30041</v>
      </c>
      <c r="B365" s="21" t="s">
        <v>300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3500000</v>
      </c>
      <c r="F365" s="43">
        <f>SUMIF(Apr!$A:$A,TB!$A365,Apr!$H:$H)</f>
        <v>3500000</v>
      </c>
      <c r="G365" s="43">
        <f>SUMIF(May!$A:$A,TB!$A365,May!$H:$H)</f>
        <v>3500000</v>
      </c>
      <c r="H365" s="43">
        <f>SUMIF(Jun!$A:$A,TB!$A365,Jun!$H:$H)</f>
        <v>3500000</v>
      </c>
      <c r="I365" s="43">
        <f>SUMIF(Jul!$A:$A,TB!$A365,Jul!$H:$H)</f>
        <v>3500000</v>
      </c>
      <c r="J365" s="43">
        <f>SUMIF(Aug!$A:$A,TB!$A365,Aug!$H:$H)</f>
        <v>3500000</v>
      </c>
      <c r="K365" s="43">
        <f>SUMIF(Sep!$A:$A,TB!$A365,Sep!$H:$H)</f>
        <v>3500000</v>
      </c>
      <c r="L365" s="43">
        <f>SUMIF(Oct!$A:$A,TB!$A365,Oct!$H:$H)</f>
        <v>3500000</v>
      </c>
      <c r="M365" s="43">
        <f>SUMIF(Nov!$A:$A,TB!$A365,Nov!$H:$H)</f>
        <v>3500000</v>
      </c>
      <c r="N365" s="176">
        <f>SUMIF(Dec!$A:$A,TB!$A365,Dec!$H:$H)</f>
        <v>3500000</v>
      </c>
      <c r="O365" s="190"/>
      <c r="P365" s="190"/>
      <c r="Q365" s="181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5000000</v>
      </c>
      <c r="W365" s="43">
        <v>5000000</v>
      </c>
      <c r="X365" s="43">
        <v>5000000</v>
      </c>
      <c r="Y365" s="43">
        <v>5000000</v>
      </c>
      <c r="Z365" s="43">
        <v>5000000</v>
      </c>
      <c r="AA365" s="43">
        <v>5000000</v>
      </c>
      <c r="AB365" s="43">
        <v>5000000</v>
      </c>
      <c r="AD365" s="43">
        <f t="shared" si="667"/>
        <v>0</v>
      </c>
      <c r="AE365" s="43">
        <f t="shared" si="668"/>
        <v>0</v>
      </c>
      <c r="AF365" s="43">
        <f t="shared" si="669"/>
        <v>88162900</v>
      </c>
      <c r="AG365" s="43">
        <f t="shared" si="670"/>
        <v>88431700</v>
      </c>
      <c r="AH365" s="43">
        <f t="shared" si="671"/>
        <v>88567500</v>
      </c>
      <c r="AI365" s="43">
        <f t="shared" si="672"/>
        <v>88635750</v>
      </c>
      <c r="AJ365" s="43">
        <f t="shared" si="673"/>
        <v>88635750</v>
      </c>
      <c r="AK365" s="43">
        <f t="shared" si="674"/>
        <v>88635750</v>
      </c>
      <c r="AL365" s="43">
        <f t="shared" si="675"/>
        <v>88635750</v>
      </c>
      <c r="AM365" s="43">
        <f t="shared" si="676"/>
        <v>88635750</v>
      </c>
      <c r="AN365" s="43">
        <f t="shared" si="677"/>
        <v>88635750</v>
      </c>
      <c r="AO365" s="176">
        <f t="shared" si="678"/>
        <v>88635750</v>
      </c>
    </row>
    <row r="366" spans="1:41" ht="16.399999999999999" customHeight="1">
      <c r="A366" s="13">
        <v>30040</v>
      </c>
      <c r="B366" s="21" t="s">
        <v>301</v>
      </c>
      <c r="C366" s="43">
        <f>SUMIF(Jan!$A:$A,TB!$A366,Jan!$H:$H)</f>
        <v>-5331514.8099999996</v>
      </c>
      <c r="D366" s="43">
        <f>SUMIF(Feb!$A:$A,TB!$A366,Feb!$H:$H)</f>
        <v>-5331514.8099999996</v>
      </c>
      <c r="E366" s="43">
        <f>SUMIF(Mar!$A:$A,TB!$A366,Mar!$H:$H)</f>
        <v>-5331514.8099999996</v>
      </c>
      <c r="F366" s="43">
        <f>SUMIF(Apr!$A:$A,TB!$A366,Apr!$H:$H)</f>
        <v>-5331514.8099999996</v>
      </c>
      <c r="G366" s="43">
        <f>SUMIF(May!$A:$A,TB!$A366,May!$H:$H)</f>
        <v>-5331514.8099999996</v>
      </c>
      <c r="H366" s="43">
        <f>SUMIF(Jun!$A:$A,TB!$A366,Jun!$H:$H)</f>
        <v>-5331514.8099999996</v>
      </c>
      <c r="I366" s="43">
        <f>SUMIF(Jul!$A:$A,TB!$A366,Jul!$H:$H)</f>
        <v>-5331514.8099999996</v>
      </c>
      <c r="J366" s="43">
        <f>SUMIF(Aug!$A:$A,TB!$A366,Aug!$H:$H)</f>
        <v>-5331514.8099999996</v>
      </c>
      <c r="K366" s="43">
        <f>SUMIF(Sep!$A:$A,TB!$A366,Sep!$H:$H)</f>
        <v>-5331514.8099999996</v>
      </c>
      <c r="L366" s="43">
        <f>SUMIF(Oct!$A:$A,TB!$A366,Oct!$H:$H)</f>
        <v>-5331514.8099999996</v>
      </c>
      <c r="M366" s="43">
        <f>SUMIF(Nov!$A:$A,TB!$A366,Nov!$H:$H)</f>
        <v>-5331514.8099999996</v>
      </c>
      <c r="N366" s="176">
        <f>SUMIF(Dec!$A:$A,TB!$A366,Dec!$H:$H)</f>
        <v>-5331514.8099999996</v>
      </c>
      <c r="O366" s="190"/>
      <c r="P366" s="190"/>
      <c r="Q366" s="181">
        <v>-3848231.8</v>
      </c>
      <c r="R366" s="43">
        <v>-3848231.8</v>
      </c>
      <c r="S366" s="43">
        <v>-3848231.8</v>
      </c>
      <c r="T366" s="43">
        <v>-3848231.8</v>
      </c>
      <c r="U366" s="43">
        <v>-3848231.8</v>
      </c>
      <c r="V366" s="43">
        <v>-3848231.8</v>
      </c>
      <c r="W366" s="43">
        <v>-3848231.8</v>
      </c>
      <c r="X366" s="43">
        <v>-3848231.8</v>
      </c>
      <c r="Y366" s="43">
        <v>-3848231.8</v>
      </c>
      <c r="Z366" s="43">
        <v>-3848231.8</v>
      </c>
      <c r="AA366" s="43">
        <v>-3848231.8</v>
      </c>
      <c r="AB366" s="43">
        <v>-3848231.8</v>
      </c>
      <c r="AD366" s="43">
        <f t="shared" si="667"/>
        <v>-134204890.8</v>
      </c>
      <c r="AE366" s="43">
        <f t="shared" si="668"/>
        <v>-133965505.78</v>
      </c>
      <c r="AF366" s="43">
        <f t="shared" si="669"/>
        <v>-134297659.16</v>
      </c>
      <c r="AG366" s="43">
        <f t="shared" si="670"/>
        <v>-134707119.49000001</v>
      </c>
      <c r="AH366" s="43">
        <f t="shared" si="671"/>
        <v>-134913982.27000001</v>
      </c>
      <c r="AI366" s="43">
        <f t="shared" si="672"/>
        <v>-135017946.81</v>
      </c>
      <c r="AJ366" s="43">
        <f t="shared" si="673"/>
        <v>-135017946.81</v>
      </c>
      <c r="AK366" s="43">
        <f t="shared" si="674"/>
        <v>-135017946.81</v>
      </c>
      <c r="AL366" s="43">
        <f t="shared" si="675"/>
        <v>-135017946.81</v>
      </c>
      <c r="AM366" s="43">
        <f t="shared" si="676"/>
        <v>-135017946.81</v>
      </c>
      <c r="AN366" s="43">
        <f t="shared" si="677"/>
        <v>-135017946.81</v>
      </c>
      <c r="AO366" s="176">
        <f t="shared" si="678"/>
        <v>-135017946.81</v>
      </c>
    </row>
    <row r="367" spans="1:41" ht="16.399999999999999" customHeight="1">
      <c r="A367" s="13">
        <v>30050</v>
      </c>
      <c r="B367" s="21" t="s">
        <v>302</v>
      </c>
      <c r="C367" s="43">
        <f>SUMIF(Jan!$A:$A,TB!$A367,Jan!$H:$H)</f>
        <v>0</v>
      </c>
      <c r="D367" s="43">
        <f>SUMIF(Feb!$A:$A,TB!$A367,Feb!$H:$H)</f>
        <v>0</v>
      </c>
      <c r="E367" s="43">
        <f>SUMIF(Mar!$A:$A,TB!$A367,Mar!$H:$H)</f>
        <v>0</v>
      </c>
      <c r="F367" s="43">
        <f>SUMIF(Apr!$A:$A,TB!$A367,Apr!$H:$H)</f>
        <v>0</v>
      </c>
      <c r="G367" s="43">
        <f>SUMIF(May!$A:$A,TB!$A367,May!$H:$H)</f>
        <v>0</v>
      </c>
      <c r="H367" s="43">
        <f>SUMIF(Jun!$A:$A,TB!$A367,Jun!$H:$H)</f>
        <v>0</v>
      </c>
      <c r="I367" s="43">
        <f>SUMIF(Jul!$A:$A,TB!$A367,Jul!$H:$H)</f>
        <v>0</v>
      </c>
      <c r="J367" s="43">
        <f>SUMIF(Aug!$A:$A,TB!$A367,Aug!$H:$H)</f>
        <v>0</v>
      </c>
      <c r="K367" s="43">
        <f>SUMIF(Sep!$A:$A,TB!$A367,Sep!$H:$H)</f>
        <v>0</v>
      </c>
      <c r="L367" s="43">
        <f>SUMIF(Oct!$A:$A,TB!$A367,Oct!$H:$H)</f>
        <v>0</v>
      </c>
      <c r="M367" s="43">
        <f>SUMIF(Nov!$A:$A,TB!$A367,Nov!$H:$H)</f>
        <v>0</v>
      </c>
      <c r="N367" s="176">
        <f>SUMIF(Dec!$A:$A,TB!$A367,Dec!$H:$H)</f>
        <v>0</v>
      </c>
      <c r="O367" s="190"/>
      <c r="P367" s="190"/>
      <c r="Q367" s="181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D367" s="43">
        <f t="shared" si="667"/>
        <v>0</v>
      </c>
      <c r="AE367" s="43">
        <f t="shared" si="668"/>
        <v>0</v>
      </c>
      <c r="AF367" s="43">
        <f t="shared" si="669"/>
        <v>0</v>
      </c>
      <c r="AG367" s="43">
        <f t="shared" si="670"/>
        <v>0</v>
      </c>
      <c r="AH367" s="43">
        <f t="shared" si="671"/>
        <v>0</v>
      </c>
      <c r="AI367" s="43">
        <f t="shared" si="672"/>
        <v>0</v>
      </c>
      <c r="AJ367" s="43">
        <f t="shared" si="673"/>
        <v>0</v>
      </c>
      <c r="AK367" s="43">
        <f t="shared" si="674"/>
        <v>0</v>
      </c>
      <c r="AL367" s="43">
        <f t="shared" si="675"/>
        <v>0</v>
      </c>
      <c r="AM367" s="43">
        <f t="shared" si="676"/>
        <v>0</v>
      </c>
      <c r="AN367" s="43">
        <f t="shared" si="677"/>
        <v>0</v>
      </c>
      <c r="AO367" s="176">
        <f t="shared" si="678"/>
        <v>0</v>
      </c>
    </row>
    <row r="368" spans="1:41" ht="16.399999999999999" customHeight="1">
      <c r="A368" s="13"/>
      <c r="B368" s="21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6">
        <f>SUMIF(Dec!$A:$A,TB!$A368,Dec!$H:$H)</f>
        <v>0</v>
      </c>
      <c r="O368" s="190"/>
      <c r="P368" s="190"/>
      <c r="Q368" s="181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si="667"/>
        <v>0</v>
      </c>
      <c r="AE368" s="43">
        <f t="shared" si="668"/>
        <v>0</v>
      </c>
      <c r="AF368" s="43">
        <f t="shared" si="669"/>
        <v>0</v>
      </c>
      <c r="AG368" s="43">
        <f t="shared" si="670"/>
        <v>0</v>
      </c>
      <c r="AH368" s="43">
        <f t="shared" si="671"/>
        <v>0</v>
      </c>
      <c r="AI368" s="43">
        <f t="shared" si="672"/>
        <v>0</v>
      </c>
      <c r="AJ368" s="43">
        <f t="shared" si="673"/>
        <v>0</v>
      </c>
      <c r="AK368" s="43">
        <f t="shared" si="674"/>
        <v>0</v>
      </c>
      <c r="AL368" s="43">
        <f t="shared" si="675"/>
        <v>0</v>
      </c>
      <c r="AM368" s="43">
        <f t="shared" si="676"/>
        <v>0</v>
      </c>
      <c r="AN368" s="43">
        <f t="shared" si="677"/>
        <v>0</v>
      </c>
      <c r="AO368" s="176">
        <f t="shared" si="678"/>
        <v>0</v>
      </c>
    </row>
    <row r="369" spans="1:41" ht="17.149999999999999" customHeight="1">
      <c r="A369" s="17" t="s">
        <v>303</v>
      </c>
      <c r="B369" s="18"/>
      <c r="C369" s="19">
        <f t="shared" ref="C369:N369" si="679">ROUND(SUM(C359:C368),2)</f>
        <v>-5431514.8099999996</v>
      </c>
      <c r="D369" s="19">
        <f t="shared" si="679"/>
        <v>-5431514.8099999996</v>
      </c>
      <c r="E369" s="19">
        <f t="shared" si="679"/>
        <v>-1931514.81</v>
      </c>
      <c r="F369" s="19">
        <f t="shared" si="679"/>
        <v>-1931514.81</v>
      </c>
      <c r="G369" s="19">
        <f t="shared" si="679"/>
        <v>-1931514.81</v>
      </c>
      <c r="H369" s="19">
        <f t="shared" si="679"/>
        <v>-1931514.81</v>
      </c>
      <c r="I369" s="19">
        <f t="shared" si="679"/>
        <v>-1931514.81</v>
      </c>
      <c r="J369" s="19">
        <f t="shared" si="679"/>
        <v>-1931514.81</v>
      </c>
      <c r="K369" s="19">
        <f t="shared" si="679"/>
        <v>-1931514.81</v>
      </c>
      <c r="L369" s="19">
        <f t="shared" si="679"/>
        <v>-1931514.81</v>
      </c>
      <c r="M369" s="19">
        <f t="shared" si="679"/>
        <v>-1931514.81</v>
      </c>
      <c r="N369" s="175">
        <f t="shared" si="679"/>
        <v>-1931514.81</v>
      </c>
      <c r="O369" s="189"/>
      <c r="P369" s="189"/>
      <c r="Q369" s="180">
        <v>-3948231.8</v>
      </c>
      <c r="R369" s="19">
        <v>-3948231.8</v>
      </c>
      <c r="S369" s="19">
        <v>-3948231.8</v>
      </c>
      <c r="T369" s="19">
        <v>-3948231.8</v>
      </c>
      <c r="U369" s="19">
        <v>-3948231.8</v>
      </c>
      <c r="V369" s="19">
        <v>1051768.2</v>
      </c>
      <c r="W369" s="19">
        <v>1051768.2</v>
      </c>
      <c r="X369" s="19">
        <v>1051768.2</v>
      </c>
      <c r="Y369" s="19">
        <v>1051768.2</v>
      </c>
      <c r="Z369" s="19">
        <v>1051768.2</v>
      </c>
      <c r="AA369" s="19">
        <v>1051768.2</v>
      </c>
      <c r="AB369" s="19">
        <v>1051768.2</v>
      </c>
      <c r="AD369" s="19">
        <f t="shared" ref="AD369:AO369" si="680">ROUND(SUM(AD359:AD368),2)</f>
        <v>-136722090.80000001</v>
      </c>
      <c r="AE369" s="19">
        <f t="shared" si="680"/>
        <v>-136478215.78</v>
      </c>
      <c r="AF369" s="19">
        <f t="shared" si="680"/>
        <v>-48653699.159999996</v>
      </c>
      <c r="AG369" s="19">
        <f t="shared" si="680"/>
        <v>-48802039.490000002</v>
      </c>
      <c r="AH369" s="19">
        <f t="shared" si="680"/>
        <v>-48876982.270000003</v>
      </c>
      <c r="AI369" s="19">
        <f t="shared" si="680"/>
        <v>-48914646.810000002</v>
      </c>
      <c r="AJ369" s="19">
        <f t="shared" si="680"/>
        <v>-48914646.810000002</v>
      </c>
      <c r="AK369" s="19">
        <f t="shared" si="680"/>
        <v>-48914646.810000002</v>
      </c>
      <c r="AL369" s="19">
        <f t="shared" si="680"/>
        <v>-48914646.810000002</v>
      </c>
      <c r="AM369" s="19">
        <f t="shared" si="680"/>
        <v>-48914646.810000002</v>
      </c>
      <c r="AN369" s="19">
        <f t="shared" si="680"/>
        <v>-48914646.810000002</v>
      </c>
      <c r="AO369" s="175">
        <f t="shared" si="680"/>
        <v>-48914646.810000002</v>
      </c>
    </row>
    <row r="370" spans="1:41" ht="16.399999999999999" customHeight="1">
      <c r="A370" s="13"/>
      <c r="B370" s="14"/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6">
        <f>SUMIF(Dec!$A:$A,TB!$A370,Dec!$H:$H)</f>
        <v>0</v>
      </c>
      <c r="O370" s="190"/>
      <c r="P370" s="190"/>
      <c r="Q370" s="181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ref="AD370:AD416" si="681">ROUND(C370*AD$2,2)</f>
        <v>0</v>
      </c>
      <c r="AE370" s="43">
        <f t="shared" ref="AE370:AE416" si="682">ROUND(D370*AE$2,2)</f>
        <v>0</v>
      </c>
      <c r="AF370" s="43">
        <f t="shared" ref="AF370:AF416" si="683">ROUND(E370*AF$2,2)</f>
        <v>0</v>
      </c>
      <c r="AG370" s="43">
        <f t="shared" ref="AG370:AG416" si="684">ROUND(F370*AG$2,2)</f>
        <v>0</v>
      </c>
      <c r="AH370" s="43">
        <f t="shared" ref="AH370:AH416" si="685">ROUND(G370*AH$2,2)</f>
        <v>0</v>
      </c>
      <c r="AI370" s="43">
        <f t="shared" ref="AI370:AI416" si="686">ROUND(H370*AI$2,2)</f>
        <v>0</v>
      </c>
      <c r="AJ370" s="43">
        <f t="shared" ref="AJ370:AJ416" si="687">ROUND(I370*AJ$2,2)</f>
        <v>0</v>
      </c>
      <c r="AK370" s="43">
        <f t="shared" ref="AK370:AK416" si="688">ROUND(J370*AK$2,2)</f>
        <v>0</v>
      </c>
      <c r="AL370" s="43">
        <f t="shared" ref="AL370:AL416" si="689">ROUND(K370*AL$2,2)</f>
        <v>0</v>
      </c>
      <c r="AM370" s="43">
        <f t="shared" ref="AM370:AM416" si="690">ROUND(L370*AM$2,2)</f>
        <v>0</v>
      </c>
      <c r="AN370" s="43">
        <f t="shared" ref="AN370:AN416" si="691">ROUND(M370*AN$2,2)</f>
        <v>0</v>
      </c>
      <c r="AO370" s="176">
        <f t="shared" ref="AO370:AO416" si="692">ROUND(N370*AO$2,2)</f>
        <v>0</v>
      </c>
    </row>
    <row r="371" spans="1:41" ht="16.399999999999999" customHeight="1">
      <c r="A371" s="13">
        <v>71001</v>
      </c>
      <c r="B371" s="14" t="s">
        <v>304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6">
        <f>SUMIF(Dec!$A:$A,TB!$A371,Dec!$H:$H)</f>
        <v>0</v>
      </c>
      <c r="O371" s="190"/>
      <c r="P371" s="190"/>
      <c r="Q371" s="181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681"/>
        <v>0</v>
      </c>
      <c r="AE371" s="43">
        <f t="shared" si="682"/>
        <v>0</v>
      </c>
      <c r="AF371" s="43">
        <f t="shared" si="683"/>
        <v>0</v>
      </c>
      <c r="AG371" s="43">
        <f t="shared" si="684"/>
        <v>0</v>
      </c>
      <c r="AH371" s="43">
        <f t="shared" si="685"/>
        <v>0</v>
      </c>
      <c r="AI371" s="43">
        <f t="shared" si="686"/>
        <v>0</v>
      </c>
      <c r="AJ371" s="43">
        <f t="shared" si="687"/>
        <v>0</v>
      </c>
      <c r="AK371" s="43">
        <f t="shared" si="688"/>
        <v>0</v>
      </c>
      <c r="AL371" s="43">
        <f t="shared" si="689"/>
        <v>0</v>
      </c>
      <c r="AM371" s="43">
        <f t="shared" si="690"/>
        <v>0</v>
      </c>
      <c r="AN371" s="43">
        <f t="shared" si="691"/>
        <v>0</v>
      </c>
      <c r="AO371" s="176">
        <f t="shared" si="692"/>
        <v>0</v>
      </c>
    </row>
    <row r="372" spans="1:41" ht="16.399999999999999" customHeight="1">
      <c r="A372" s="13">
        <v>71002</v>
      </c>
      <c r="B372" s="14" t="s">
        <v>305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6">
        <f>SUMIF(Dec!$A:$A,TB!$A372,Dec!$H:$H)</f>
        <v>0</v>
      </c>
      <c r="O372" s="190"/>
      <c r="P372" s="190"/>
      <c r="Q372" s="181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81"/>
        <v>0</v>
      </c>
      <c r="AE372" s="43">
        <f t="shared" si="682"/>
        <v>0</v>
      </c>
      <c r="AF372" s="43">
        <f t="shared" si="683"/>
        <v>0</v>
      </c>
      <c r="AG372" s="43">
        <f t="shared" si="684"/>
        <v>0</v>
      </c>
      <c r="AH372" s="43">
        <f t="shared" si="685"/>
        <v>0</v>
      </c>
      <c r="AI372" s="43">
        <f t="shared" si="686"/>
        <v>0</v>
      </c>
      <c r="AJ372" s="43">
        <f t="shared" si="687"/>
        <v>0</v>
      </c>
      <c r="AK372" s="43">
        <f t="shared" si="688"/>
        <v>0</v>
      </c>
      <c r="AL372" s="43">
        <f t="shared" si="689"/>
        <v>0</v>
      </c>
      <c r="AM372" s="43">
        <f t="shared" si="690"/>
        <v>0</v>
      </c>
      <c r="AN372" s="43">
        <f t="shared" si="691"/>
        <v>0</v>
      </c>
      <c r="AO372" s="176">
        <f t="shared" si="692"/>
        <v>0</v>
      </c>
    </row>
    <row r="373" spans="1:41" ht="16.399999999999999" customHeight="1">
      <c r="A373" s="13">
        <v>71003</v>
      </c>
      <c r="B373" s="14" t="s">
        <v>306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6">
        <f>SUMIF(Dec!$A:$A,TB!$A373,Dec!$H:$H)</f>
        <v>0</v>
      </c>
      <c r="O373" s="190"/>
      <c r="P373" s="190"/>
      <c r="Q373" s="181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681"/>
        <v>0</v>
      </c>
      <c r="AE373" s="43">
        <f t="shared" si="682"/>
        <v>0</v>
      </c>
      <c r="AF373" s="43">
        <f t="shared" si="683"/>
        <v>0</v>
      </c>
      <c r="AG373" s="43">
        <f t="shared" si="684"/>
        <v>0</v>
      </c>
      <c r="AH373" s="43">
        <f t="shared" si="685"/>
        <v>0</v>
      </c>
      <c r="AI373" s="43">
        <f t="shared" si="686"/>
        <v>0</v>
      </c>
      <c r="AJ373" s="43">
        <f t="shared" si="687"/>
        <v>0</v>
      </c>
      <c r="AK373" s="43">
        <f t="shared" si="688"/>
        <v>0</v>
      </c>
      <c r="AL373" s="43">
        <f t="shared" si="689"/>
        <v>0</v>
      </c>
      <c r="AM373" s="43">
        <f t="shared" si="690"/>
        <v>0</v>
      </c>
      <c r="AN373" s="43">
        <f t="shared" si="691"/>
        <v>0</v>
      </c>
      <c r="AO373" s="176">
        <f t="shared" si="692"/>
        <v>0</v>
      </c>
    </row>
    <row r="374" spans="1:41" ht="16.399999999999999" customHeight="1">
      <c r="A374" s="13">
        <v>71004</v>
      </c>
      <c r="B374" s="14" t="s">
        <v>307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6">
        <f>SUMIF(Dec!$A:$A,TB!$A374,Dec!$H:$H)</f>
        <v>0</v>
      </c>
      <c r="O374" s="190"/>
      <c r="P374" s="190"/>
      <c r="Q374" s="181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81"/>
        <v>0</v>
      </c>
      <c r="AE374" s="43">
        <f t="shared" si="682"/>
        <v>0</v>
      </c>
      <c r="AF374" s="43">
        <f t="shared" si="683"/>
        <v>0</v>
      </c>
      <c r="AG374" s="43">
        <f t="shared" si="684"/>
        <v>0</v>
      </c>
      <c r="AH374" s="43">
        <f t="shared" si="685"/>
        <v>0</v>
      </c>
      <c r="AI374" s="43">
        <f t="shared" si="686"/>
        <v>0</v>
      </c>
      <c r="AJ374" s="43">
        <f t="shared" si="687"/>
        <v>0</v>
      </c>
      <c r="AK374" s="43">
        <f t="shared" si="688"/>
        <v>0</v>
      </c>
      <c r="AL374" s="43">
        <f t="shared" si="689"/>
        <v>0</v>
      </c>
      <c r="AM374" s="43">
        <f t="shared" si="690"/>
        <v>0</v>
      </c>
      <c r="AN374" s="43">
        <f t="shared" si="691"/>
        <v>0</v>
      </c>
      <c r="AO374" s="176">
        <f t="shared" si="692"/>
        <v>0</v>
      </c>
    </row>
    <row r="375" spans="1:41" ht="16.399999999999999" customHeight="1">
      <c r="A375" s="13">
        <v>71005</v>
      </c>
      <c r="B375" s="14" t="s">
        <v>308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6">
        <f>SUMIF(Dec!$A:$A,TB!$A375,Dec!$H:$H)</f>
        <v>0</v>
      </c>
      <c r="O375" s="190"/>
      <c r="P375" s="190"/>
      <c r="Q375" s="181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81"/>
        <v>0</v>
      </c>
      <c r="AE375" s="43">
        <f t="shared" si="682"/>
        <v>0</v>
      </c>
      <c r="AF375" s="43">
        <f t="shared" si="683"/>
        <v>0</v>
      </c>
      <c r="AG375" s="43">
        <f t="shared" si="684"/>
        <v>0</v>
      </c>
      <c r="AH375" s="43">
        <f t="shared" si="685"/>
        <v>0</v>
      </c>
      <c r="AI375" s="43">
        <f t="shared" si="686"/>
        <v>0</v>
      </c>
      <c r="AJ375" s="43">
        <f t="shared" si="687"/>
        <v>0</v>
      </c>
      <c r="AK375" s="43">
        <f t="shared" si="688"/>
        <v>0</v>
      </c>
      <c r="AL375" s="43">
        <f t="shared" si="689"/>
        <v>0</v>
      </c>
      <c r="AM375" s="43">
        <f t="shared" si="690"/>
        <v>0</v>
      </c>
      <c r="AN375" s="43">
        <f t="shared" si="691"/>
        <v>0</v>
      </c>
      <c r="AO375" s="176">
        <f t="shared" si="692"/>
        <v>0</v>
      </c>
    </row>
    <row r="376" spans="1:41" ht="16.399999999999999" customHeight="1">
      <c r="A376" s="13">
        <v>71006</v>
      </c>
      <c r="B376" s="14" t="s">
        <v>309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6">
        <f>SUMIF(Dec!$A:$A,TB!$A376,Dec!$H:$H)</f>
        <v>0</v>
      </c>
      <c r="O376" s="190"/>
      <c r="P376" s="190"/>
      <c r="Q376" s="181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81"/>
        <v>0</v>
      </c>
      <c r="AE376" s="43">
        <f t="shared" si="682"/>
        <v>0</v>
      </c>
      <c r="AF376" s="43">
        <f t="shared" si="683"/>
        <v>0</v>
      </c>
      <c r="AG376" s="43">
        <f t="shared" si="684"/>
        <v>0</v>
      </c>
      <c r="AH376" s="43">
        <f t="shared" si="685"/>
        <v>0</v>
      </c>
      <c r="AI376" s="43">
        <f t="shared" si="686"/>
        <v>0</v>
      </c>
      <c r="AJ376" s="43">
        <f t="shared" si="687"/>
        <v>0</v>
      </c>
      <c r="AK376" s="43">
        <f t="shared" si="688"/>
        <v>0</v>
      </c>
      <c r="AL376" s="43">
        <f t="shared" si="689"/>
        <v>0</v>
      </c>
      <c r="AM376" s="43">
        <f t="shared" si="690"/>
        <v>0</v>
      </c>
      <c r="AN376" s="43">
        <f t="shared" si="691"/>
        <v>0</v>
      </c>
      <c r="AO376" s="176">
        <f t="shared" si="692"/>
        <v>0</v>
      </c>
    </row>
    <row r="377" spans="1:41" ht="16.399999999999999" customHeight="1">
      <c r="A377" s="13">
        <v>71007</v>
      </c>
      <c r="B377" s="14" t="s">
        <v>310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6">
        <f>SUMIF(Dec!$A:$A,TB!$A377,Dec!$H:$H)</f>
        <v>0</v>
      </c>
      <c r="O377" s="190"/>
      <c r="P377" s="190"/>
      <c r="Q377" s="181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81"/>
        <v>0</v>
      </c>
      <c r="AE377" s="43">
        <f t="shared" si="682"/>
        <v>0</v>
      </c>
      <c r="AF377" s="43">
        <f t="shared" si="683"/>
        <v>0</v>
      </c>
      <c r="AG377" s="43">
        <f t="shared" si="684"/>
        <v>0</v>
      </c>
      <c r="AH377" s="43">
        <f t="shared" si="685"/>
        <v>0</v>
      </c>
      <c r="AI377" s="43">
        <f t="shared" si="686"/>
        <v>0</v>
      </c>
      <c r="AJ377" s="43">
        <f t="shared" si="687"/>
        <v>0</v>
      </c>
      <c r="AK377" s="43">
        <f t="shared" si="688"/>
        <v>0</v>
      </c>
      <c r="AL377" s="43">
        <f t="shared" si="689"/>
        <v>0</v>
      </c>
      <c r="AM377" s="43">
        <f t="shared" si="690"/>
        <v>0</v>
      </c>
      <c r="AN377" s="43">
        <f t="shared" si="691"/>
        <v>0</v>
      </c>
      <c r="AO377" s="176">
        <f t="shared" si="692"/>
        <v>0</v>
      </c>
    </row>
    <row r="378" spans="1:41" ht="16.399999999999999" customHeight="1">
      <c r="A378" s="13">
        <v>71008</v>
      </c>
      <c r="B378" s="14" t="s">
        <v>311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6">
        <f>SUMIF(Dec!$A:$A,TB!$A378,Dec!$H:$H)</f>
        <v>0</v>
      </c>
      <c r="O378" s="190"/>
      <c r="P378" s="190"/>
      <c r="Q378" s="181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81"/>
        <v>0</v>
      </c>
      <c r="AE378" s="43">
        <f t="shared" si="682"/>
        <v>0</v>
      </c>
      <c r="AF378" s="43">
        <f t="shared" si="683"/>
        <v>0</v>
      </c>
      <c r="AG378" s="43">
        <f t="shared" si="684"/>
        <v>0</v>
      </c>
      <c r="AH378" s="43">
        <f t="shared" si="685"/>
        <v>0</v>
      </c>
      <c r="AI378" s="43">
        <f t="shared" si="686"/>
        <v>0</v>
      </c>
      <c r="AJ378" s="43">
        <f t="shared" si="687"/>
        <v>0</v>
      </c>
      <c r="AK378" s="43">
        <f t="shared" si="688"/>
        <v>0</v>
      </c>
      <c r="AL378" s="43">
        <f t="shared" si="689"/>
        <v>0</v>
      </c>
      <c r="AM378" s="43">
        <f t="shared" si="690"/>
        <v>0</v>
      </c>
      <c r="AN378" s="43">
        <f t="shared" si="691"/>
        <v>0</v>
      </c>
      <c r="AO378" s="176">
        <f t="shared" si="692"/>
        <v>0</v>
      </c>
    </row>
    <row r="379" spans="1:41" ht="16.399999999999999" customHeight="1">
      <c r="A379" s="13">
        <v>71009</v>
      </c>
      <c r="B379" s="14" t="s">
        <v>312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6">
        <f>SUMIF(Dec!$A:$A,TB!$A379,Dec!$H:$H)</f>
        <v>0</v>
      </c>
      <c r="O379" s="190"/>
      <c r="P379" s="190"/>
      <c r="Q379" s="181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81"/>
        <v>0</v>
      </c>
      <c r="AE379" s="43">
        <f t="shared" si="682"/>
        <v>0</v>
      </c>
      <c r="AF379" s="43">
        <f t="shared" si="683"/>
        <v>0</v>
      </c>
      <c r="AG379" s="43">
        <f t="shared" si="684"/>
        <v>0</v>
      </c>
      <c r="AH379" s="43">
        <f t="shared" si="685"/>
        <v>0</v>
      </c>
      <c r="AI379" s="43">
        <f t="shared" si="686"/>
        <v>0</v>
      </c>
      <c r="AJ379" s="43">
        <f t="shared" si="687"/>
        <v>0</v>
      </c>
      <c r="AK379" s="43">
        <f t="shared" si="688"/>
        <v>0</v>
      </c>
      <c r="AL379" s="43">
        <f t="shared" si="689"/>
        <v>0</v>
      </c>
      <c r="AM379" s="43">
        <f t="shared" si="690"/>
        <v>0</v>
      </c>
      <c r="AN379" s="43">
        <f t="shared" si="691"/>
        <v>0</v>
      </c>
      <c r="AO379" s="176">
        <f t="shared" si="692"/>
        <v>0</v>
      </c>
    </row>
    <row r="380" spans="1:41" ht="16.399999999999999" customHeight="1">
      <c r="A380" s="13">
        <v>71010</v>
      </c>
      <c r="B380" s="14" t="s">
        <v>313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6">
        <f>SUMIF(Dec!$A:$A,TB!$A380,Dec!$H:$H)</f>
        <v>0</v>
      </c>
      <c r="O380" s="190"/>
      <c r="P380" s="190"/>
      <c r="Q380" s="181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81"/>
        <v>0</v>
      </c>
      <c r="AE380" s="43">
        <f t="shared" si="682"/>
        <v>0</v>
      </c>
      <c r="AF380" s="43">
        <f t="shared" si="683"/>
        <v>0</v>
      </c>
      <c r="AG380" s="43">
        <f t="shared" si="684"/>
        <v>0</v>
      </c>
      <c r="AH380" s="43">
        <f t="shared" si="685"/>
        <v>0</v>
      </c>
      <c r="AI380" s="43">
        <f t="shared" si="686"/>
        <v>0</v>
      </c>
      <c r="AJ380" s="43">
        <f t="shared" si="687"/>
        <v>0</v>
      </c>
      <c r="AK380" s="43">
        <f t="shared" si="688"/>
        <v>0</v>
      </c>
      <c r="AL380" s="43">
        <f t="shared" si="689"/>
        <v>0</v>
      </c>
      <c r="AM380" s="43">
        <f t="shared" si="690"/>
        <v>0</v>
      </c>
      <c r="AN380" s="43">
        <f t="shared" si="691"/>
        <v>0</v>
      </c>
      <c r="AO380" s="176">
        <f t="shared" si="692"/>
        <v>0</v>
      </c>
    </row>
    <row r="381" spans="1:41" ht="16.399999999999999" customHeight="1">
      <c r="A381" s="13">
        <v>71011</v>
      </c>
      <c r="B381" s="14" t="s">
        <v>314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6">
        <f>SUMIF(Dec!$A:$A,TB!$A381,Dec!$H:$H)</f>
        <v>0</v>
      </c>
      <c r="O381" s="190"/>
      <c r="P381" s="190"/>
      <c r="Q381" s="181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81"/>
        <v>0</v>
      </c>
      <c r="AE381" s="43">
        <f t="shared" si="682"/>
        <v>0</v>
      </c>
      <c r="AF381" s="43">
        <f t="shared" si="683"/>
        <v>0</v>
      </c>
      <c r="AG381" s="43">
        <f t="shared" si="684"/>
        <v>0</v>
      </c>
      <c r="AH381" s="43">
        <f t="shared" si="685"/>
        <v>0</v>
      </c>
      <c r="AI381" s="43">
        <f t="shared" si="686"/>
        <v>0</v>
      </c>
      <c r="AJ381" s="43">
        <f t="shared" si="687"/>
        <v>0</v>
      </c>
      <c r="AK381" s="43">
        <f t="shared" si="688"/>
        <v>0</v>
      </c>
      <c r="AL381" s="43">
        <f t="shared" si="689"/>
        <v>0</v>
      </c>
      <c r="AM381" s="43">
        <f t="shared" si="690"/>
        <v>0</v>
      </c>
      <c r="AN381" s="43">
        <f t="shared" si="691"/>
        <v>0</v>
      </c>
      <c r="AO381" s="176">
        <f t="shared" si="692"/>
        <v>0</v>
      </c>
    </row>
    <row r="382" spans="1:41" ht="16.399999999999999" customHeight="1">
      <c r="A382" s="13">
        <v>71012</v>
      </c>
      <c r="B382" s="14" t="s">
        <v>315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6">
        <f>SUMIF(Dec!$A:$A,TB!$A382,Dec!$H:$H)</f>
        <v>0</v>
      </c>
      <c r="O382" s="190"/>
      <c r="P382" s="190"/>
      <c r="Q382" s="181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81"/>
        <v>0</v>
      </c>
      <c r="AE382" s="43">
        <f t="shared" si="682"/>
        <v>0</v>
      </c>
      <c r="AF382" s="43">
        <f t="shared" si="683"/>
        <v>0</v>
      </c>
      <c r="AG382" s="43">
        <f t="shared" si="684"/>
        <v>0</v>
      </c>
      <c r="AH382" s="43">
        <f t="shared" si="685"/>
        <v>0</v>
      </c>
      <c r="AI382" s="43">
        <f t="shared" si="686"/>
        <v>0</v>
      </c>
      <c r="AJ382" s="43">
        <f t="shared" si="687"/>
        <v>0</v>
      </c>
      <c r="AK382" s="43">
        <f t="shared" si="688"/>
        <v>0</v>
      </c>
      <c r="AL382" s="43">
        <f t="shared" si="689"/>
        <v>0</v>
      </c>
      <c r="AM382" s="43">
        <f t="shared" si="690"/>
        <v>0</v>
      </c>
      <c r="AN382" s="43">
        <f t="shared" si="691"/>
        <v>0</v>
      </c>
      <c r="AO382" s="176">
        <f t="shared" si="692"/>
        <v>0</v>
      </c>
    </row>
    <row r="383" spans="1:41" ht="16.399999999999999" customHeight="1">
      <c r="A383" s="13">
        <v>71013</v>
      </c>
      <c r="B383" s="14" t="s">
        <v>316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6">
        <f>SUMIF(Dec!$A:$A,TB!$A383,Dec!$H:$H)</f>
        <v>0</v>
      </c>
      <c r="O383" s="190"/>
      <c r="P383" s="190"/>
      <c r="Q383" s="181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81"/>
        <v>0</v>
      </c>
      <c r="AE383" s="43">
        <f t="shared" si="682"/>
        <v>0</v>
      </c>
      <c r="AF383" s="43">
        <f t="shared" si="683"/>
        <v>0</v>
      </c>
      <c r="AG383" s="43">
        <f t="shared" si="684"/>
        <v>0</v>
      </c>
      <c r="AH383" s="43">
        <f t="shared" si="685"/>
        <v>0</v>
      </c>
      <c r="AI383" s="43">
        <f t="shared" si="686"/>
        <v>0</v>
      </c>
      <c r="AJ383" s="43">
        <f t="shared" si="687"/>
        <v>0</v>
      </c>
      <c r="AK383" s="43">
        <f t="shared" si="688"/>
        <v>0</v>
      </c>
      <c r="AL383" s="43">
        <f t="shared" si="689"/>
        <v>0</v>
      </c>
      <c r="AM383" s="43">
        <f t="shared" si="690"/>
        <v>0</v>
      </c>
      <c r="AN383" s="43">
        <f t="shared" si="691"/>
        <v>0</v>
      </c>
      <c r="AO383" s="176">
        <f t="shared" si="692"/>
        <v>0</v>
      </c>
    </row>
    <row r="384" spans="1:41" ht="16.399999999999999" customHeight="1">
      <c r="A384" s="13">
        <v>71014</v>
      </c>
      <c r="B384" s="14" t="s">
        <v>317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6">
        <f>SUMIF(Dec!$A:$A,TB!$A384,Dec!$H:$H)</f>
        <v>0</v>
      </c>
      <c r="O384" s="190"/>
      <c r="P384" s="190"/>
      <c r="Q384" s="181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81"/>
        <v>0</v>
      </c>
      <c r="AE384" s="43">
        <f t="shared" si="682"/>
        <v>0</v>
      </c>
      <c r="AF384" s="43">
        <f t="shared" si="683"/>
        <v>0</v>
      </c>
      <c r="AG384" s="43">
        <f t="shared" si="684"/>
        <v>0</v>
      </c>
      <c r="AH384" s="43">
        <f t="shared" si="685"/>
        <v>0</v>
      </c>
      <c r="AI384" s="43">
        <f t="shared" si="686"/>
        <v>0</v>
      </c>
      <c r="AJ384" s="43">
        <f t="shared" si="687"/>
        <v>0</v>
      </c>
      <c r="AK384" s="43">
        <f t="shared" si="688"/>
        <v>0</v>
      </c>
      <c r="AL384" s="43">
        <f t="shared" si="689"/>
        <v>0</v>
      </c>
      <c r="AM384" s="43">
        <f t="shared" si="690"/>
        <v>0</v>
      </c>
      <c r="AN384" s="43">
        <f t="shared" si="691"/>
        <v>0</v>
      </c>
      <c r="AO384" s="176">
        <f t="shared" si="692"/>
        <v>0</v>
      </c>
    </row>
    <row r="385" spans="1:41" ht="16.399999999999999" customHeight="1">
      <c r="A385" s="13">
        <v>71015</v>
      </c>
      <c r="B385" s="14" t="s">
        <v>318</v>
      </c>
      <c r="C385" s="43">
        <f>SUMIF(Jan!$A:$A,TB!$A385,Jan!$H:$H)</f>
        <v>-1927500.43</v>
      </c>
      <c r="D385" s="43">
        <f>SUMIF(Feb!$A:$A,TB!$A385,Feb!$H:$H)</f>
        <v>-3732741.94</v>
      </c>
      <c r="E385" s="43">
        <f>SUMIF(Mar!$A:$A,TB!$A385,Mar!$H:$H)</f>
        <v>-5917222.25</v>
      </c>
      <c r="F385" s="43">
        <f>SUMIF(Apr!$A:$A,TB!$A385,Apr!$H:$H)</f>
        <v>-7801054.1200000001</v>
      </c>
      <c r="G385" s="43">
        <f>SUMIF(May!$A:$A,TB!$A385,May!$H:$H)</f>
        <v>-9884607.7300000004</v>
      </c>
      <c r="H385" s="43">
        <f>SUMIF(Jun!$A:$A,TB!$A385,Jun!$H:$H)</f>
        <v>-11945081.970000001</v>
      </c>
      <c r="I385" s="43">
        <f>SUMIF(Jul!$A:$A,TB!$A385,Jul!$H:$H)</f>
        <v>-11945081.970000001</v>
      </c>
      <c r="J385" s="43">
        <f>SUMIF(Aug!$A:$A,TB!$A385,Aug!$H:$H)</f>
        <v>-11945081.970000001</v>
      </c>
      <c r="K385" s="43">
        <f>SUMIF(Sep!$A:$A,TB!$A385,Sep!$H:$H)</f>
        <v>-11945081.970000001</v>
      </c>
      <c r="L385" s="43">
        <f>SUMIF(Oct!$A:$A,TB!$A385,Oct!$H:$H)</f>
        <v>-11945081.970000001</v>
      </c>
      <c r="M385" s="43">
        <f>SUMIF(Nov!$A:$A,TB!$A385,Nov!$H:$H)</f>
        <v>-11945081.970000001</v>
      </c>
      <c r="N385" s="176">
        <f>SUMIF(Dec!$A:$A,TB!$A385,Dec!$H:$H)</f>
        <v>-11945081.970000001</v>
      </c>
      <c r="O385" s="190"/>
      <c r="P385" s="190"/>
      <c r="Q385" s="181">
        <v>-1469817.19</v>
      </c>
      <c r="R385" s="43">
        <v>-2931791.97</v>
      </c>
      <c r="S385" s="43">
        <v>-4481067.9400000004</v>
      </c>
      <c r="T385" s="43">
        <v>-5859145.96</v>
      </c>
      <c r="U385" s="43">
        <v>-7819693.5899999999</v>
      </c>
      <c r="V385" s="43">
        <v>-9853941.2899999991</v>
      </c>
      <c r="W385" s="43">
        <v>-12021526.970000001</v>
      </c>
      <c r="X385" s="43">
        <v>-14655583.1</v>
      </c>
      <c r="Y385" s="43">
        <v>-16885309.260000002</v>
      </c>
      <c r="Z385" s="43">
        <v>-19530403.18</v>
      </c>
      <c r="AA385" s="43">
        <v>-21935756.170000002</v>
      </c>
      <c r="AB385" s="43">
        <v>-24330285.66</v>
      </c>
      <c r="AD385" s="43">
        <f t="shared" si="681"/>
        <v>-48519040.82</v>
      </c>
      <c r="AE385" s="43">
        <f t="shared" si="682"/>
        <v>-93792980</v>
      </c>
      <c r="AF385" s="43">
        <f t="shared" si="683"/>
        <v>-149051278.13999999</v>
      </c>
      <c r="AG385" s="43">
        <f t="shared" si="684"/>
        <v>-197102993.61000001</v>
      </c>
      <c r="AH385" s="43">
        <f t="shared" si="685"/>
        <v>-250129998.61000001</v>
      </c>
      <c r="AI385" s="43">
        <f t="shared" si="686"/>
        <v>-302503228.35000002</v>
      </c>
      <c r="AJ385" s="43">
        <f t="shared" si="687"/>
        <v>-302503228.35000002</v>
      </c>
      <c r="AK385" s="43">
        <f t="shared" si="688"/>
        <v>-302503228.35000002</v>
      </c>
      <c r="AL385" s="43">
        <f t="shared" si="689"/>
        <v>-302503228.35000002</v>
      </c>
      <c r="AM385" s="43">
        <f t="shared" si="690"/>
        <v>-302503228.35000002</v>
      </c>
      <c r="AN385" s="43">
        <f t="shared" si="691"/>
        <v>-302503228.35000002</v>
      </c>
      <c r="AO385" s="176">
        <f t="shared" si="692"/>
        <v>-302503228.35000002</v>
      </c>
    </row>
    <row r="386" spans="1:41" ht="16.399999999999999" customHeight="1">
      <c r="A386" s="13">
        <v>71016</v>
      </c>
      <c r="B386" s="14" t="s">
        <v>319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6">
        <f>SUMIF(Dec!$A:$A,TB!$A386,Dec!$H:$H)</f>
        <v>0</v>
      </c>
      <c r="O386" s="190"/>
      <c r="P386" s="190"/>
      <c r="Q386" s="181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81"/>
        <v>0</v>
      </c>
      <c r="AE386" s="43">
        <f t="shared" si="682"/>
        <v>0</v>
      </c>
      <c r="AF386" s="43">
        <f t="shared" si="683"/>
        <v>0</v>
      </c>
      <c r="AG386" s="43">
        <f t="shared" si="684"/>
        <v>0</v>
      </c>
      <c r="AH386" s="43">
        <f t="shared" si="685"/>
        <v>0</v>
      </c>
      <c r="AI386" s="43">
        <f t="shared" si="686"/>
        <v>0</v>
      </c>
      <c r="AJ386" s="43">
        <f t="shared" si="687"/>
        <v>0</v>
      </c>
      <c r="AK386" s="43">
        <f t="shared" si="688"/>
        <v>0</v>
      </c>
      <c r="AL386" s="43">
        <f t="shared" si="689"/>
        <v>0</v>
      </c>
      <c r="AM386" s="43">
        <f t="shared" si="690"/>
        <v>0</v>
      </c>
      <c r="AN386" s="43">
        <f t="shared" si="691"/>
        <v>0</v>
      </c>
      <c r="AO386" s="176">
        <f t="shared" si="692"/>
        <v>0</v>
      </c>
    </row>
    <row r="387" spans="1:41" ht="16.399999999999999" customHeight="1">
      <c r="A387" s="13">
        <v>71017</v>
      </c>
      <c r="B387" s="14" t="s">
        <v>320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6">
        <f>SUMIF(Dec!$A:$A,TB!$A387,Dec!$H:$H)</f>
        <v>0</v>
      </c>
      <c r="O387" s="190"/>
      <c r="P387" s="190"/>
      <c r="Q387" s="181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81"/>
        <v>0</v>
      </c>
      <c r="AE387" s="43">
        <f t="shared" si="682"/>
        <v>0</v>
      </c>
      <c r="AF387" s="43">
        <f t="shared" si="683"/>
        <v>0</v>
      </c>
      <c r="AG387" s="43">
        <f t="shared" si="684"/>
        <v>0</v>
      </c>
      <c r="AH387" s="43">
        <f t="shared" si="685"/>
        <v>0</v>
      </c>
      <c r="AI387" s="43">
        <f t="shared" si="686"/>
        <v>0</v>
      </c>
      <c r="AJ387" s="43">
        <f t="shared" si="687"/>
        <v>0</v>
      </c>
      <c r="AK387" s="43">
        <f t="shared" si="688"/>
        <v>0</v>
      </c>
      <c r="AL387" s="43">
        <f t="shared" si="689"/>
        <v>0</v>
      </c>
      <c r="AM387" s="43">
        <f t="shared" si="690"/>
        <v>0</v>
      </c>
      <c r="AN387" s="43">
        <f t="shared" si="691"/>
        <v>0</v>
      </c>
      <c r="AO387" s="176">
        <f t="shared" si="692"/>
        <v>0</v>
      </c>
    </row>
    <row r="388" spans="1:41" ht="16.399999999999999" customHeight="1">
      <c r="A388" s="13">
        <v>71018</v>
      </c>
      <c r="B388" s="14" t="s">
        <v>321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176">
        <f>SUMIF(Dec!$A:$A,TB!$A388,Dec!$H:$H)</f>
        <v>0</v>
      </c>
      <c r="O388" s="190"/>
      <c r="P388" s="190"/>
      <c r="Q388" s="181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681"/>
        <v>0</v>
      </c>
      <c r="AE388" s="43">
        <f t="shared" si="682"/>
        <v>0</v>
      </c>
      <c r="AF388" s="43">
        <f t="shared" si="683"/>
        <v>0</v>
      </c>
      <c r="AG388" s="43">
        <f t="shared" si="684"/>
        <v>0</v>
      </c>
      <c r="AH388" s="43">
        <f t="shared" si="685"/>
        <v>0</v>
      </c>
      <c r="AI388" s="43">
        <f t="shared" si="686"/>
        <v>0</v>
      </c>
      <c r="AJ388" s="43">
        <f t="shared" si="687"/>
        <v>0</v>
      </c>
      <c r="AK388" s="43">
        <f t="shared" si="688"/>
        <v>0</v>
      </c>
      <c r="AL388" s="43">
        <f t="shared" si="689"/>
        <v>0</v>
      </c>
      <c r="AM388" s="43">
        <f t="shared" si="690"/>
        <v>0</v>
      </c>
      <c r="AN388" s="43">
        <f t="shared" si="691"/>
        <v>0</v>
      </c>
      <c r="AO388" s="176">
        <f t="shared" si="692"/>
        <v>0</v>
      </c>
    </row>
    <row r="389" spans="1:41" ht="16.399999999999999" customHeight="1">
      <c r="A389" s="13">
        <v>71019</v>
      </c>
      <c r="B389" s="14" t="s">
        <v>322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6">
        <f>SUMIF(Dec!$A:$A,TB!$A389,Dec!$H:$H)</f>
        <v>0</v>
      </c>
      <c r="O389" s="190"/>
      <c r="P389" s="190"/>
      <c r="Q389" s="181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81"/>
        <v>0</v>
      </c>
      <c r="AE389" s="43">
        <f t="shared" si="682"/>
        <v>0</v>
      </c>
      <c r="AF389" s="43">
        <f t="shared" si="683"/>
        <v>0</v>
      </c>
      <c r="AG389" s="43">
        <f t="shared" si="684"/>
        <v>0</v>
      </c>
      <c r="AH389" s="43">
        <f t="shared" si="685"/>
        <v>0</v>
      </c>
      <c r="AI389" s="43">
        <f t="shared" si="686"/>
        <v>0</v>
      </c>
      <c r="AJ389" s="43">
        <f t="shared" si="687"/>
        <v>0</v>
      </c>
      <c r="AK389" s="43">
        <f t="shared" si="688"/>
        <v>0</v>
      </c>
      <c r="AL389" s="43">
        <f t="shared" si="689"/>
        <v>0</v>
      </c>
      <c r="AM389" s="43">
        <f t="shared" si="690"/>
        <v>0</v>
      </c>
      <c r="AN389" s="43">
        <f t="shared" si="691"/>
        <v>0</v>
      </c>
      <c r="AO389" s="176">
        <f t="shared" si="692"/>
        <v>0</v>
      </c>
    </row>
    <row r="390" spans="1:41" ht="16.399999999999999" customHeight="1">
      <c r="A390" s="13">
        <v>71020</v>
      </c>
      <c r="B390" s="14" t="s">
        <v>323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6">
        <f>SUMIF(Dec!$A:$A,TB!$A390,Dec!$H:$H)</f>
        <v>0</v>
      </c>
      <c r="O390" s="190"/>
      <c r="P390" s="190"/>
      <c r="Q390" s="181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81"/>
        <v>0</v>
      </c>
      <c r="AE390" s="43">
        <f t="shared" si="682"/>
        <v>0</v>
      </c>
      <c r="AF390" s="43">
        <f t="shared" si="683"/>
        <v>0</v>
      </c>
      <c r="AG390" s="43">
        <f t="shared" si="684"/>
        <v>0</v>
      </c>
      <c r="AH390" s="43">
        <f t="shared" si="685"/>
        <v>0</v>
      </c>
      <c r="AI390" s="43">
        <f t="shared" si="686"/>
        <v>0</v>
      </c>
      <c r="AJ390" s="43">
        <f t="shared" si="687"/>
        <v>0</v>
      </c>
      <c r="AK390" s="43">
        <f t="shared" si="688"/>
        <v>0</v>
      </c>
      <c r="AL390" s="43">
        <f t="shared" si="689"/>
        <v>0</v>
      </c>
      <c r="AM390" s="43">
        <f t="shared" si="690"/>
        <v>0</v>
      </c>
      <c r="AN390" s="43">
        <f t="shared" si="691"/>
        <v>0</v>
      </c>
      <c r="AO390" s="176">
        <f t="shared" si="692"/>
        <v>0</v>
      </c>
    </row>
    <row r="391" spans="1:41" ht="16.399999999999999" customHeight="1">
      <c r="A391" s="13">
        <v>71021</v>
      </c>
      <c r="B391" s="14" t="s">
        <v>324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6">
        <f>SUMIF(Dec!$A:$A,TB!$A391,Dec!$H:$H)</f>
        <v>0</v>
      </c>
      <c r="O391" s="190"/>
      <c r="P391" s="190"/>
      <c r="Q391" s="181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81"/>
        <v>0</v>
      </c>
      <c r="AE391" s="43">
        <f t="shared" si="682"/>
        <v>0</v>
      </c>
      <c r="AF391" s="43">
        <f t="shared" si="683"/>
        <v>0</v>
      </c>
      <c r="AG391" s="43">
        <f t="shared" si="684"/>
        <v>0</v>
      </c>
      <c r="AH391" s="43">
        <f t="shared" si="685"/>
        <v>0</v>
      </c>
      <c r="AI391" s="43">
        <f t="shared" si="686"/>
        <v>0</v>
      </c>
      <c r="AJ391" s="43">
        <f t="shared" si="687"/>
        <v>0</v>
      </c>
      <c r="AK391" s="43">
        <f t="shared" si="688"/>
        <v>0</v>
      </c>
      <c r="AL391" s="43">
        <f t="shared" si="689"/>
        <v>0</v>
      </c>
      <c r="AM391" s="43">
        <f t="shared" si="690"/>
        <v>0</v>
      </c>
      <c r="AN391" s="43">
        <f t="shared" si="691"/>
        <v>0</v>
      </c>
      <c r="AO391" s="176">
        <f t="shared" si="692"/>
        <v>0</v>
      </c>
    </row>
    <row r="392" spans="1:41" ht="16.399999999999999" customHeight="1">
      <c r="A392" s="13">
        <v>71022</v>
      </c>
      <c r="B392" s="14" t="s">
        <v>325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6">
        <f>SUMIF(Dec!$A:$A,TB!$A392,Dec!$H:$H)</f>
        <v>0</v>
      </c>
      <c r="O392" s="190"/>
      <c r="P392" s="190"/>
      <c r="Q392" s="181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81"/>
        <v>0</v>
      </c>
      <c r="AE392" s="43">
        <f t="shared" si="682"/>
        <v>0</v>
      </c>
      <c r="AF392" s="43">
        <f t="shared" si="683"/>
        <v>0</v>
      </c>
      <c r="AG392" s="43">
        <f t="shared" si="684"/>
        <v>0</v>
      </c>
      <c r="AH392" s="43">
        <f t="shared" si="685"/>
        <v>0</v>
      </c>
      <c r="AI392" s="43">
        <f t="shared" si="686"/>
        <v>0</v>
      </c>
      <c r="AJ392" s="43">
        <f t="shared" si="687"/>
        <v>0</v>
      </c>
      <c r="AK392" s="43">
        <f t="shared" si="688"/>
        <v>0</v>
      </c>
      <c r="AL392" s="43">
        <f t="shared" si="689"/>
        <v>0</v>
      </c>
      <c r="AM392" s="43">
        <f t="shared" si="690"/>
        <v>0</v>
      </c>
      <c r="AN392" s="43">
        <f t="shared" si="691"/>
        <v>0</v>
      </c>
      <c r="AO392" s="176">
        <f t="shared" si="692"/>
        <v>0</v>
      </c>
    </row>
    <row r="393" spans="1:41" ht="16.399999999999999" customHeight="1">
      <c r="A393" s="13">
        <v>71023</v>
      </c>
      <c r="B393" s="14" t="s">
        <v>326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6">
        <f>SUMIF(Dec!$A:$A,TB!$A393,Dec!$H:$H)</f>
        <v>0</v>
      </c>
      <c r="O393" s="190"/>
      <c r="P393" s="190"/>
      <c r="Q393" s="181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81"/>
        <v>0</v>
      </c>
      <c r="AE393" s="43">
        <f t="shared" si="682"/>
        <v>0</v>
      </c>
      <c r="AF393" s="43">
        <f t="shared" si="683"/>
        <v>0</v>
      </c>
      <c r="AG393" s="43">
        <f t="shared" si="684"/>
        <v>0</v>
      </c>
      <c r="AH393" s="43">
        <f t="shared" si="685"/>
        <v>0</v>
      </c>
      <c r="AI393" s="43">
        <f t="shared" si="686"/>
        <v>0</v>
      </c>
      <c r="AJ393" s="43">
        <f t="shared" si="687"/>
        <v>0</v>
      </c>
      <c r="AK393" s="43">
        <f t="shared" si="688"/>
        <v>0</v>
      </c>
      <c r="AL393" s="43">
        <f t="shared" si="689"/>
        <v>0</v>
      </c>
      <c r="AM393" s="43">
        <f t="shared" si="690"/>
        <v>0</v>
      </c>
      <c r="AN393" s="43">
        <f t="shared" si="691"/>
        <v>0</v>
      </c>
      <c r="AO393" s="176">
        <f t="shared" si="692"/>
        <v>0</v>
      </c>
    </row>
    <row r="394" spans="1:41" ht="16.399999999999999" customHeight="1">
      <c r="A394" s="13">
        <v>71024</v>
      </c>
      <c r="B394" s="14" t="s">
        <v>327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6">
        <f>SUMIF(Dec!$A:$A,TB!$A394,Dec!$H:$H)</f>
        <v>0</v>
      </c>
      <c r="O394" s="190"/>
      <c r="P394" s="190"/>
      <c r="Q394" s="181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81"/>
        <v>0</v>
      </c>
      <c r="AE394" s="43">
        <f t="shared" si="682"/>
        <v>0</v>
      </c>
      <c r="AF394" s="43">
        <f t="shared" si="683"/>
        <v>0</v>
      </c>
      <c r="AG394" s="43">
        <f t="shared" si="684"/>
        <v>0</v>
      </c>
      <c r="AH394" s="43">
        <f t="shared" si="685"/>
        <v>0</v>
      </c>
      <c r="AI394" s="43">
        <f t="shared" si="686"/>
        <v>0</v>
      </c>
      <c r="AJ394" s="43">
        <f t="shared" si="687"/>
        <v>0</v>
      </c>
      <c r="AK394" s="43">
        <f t="shared" si="688"/>
        <v>0</v>
      </c>
      <c r="AL394" s="43">
        <f t="shared" si="689"/>
        <v>0</v>
      </c>
      <c r="AM394" s="43">
        <f t="shared" si="690"/>
        <v>0</v>
      </c>
      <c r="AN394" s="43">
        <f t="shared" si="691"/>
        <v>0</v>
      </c>
      <c r="AO394" s="176">
        <f t="shared" si="692"/>
        <v>0</v>
      </c>
    </row>
    <row r="395" spans="1:41" ht="16.399999999999999" customHeight="1">
      <c r="A395" s="13">
        <v>71025</v>
      </c>
      <c r="B395" s="14" t="s">
        <v>328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6">
        <f>SUMIF(Dec!$A:$A,TB!$A395,Dec!$H:$H)</f>
        <v>0</v>
      </c>
      <c r="O395" s="190"/>
      <c r="P395" s="190"/>
      <c r="Q395" s="181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81"/>
        <v>0</v>
      </c>
      <c r="AE395" s="43">
        <f t="shared" si="682"/>
        <v>0</v>
      </c>
      <c r="AF395" s="43">
        <f t="shared" si="683"/>
        <v>0</v>
      </c>
      <c r="AG395" s="43">
        <f t="shared" si="684"/>
        <v>0</v>
      </c>
      <c r="AH395" s="43">
        <f t="shared" si="685"/>
        <v>0</v>
      </c>
      <c r="AI395" s="43">
        <f t="shared" si="686"/>
        <v>0</v>
      </c>
      <c r="AJ395" s="43">
        <f t="shared" si="687"/>
        <v>0</v>
      </c>
      <c r="AK395" s="43">
        <f t="shared" si="688"/>
        <v>0</v>
      </c>
      <c r="AL395" s="43">
        <f t="shared" si="689"/>
        <v>0</v>
      </c>
      <c r="AM395" s="43">
        <f t="shared" si="690"/>
        <v>0</v>
      </c>
      <c r="AN395" s="43">
        <f t="shared" si="691"/>
        <v>0</v>
      </c>
      <c r="AO395" s="176">
        <f t="shared" si="692"/>
        <v>0</v>
      </c>
    </row>
    <row r="396" spans="1:41" ht="16.399999999999999" customHeight="1">
      <c r="A396" s="13">
        <v>71026</v>
      </c>
      <c r="B396" s="14" t="s">
        <v>329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6">
        <f>SUMIF(Dec!$A:$A,TB!$A396,Dec!$H:$H)</f>
        <v>0</v>
      </c>
      <c r="O396" s="190"/>
      <c r="P396" s="190"/>
      <c r="Q396" s="181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81"/>
        <v>0</v>
      </c>
      <c r="AE396" s="43">
        <f t="shared" si="682"/>
        <v>0</v>
      </c>
      <c r="AF396" s="43">
        <f t="shared" si="683"/>
        <v>0</v>
      </c>
      <c r="AG396" s="43">
        <f t="shared" si="684"/>
        <v>0</v>
      </c>
      <c r="AH396" s="43">
        <f t="shared" si="685"/>
        <v>0</v>
      </c>
      <c r="AI396" s="43">
        <f t="shared" si="686"/>
        <v>0</v>
      </c>
      <c r="AJ396" s="43">
        <f t="shared" si="687"/>
        <v>0</v>
      </c>
      <c r="AK396" s="43">
        <f t="shared" si="688"/>
        <v>0</v>
      </c>
      <c r="AL396" s="43">
        <f t="shared" si="689"/>
        <v>0</v>
      </c>
      <c r="AM396" s="43">
        <f t="shared" si="690"/>
        <v>0</v>
      </c>
      <c r="AN396" s="43">
        <f t="shared" si="691"/>
        <v>0</v>
      </c>
      <c r="AO396" s="176">
        <f t="shared" si="692"/>
        <v>0</v>
      </c>
    </row>
    <row r="397" spans="1:41" ht="16.399999999999999" customHeight="1">
      <c r="A397" s="13">
        <v>71027</v>
      </c>
      <c r="B397" s="14" t="s">
        <v>330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76">
        <f>SUMIF(Dec!$A:$A,TB!$A397,Dec!$H:$H)</f>
        <v>0</v>
      </c>
      <c r="O397" s="190"/>
      <c r="P397" s="190"/>
      <c r="Q397" s="181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681"/>
        <v>0</v>
      </c>
      <c r="AE397" s="43">
        <f t="shared" si="682"/>
        <v>0</v>
      </c>
      <c r="AF397" s="43">
        <f t="shared" si="683"/>
        <v>0</v>
      </c>
      <c r="AG397" s="43">
        <f t="shared" si="684"/>
        <v>0</v>
      </c>
      <c r="AH397" s="43">
        <f t="shared" si="685"/>
        <v>0</v>
      </c>
      <c r="AI397" s="43">
        <f t="shared" si="686"/>
        <v>0</v>
      </c>
      <c r="AJ397" s="43">
        <f t="shared" si="687"/>
        <v>0</v>
      </c>
      <c r="AK397" s="43">
        <f t="shared" si="688"/>
        <v>0</v>
      </c>
      <c r="AL397" s="43">
        <f t="shared" si="689"/>
        <v>0</v>
      </c>
      <c r="AM397" s="43">
        <f t="shared" si="690"/>
        <v>0</v>
      </c>
      <c r="AN397" s="43">
        <f t="shared" si="691"/>
        <v>0</v>
      </c>
      <c r="AO397" s="176">
        <f t="shared" si="692"/>
        <v>0</v>
      </c>
    </row>
    <row r="398" spans="1:41" ht="16.399999999999999" customHeight="1">
      <c r="A398" s="13">
        <v>71028</v>
      </c>
      <c r="B398" s="14" t="s">
        <v>331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6">
        <f>SUMIF(Dec!$A:$A,TB!$A398,Dec!$H:$H)</f>
        <v>0</v>
      </c>
      <c r="O398" s="190"/>
      <c r="P398" s="190"/>
      <c r="Q398" s="181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81"/>
        <v>0</v>
      </c>
      <c r="AE398" s="43">
        <f t="shared" si="682"/>
        <v>0</v>
      </c>
      <c r="AF398" s="43">
        <f t="shared" si="683"/>
        <v>0</v>
      </c>
      <c r="AG398" s="43">
        <f t="shared" si="684"/>
        <v>0</v>
      </c>
      <c r="AH398" s="43">
        <f t="shared" si="685"/>
        <v>0</v>
      </c>
      <c r="AI398" s="43">
        <f t="shared" si="686"/>
        <v>0</v>
      </c>
      <c r="AJ398" s="43">
        <f t="shared" si="687"/>
        <v>0</v>
      </c>
      <c r="AK398" s="43">
        <f t="shared" si="688"/>
        <v>0</v>
      </c>
      <c r="AL398" s="43">
        <f t="shared" si="689"/>
        <v>0</v>
      </c>
      <c r="AM398" s="43">
        <f t="shared" si="690"/>
        <v>0</v>
      </c>
      <c r="AN398" s="43">
        <f t="shared" si="691"/>
        <v>0</v>
      </c>
      <c r="AO398" s="176">
        <f t="shared" si="692"/>
        <v>0</v>
      </c>
    </row>
    <row r="399" spans="1:41" ht="16.399999999999999" customHeight="1">
      <c r="A399" s="13">
        <v>71998</v>
      </c>
      <c r="B399" s="14" t="s">
        <v>332</v>
      </c>
      <c r="C399" s="43">
        <f>SUMIF(Jan!$A:$A,TB!$A399,Jan!$H:$H)</f>
        <v>-453996.78</v>
      </c>
      <c r="D399" s="43">
        <f>SUMIF(Feb!$A:$A,TB!$A399,Feb!$H:$H)</f>
        <v>-874423.01</v>
      </c>
      <c r="E399" s="43">
        <f>SUMIF(Mar!$A:$A,TB!$A399,Mar!$H:$H)</f>
        <v>-1365244.35</v>
      </c>
      <c r="F399" s="43">
        <f>SUMIF(Apr!$A:$A,TB!$A399,Apr!$H:$H)</f>
        <v>-1789301.13</v>
      </c>
      <c r="G399" s="43">
        <f>SUMIF(May!$A:$A,TB!$A399,May!$H:$H)</f>
        <v>-2333339.19</v>
      </c>
      <c r="H399" s="43">
        <f>SUMIF(Jun!$A:$A,TB!$A399,Jun!$H:$H)</f>
        <v>-2832411.87</v>
      </c>
      <c r="I399" s="43">
        <f>SUMIF(Jul!$A:$A,TB!$A399,Jul!$H:$H)</f>
        <v>-2832411.87</v>
      </c>
      <c r="J399" s="43">
        <f>SUMIF(Aug!$A:$A,TB!$A399,Aug!$H:$H)</f>
        <v>-2832411.87</v>
      </c>
      <c r="K399" s="43">
        <f>SUMIF(Sep!$A:$A,TB!$A399,Sep!$H:$H)</f>
        <v>-2832411.87</v>
      </c>
      <c r="L399" s="43">
        <f>SUMIF(Oct!$A:$A,TB!$A399,Oct!$H:$H)</f>
        <v>-2832411.87</v>
      </c>
      <c r="M399" s="43">
        <f>SUMIF(Nov!$A:$A,TB!$A399,Nov!$H:$H)</f>
        <v>-2832411.87</v>
      </c>
      <c r="N399" s="176">
        <f>SUMIF(Dec!$A:$A,TB!$A399,Dec!$H:$H)</f>
        <v>-2832411.87</v>
      </c>
      <c r="O399" s="190"/>
      <c r="P399" s="190"/>
      <c r="Q399" s="181">
        <v>-1322674.73</v>
      </c>
      <c r="R399" s="43">
        <v>-2454330.0699999998</v>
      </c>
      <c r="S399" s="43">
        <v>-3956307.28</v>
      </c>
      <c r="T399" s="43">
        <v>-4236502.42</v>
      </c>
      <c r="U399" s="43">
        <v>-4569690.45</v>
      </c>
      <c r="V399" s="43">
        <v>-5079834.2</v>
      </c>
      <c r="W399" s="43">
        <v>-5635820.6799999997</v>
      </c>
      <c r="X399" s="43">
        <v>-6115375.9100000001</v>
      </c>
      <c r="Y399" s="43">
        <v>-6618145.7699999996</v>
      </c>
      <c r="Z399" s="43">
        <v>-7075981.1699999999</v>
      </c>
      <c r="AA399" s="43">
        <v>-7476352.8300000001</v>
      </c>
      <c r="AB399" s="43">
        <v>-7861337.7000000002</v>
      </c>
      <c r="AD399" s="43">
        <f t="shared" si="681"/>
        <v>-11428006.949999999</v>
      </c>
      <c r="AE399" s="43">
        <f t="shared" si="682"/>
        <v>-21971714.41</v>
      </c>
      <c r="AF399" s="43">
        <f t="shared" si="683"/>
        <v>-34389686.030000001</v>
      </c>
      <c r="AG399" s="43">
        <f t="shared" si="684"/>
        <v>-45208840.210000001</v>
      </c>
      <c r="AH399" s="43">
        <f t="shared" si="685"/>
        <v>-59045148.200000003</v>
      </c>
      <c r="AI399" s="43">
        <f t="shared" si="686"/>
        <v>-71729414.400000006</v>
      </c>
      <c r="AJ399" s="43">
        <f t="shared" si="687"/>
        <v>-71729414.400000006</v>
      </c>
      <c r="AK399" s="43">
        <f t="shared" si="688"/>
        <v>-71729414.400000006</v>
      </c>
      <c r="AL399" s="43">
        <f t="shared" si="689"/>
        <v>-71729414.400000006</v>
      </c>
      <c r="AM399" s="43">
        <f t="shared" si="690"/>
        <v>-71729414.400000006</v>
      </c>
      <c r="AN399" s="43">
        <f t="shared" si="691"/>
        <v>-71729414.400000006</v>
      </c>
      <c r="AO399" s="176">
        <f t="shared" si="692"/>
        <v>-71729414.400000006</v>
      </c>
    </row>
    <row r="400" spans="1:41" ht="16.399999999999999" customHeight="1">
      <c r="A400" s="13">
        <v>72100</v>
      </c>
      <c r="B400" s="14" t="s">
        <v>333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6">
        <f>SUMIF(Dec!$A:$A,TB!$A400,Dec!$H:$H)</f>
        <v>0</v>
      </c>
      <c r="O400" s="190"/>
      <c r="P400" s="190"/>
      <c r="Q400" s="181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81"/>
        <v>0</v>
      </c>
      <c r="AE400" s="43">
        <f t="shared" si="682"/>
        <v>0</v>
      </c>
      <c r="AF400" s="43">
        <f t="shared" si="683"/>
        <v>0</v>
      </c>
      <c r="AG400" s="43">
        <f t="shared" si="684"/>
        <v>0</v>
      </c>
      <c r="AH400" s="43">
        <f t="shared" si="685"/>
        <v>0</v>
      </c>
      <c r="AI400" s="43">
        <f t="shared" si="686"/>
        <v>0</v>
      </c>
      <c r="AJ400" s="43">
        <f t="shared" si="687"/>
        <v>0</v>
      </c>
      <c r="AK400" s="43">
        <f t="shared" si="688"/>
        <v>0</v>
      </c>
      <c r="AL400" s="43">
        <f t="shared" si="689"/>
        <v>0</v>
      </c>
      <c r="AM400" s="43">
        <f t="shared" si="690"/>
        <v>0</v>
      </c>
      <c r="AN400" s="43">
        <f t="shared" si="691"/>
        <v>0</v>
      </c>
      <c r="AO400" s="176">
        <f t="shared" si="692"/>
        <v>0</v>
      </c>
    </row>
    <row r="401" spans="1:41" ht="16.399999999999999" customHeight="1">
      <c r="A401" s="13">
        <v>72101</v>
      </c>
      <c r="B401" s="14" t="s">
        <v>334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6">
        <f>SUMIF(Dec!$A:$A,TB!$A401,Dec!$H:$H)</f>
        <v>0</v>
      </c>
      <c r="O401" s="190"/>
      <c r="P401" s="190"/>
      <c r="Q401" s="181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81"/>
        <v>0</v>
      </c>
      <c r="AE401" s="43">
        <f t="shared" si="682"/>
        <v>0</v>
      </c>
      <c r="AF401" s="43">
        <f t="shared" si="683"/>
        <v>0</v>
      </c>
      <c r="AG401" s="43">
        <f t="shared" si="684"/>
        <v>0</v>
      </c>
      <c r="AH401" s="43">
        <f t="shared" si="685"/>
        <v>0</v>
      </c>
      <c r="AI401" s="43">
        <f t="shared" si="686"/>
        <v>0</v>
      </c>
      <c r="AJ401" s="43">
        <f t="shared" si="687"/>
        <v>0</v>
      </c>
      <c r="AK401" s="43">
        <f t="shared" si="688"/>
        <v>0</v>
      </c>
      <c r="AL401" s="43">
        <f t="shared" si="689"/>
        <v>0</v>
      </c>
      <c r="AM401" s="43">
        <f t="shared" si="690"/>
        <v>0</v>
      </c>
      <c r="AN401" s="43">
        <f t="shared" si="691"/>
        <v>0</v>
      </c>
      <c r="AO401" s="176">
        <f t="shared" si="692"/>
        <v>0</v>
      </c>
    </row>
    <row r="402" spans="1:41" ht="16.399999999999999" customHeight="1">
      <c r="A402" s="13">
        <v>72102</v>
      </c>
      <c r="B402" s="14" t="s">
        <v>335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6">
        <f>SUMIF(Dec!$A:$A,TB!$A402,Dec!$H:$H)</f>
        <v>0</v>
      </c>
      <c r="O402" s="190"/>
      <c r="P402" s="190"/>
      <c r="Q402" s="181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81"/>
        <v>0</v>
      </c>
      <c r="AE402" s="43">
        <f t="shared" si="682"/>
        <v>0</v>
      </c>
      <c r="AF402" s="43">
        <f t="shared" si="683"/>
        <v>0</v>
      </c>
      <c r="AG402" s="43">
        <f t="shared" si="684"/>
        <v>0</v>
      </c>
      <c r="AH402" s="43">
        <f t="shared" si="685"/>
        <v>0</v>
      </c>
      <c r="AI402" s="43">
        <f t="shared" si="686"/>
        <v>0</v>
      </c>
      <c r="AJ402" s="43">
        <f t="shared" si="687"/>
        <v>0</v>
      </c>
      <c r="AK402" s="43">
        <f t="shared" si="688"/>
        <v>0</v>
      </c>
      <c r="AL402" s="43">
        <f t="shared" si="689"/>
        <v>0</v>
      </c>
      <c r="AM402" s="43">
        <f t="shared" si="690"/>
        <v>0</v>
      </c>
      <c r="AN402" s="43">
        <f t="shared" si="691"/>
        <v>0</v>
      </c>
      <c r="AO402" s="176">
        <f t="shared" si="692"/>
        <v>0</v>
      </c>
    </row>
    <row r="403" spans="1:41" ht="16.399999999999999" customHeight="1">
      <c r="A403" s="13">
        <v>72103</v>
      </c>
      <c r="B403" s="14" t="s">
        <v>336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6">
        <f>SUMIF(Dec!$A:$A,TB!$A403,Dec!$H:$H)</f>
        <v>0</v>
      </c>
      <c r="O403" s="190"/>
      <c r="P403" s="190"/>
      <c r="Q403" s="181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81"/>
        <v>0</v>
      </c>
      <c r="AE403" s="43">
        <f t="shared" si="682"/>
        <v>0</v>
      </c>
      <c r="AF403" s="43">
        <f t="shared" si="683"/>
        <v>0</v>
      </c>
      <c r="AG403" s="43">
        <f t="shared" si="684"/>
        <v>0</v>
      </c>
      <c r="AH403" s="43">
        <f t="shared" si="685"/>
        <v>0</v>
      </c>
      <c r="AI403" s="43">
        <f t="shared" si="686"/>
        <v>0</v>
      </c>
      <c r="AJ403" s="43">
        <f t="shared" si="687"/>
        <v>0</v>
      </c>
      <c r="AK403" s="43">
        <f t="shared" si="688"/>
        <v>0</v>
      </c>
      <c r="AL403" s="43">
        <f t="shared" si="689"/>
        <v>0</v>
      </c>
      <c r="AM403" s="43">
        <f t="shared" si="690"/>
        <v>0</v>
      </c>
      <c r="AN403" s="43">
        <f t="shared" si="691"/>
        <v>0</v>
      </c>
      <c r="AO403" s="176">
        <f t="shared" si="692"/>
        <v>0</v>
      </c>
    </row>
    <row r="404" spans="1:41" ht="16.399999999999999" customHeight="1">
      <c r="A404" s="13">
        <v>72200</v>
      </c>
      <c r="B404" s="14" t="s">
        <v>337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6">
        <f>SUMIF(Dec!$A:$A,TB!$A404,Dec!$H:$H)</f>
        <v>0</v>
      </c>
      <c r="O404" s="190"/>
      <c r="P404" s="190"/>
      <c r="Q404" s="181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81"/>
        <v>0</v>
      </c>
      <c r="AE404" s="43">
        <f t="shared" si="682"/>
        <v>0</v>
      </c>
      <c r="AF404" s="43">
        <f t="shared" si="683"/>
        <v>0</v>
      </c>
      <c r="AG404" s="43">
        <f t="shared" si="684"/>
        <v>0</v>
      </c>
      <c r="AH404" s="43">
        <f t="shared" si="685"/>
        <v>0</v>
      </c>
      <c r="AI404" s="43">
        <f t="shared" si="686"/>
        <v>0</v>
      </c>
      <c r="AJ404" s="43">
        <f t="shared" si="687"/>
        <v>0</v>
      </c>
      <c r="AK404" s="43">
        <f t="shared" si="688"/>
        <v>0</v>
      </c>
      <c r="AL404" s="43">
        <f t="shared" si="689"/>
        <v>0</v>
      </c>
      <c r="AM404" s="43">
        <f t="shared" si="690"/>
        <v>0</v>
      </c>
      <c r="AN404" s="43">
        <f t="shared" si="691"/>
        <v>0</v>
      </c>
      <c r="AO404" s="176">
        <f t="shared" si="692"/>
        <v>0</v>
      </c>
    </row>
    <row r="405" spans="1:41" ht="16.399999999999999" customHeight="1">
      <c r="A405" s="13">
        <v>73006</v>
      </c>
      <c r="B405" s="14" t="s">
        <v>338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6">
        <f>SUMIF(Dec!$A:$A,TB!$A405,Dec!$H:$H)</f>
        <v>0</v>
      </c>
      <c r="O405" s="190"/>
      <c r="P405" s="190"/>
      <c r="Q405" s="181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81"/>
        <v>0</v>
      </c>
      <c r="AE405" s="43">
        <f t="shared" si="682"/>
        <v>0</v>
      </c>
      <c r="AF405" s="43">
        <f t="shared" si="683"/>
        <v>0</v>
      </c>
      <c r="AG405" s="43">
        <f t="shared" si="684"/>
        <v>0</v>
      </c>
      <c r="AH405" s="43">
        <f t="shared" si="685"/>
        <v>0</v>
      </c>
      <c r="AI405" s="43">
        <f t="shared" si="686"/>
        <v>0</v>
      </c>
      <c r="AJ405" s="43">
        <f t="shared" si="687"/>
        <v>0</v>
      </c>
      <c r="AK405" s="43">
        <f t="shared" si="688"/>
        <v>0</v>
      </c>
      <c r="AL405" s="43">
        <f t="shared" si="689"/>
        <v>0</v>
      </c>
      <c r="AM405" s="43">
        <f t="shared" si="690"/>
        <v>0</v>
      </c>
      <c r="AN405" s="43">
        <f t="shared" si="691"/>
        <v>0</v>
      </c>
      <c r="AO405" s="176">
        <f t="shared" si="692"/>
        <v>0</v>
      </c>
    </row>
    <row r="406" spans="1:41" ht="16.399999999999999" customHeight="1">
      <c r="A406" s="13">
        <v>74100</v>
      </c>
      <c r="B406" s="14" t="s">
        <v>339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6">
        <f>SUMIF(Dec!$A:$A,TB!$A406,Dec!$H:$H)</f>
        <v>0</v>
      </c>
      <c r="O406" s="190"/>
      <c r="P406" s="190"/>
      <c r="Q406" s="181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81"/>
        <v>0</v>
      </c>
      <c r="AE406" s="43">
        <f t="shared" si="682"/>
        <v>0</v>
      </c>
      <c r="AF406" s="43">
        <f t="shared" si="683"/>
        <v>0</v>
      </c>
      <c r="AG406" s="43">
        <f t="shared" si="684"/>
        <v>0</v>
      </c>
      <c r="AH406" s="43">
        <f t="shared" si="685"/>
        <v>0</v>
      </c>
      <c r="AI406" s="43">
        <f t="shared" si="686"/>
        <v>0</v>
      </c>
      <c r="AJ406" s="43">
        <f t="shared" si="687"/>
        <v>0</v>
      </c>
      <c r="AK406" s="43">
        <f t="shared" si="688"/>
        <v>0</v>
      </c>
      <c r="AL406" s="43">
        <f t="shared" si="689"/>
        <v>0</v>
      </c>
      <c r="AM406" s="43">
        <f t="shared" si="690"/>
        <v>0</v>
      </c>
      <c r="AN406" s="43">
        <f t="shared" si="691"/>
        <v>0</v>
      </c>
      <c r="AO406" s="176">
        <f t="shared" si="692"/>
        <v>0</v>
      </c>
    </row>
    <row r="407" spans="1:41" ht="16.399999999999999" customHeight="1">
      <c r="A407" s="13">
        <v>74101</v>
      </c>
      <c r="B407" s="14" t="s">
        <v>340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6">
        <f>SUMIF(Dec!$A:$A,TB!$A407,Dec!$H:$H)</f>
        <v>0</v>
      </c>
      <c r="O407" s="190"/>
      <c r="P407" s="190"/>
      <c r="Q407" s="181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81"/>
        <v>0</v>
      </c>
      <c r="AE407" s="43">
        <f t="shared" si="682"/>
        <v>0</v>
      </c>
      <c r="AF407" s="43">
        <f t="shared" si="683"/>
        <v>0</v>
      </c>
      <c r="AG407" s="43">
        <f t="shared" si="684"/>
        <v>0</v>
      </c>
      <c r="AH407" s="43">
        <f t="shared" si="685"/>
        <v>0</v>
      </c>
      <c r="AI407" s="43">
        <f t="shared" si="686"/>
        <v>0</v>
      </c>
      <c r="AJ407" s="43">
        <f t="shared" si="687"/>
        <v>0</v>
      </c>
      <c r="AK407" s="43">
        <f t="shared" si="688"/>
        <v>0</v>
      </c>
      <c r="AL407" s="43">
        <f t="shared" si="689"/>
        <v>0</v>
      </c>
      <c r="AM407" s="43">
        <f t="shared" si="690"/>
        <v>0</v>
      </c>
      <c r="AN407" s="43">
        <f t="shared" si="691"/>
        <v>0</v>
      </c>
      <c r="AO407" s="176">
        <f t="shared" si="692"/>
        <v>0</v>
      </c>
    </row>
    <row r="408" spans="1:41" ht="16.399999999999999" customHeight="1">
      <c r="A408" s="13">
        <v>74102</v>
      </c>
      <c r="B408" s="14" t="s">
        <v>341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6">
        <f>SUMIF(Dec!$A:$A,TB!$A408,Dec!$H:$H)</f>
        <v>0</v>
      </c>
      <c r="O408" s="190"/>
      <c r="P408" s="190"/>
      <c r="Q408" s="181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81"/>
        <v>0</v>
      </c>
      <c r="AE408" s="43">
        <f t="shared" si="682"/>
        <v>0</v>
      </c>
      <c r="AF408" s="43">
        <f t="shared" si="683"/>
        <v>0</v>
      </c>
      <c r="AG408" s="43">
        <f t="shared" si="684"/>
        <v>0</v>
      </c>
      <c r="AH408" s="43">
        <f t="shared" si="685"/>
        <v>0</v>
      </c>
      <c r="AI408" s="43">
        <f t="shared" si="686"/>
        <v>0</v>
      </c>
      <c r="AJ408" s="43">
        <f t="shared" si="687"/>
        <v>0</v>
      </c>
      <c r="AK408" s="43">
        <f t="shared" si="688"/>
        <v>0</v>
      </c>
      <c r="AL408" s="43">
        <f t="shared" si="689"/>
        <v>0</v>
      </c>
      <c r="AM408" s="43">
        <f t="shared" si="690"/>
        <v>0</v>
      </c>
      <c r="AN408" s="43">
        <f t="shared" si="691"/>
        <v>0</v>
      </c>
      <c r="AO408" s="176">
        <f t="shared" si="692"/>
        <v>0</v>
      </c>
    </row>
    <row r="409" spans="1:41" ht="16.399999999999999" customHeight="1">
      <c r="A409" s="13">
        <v>74200</v>
      </c>
      <c r="B409" s="14" t="s">
        <v>342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6">
        <f>SUMIF(Dec!$A:$A,TB!$A409,Dec!$H:$H)</f>
        <v>0</v>
      </c>
      <c r="O409" s="190"/>
      <c r="P409" s="190"/>
      <c r="Q409" s="181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81"/>
        <v>0</v>
      </c>
      <c r="AE409" s="43">
        <f t="shared" si="682"/>
        <v>0</v>
      </c>
      <c r="AF409" s="43">
        <f t="shared" si="683"/>
        <v>0</v>
      </c>
      <c r="AG409" s="43">
        <f t="shared" si="684"/>
        <v>0</v>
      </c>
      <c r="AH409" s="43">
        <f t="shared" si="685"/>
        <v>0</v>
      </c>
      <c r="AI409" s="43">
        <f t="shared" si="686"/>
        <v>0</v>
      </c>
      <c r="AJ409" s="43">
        <f t="shared" si="687"/>
        <v>0</v>
      </c>
      <c r="AK409" s="43">
        <f t="shared" si="688"/>
        <v>0</v>
      </c>
      <c r="AL409" s="43">
        <f t="shared" si="689"/>
        <v>0</v>
      </c>
      <c r="AM409" s="43">
        <f t="shared" si="690"/>
        <v>0</v>
      </c>
      <c r="AN409" s="43">
        <f t="shared" si="691"/>
        <v>0</v>
      </c>
      <c r="AO409" s="176">
        <f t="shared" si="692"/>
        <v>0</v>
      </c>
    </row>
    <row r="410" spans="1:41" ht="16.399999999999999" customHeight="1">
      <c r="A410" s="13">
        <v>74201</v>
      </c>
      <c r="B410" s="14" t="s">
        <v>343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6">
        <f>SUMIF(Dec!$A:$A,TB!$A410,Dec!$H:$H)</f>
        <v>0</v>
      </c>
      <c r="O410" s="190"/>
      <c r="P410" s="190"/>
      <c r="Q410" s="181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81"/>
        <v>0</v>
      </c>
      <c r="AE410" s="43">
        <f t="shared" si="682"/>
        <v>0</v>
      </c>
      <c r="AF410" s="43">
        <f t="shared" si="683"/>
        <v>0</v>
      </c>
      <c r="AG410" s="43">
        <f t="shared" si="684"/>
        <v>0</v>
      </c>
      <c r="AH410" s="43">
        <f t="shared" si="685"/>
        <v>0</v>
      </c>
      <c r="AI410" s="43">
        <f t="shared" si="686"/>
        <v>0</v>
      </c>
      <c r="AJ410" s="43">
        <f t="shared" si="687"/>
        <v>0</v>
      </c>
      <c r="AK410" s="43">
        <f t="shared" si="688"/>
        <v>0</v>
      </c>
      <c r="AL410" s="43">
        <f t="shared" si="689"/>
        <v>0</v>
      </c>
      <c r="AM410" s="43">
        <f t="shared" si="690"/>
        <v>0</v>
      </c>
      <c r="AN410" s="43">
        <f t="shared" si="691"/>
        <v>0</v>
      </c>
      <c r="AO410" s="176">
        <f t="shared" si="692"/>
        <v>0</v>
      </c>
    </row>
    <row r="411" spans="1:41" ht="16.399999999999999" customHeight="1">
      <c r="A411" s="13">
        <v>74202</v>
      </c>
      <c r="B411" s="14" t="s">
        <v>344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6">
        <f>SUMIF(Dec!$A:$A,TB!$A411,Dec!$H:$H)</f>
        <v>0</v>
      </c>
      <c r="O411" s="190"/>
      <c r="P411" s="190"/>
      <c r="Q411" s="181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81"/>
        <v>0</v>
      </c>
      <c r="AE411" s="43">
        <f t="shared" si="682"/>
        <v>0</v>
      </c>
      <c r="AF411" s="43">
        <f t="shared" si="683"/>
        <v>0</v>
      </c>
      <c r="AG411" s="43">
        <f t="shared" si="684"/>
        <v>0</v>
      </c>
      <c r="AH411" s="43">
        <f t="shared" si="685"/>
        <v>0</v>
      </c>
      <c r="AI411" s="43">
        <f t="shared" si="686"/>
        <v>0</v>
      </c>
      <c r="AJ411" s="43">
        <f t="shared" si="687"/>
        <v>0</v>
      </c>
      <c r="AK411" s="43">
        <f t="shared" si="688"/>
        <v>0</v>
      </c>
      <c r="AL411" s="43">
        <f t="shared" si="689"/>
        <v>0</v>
      </c>
      <c r="AM411" s="43">
        <f t="shared" si="690"/>
        <v>0</v>
      </c>
      <c r="AN411" s="43">
        <f t="shared" si="691"/>
        <v>0</v>
      </c>
      <c r="AO411" s="176">
        <f t="shared" si="692"/>
        <v>0</v>
      </c>
    </row>
    <row r="412" spans="1:41" ht="16.399999999999999" customHeight="1">
      <c r="A412" s="13">
        <v>74203</v>
      </c>
      <c r="B412" s="14" t="s">
        <v>345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6">
        <f>SUMIF(Dec!$A:$A,TB!$A412,Dec!$H:$H)</f>
        <v>0</v>
      </c>
      <c r="O412" s="190"/>
      <c r="P412" s="190"/>
      <c r="Q412" s="181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81"/>
        <v>0</v>
      </c>
      <c r="AE412" s="43">
        <f t="shared" si="682"/>
        <v>0</v>
      </c>
      <c r="AF412" s="43">
        <f t="shared" si="683"/>
        <v>0</v>
      </c>
      <c r="AG412" s="43">
        <f t="shared" si="684"/>
        <v>0</v>
      </c>
      <c r="AH412" s="43">
        <f t="shared" si="685"/>
        <v>0</v>
      </c>
      <c r="AI412" s="43">
        <f t="shared" si="686"/>
        <v>0</v>
      </c>
      <c r="AJ412" s="43">
        <f t="shared" si="687"/>
        <v>0</v>
      </c>
      <c r="AK412" s="43">
        <f t="shared" si="688"/>
        <v>0</v>
      </c>
      <c r="AL412" s="43">
        <f t="shared" si="689"/>
        <v>0</v>
      </c>
      <c r="AM412" s="43">
        <f t="shared" si="690"/>
        <v>0</v>
      </c>
      <c r="AN412" s="43">
        <f t="shared" si="691"/>
        <v>0</v>
      </c>
      <c r="AO412" s="176">
        <f t="shared" si="692"/>
        <v>0</v>
      </c>
    </row>
    <row r="413" spans="1:41" ht="16.399999999999999" customHeight="1">
      <c r="A413" s="13">
        <v>74204</v>
      </c>
      <c r="B413" s="14" t="s">
        <v>346</v>
      </c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6">
        <f>SUMIF(Dec!$A:$A,TB!$A413,Dec!$H:$H)</f>
        <v>0</v>
      </c>
      <c r="O413" s="190"/>
      <c r="P413" s="190"/>
      <c r="Q413" s="181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81"/>
        <v>0</v>
      </c>
      <c r="AE413" s="43">
        <f t="shared" si="682"/>
        <v>0</v>
      </c>
      <c r="AF413" s="43">
        <f t="shared" si="683"/>
        <v>0</v>
      </c>
      <c r="AG413" s="43">
        <f t="shared" si="684"/>
        <v>0</v>
      </c>
      <c r="AH413" s="43">
        <f t="shared" si="685"/>
        <v>0</v>
      </c>
      <c r="AI413" s="43">
        <f t="shared" si="686"/>
        <v>0</v>
      </c>
      <c r="AJ413" s="43">
        <f t="shared" si="687"/>
        <v>0</v>
      </c>
      <c r="AK413" s="43">
        <f t="shared" si="688"/>
        <v>0</v>
      </c>
      <c r="AL413" s="43">
        <f t="shared" si="689"/>
        <v>0</v>
      </c>
      <c r="AM413" s="43">
        <f t="shared" si="690"/>
        <v>0</v>
      </c>
      <c r="AN413" s="43">
        <f t="shared" si="691"/>
        <v>0</v>
      </c>
      <c r="AO413" s="176">
        <f t="shared" si="692"/>
        <v>0</v>
      </c>
    </row>
    <row r="414" spans="1:41" ht="16.399999999999999" customHeight="1">
      <c r="A414" s="13">
        <v>74300</v>
      </c>
      <c r="B414" s="14" t="s">
        <v>347</v>
      </c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76">
        <f>SUMIF(Dec!$A:$A,TB!$A414,Dec!$H:$H)</f>
        <v>0</v>
      </c>
      <c r="O414" s="190"/>
      <c r="P414" s="190"/>
      <c r="Q414" s="181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81"/>
        <v>0</v>
      </c>
      <c r="AE414" s="43">
        <f t="shared" si="682"/>
        <v>0</v>
      </c>
      <c r="AF414" s="43">
        <f t="shared" si="683"/>
        <v>0</v>
      </c>
      <c r="AG414" s="43">
        <f t="shared" si="684"/>
        <v>0</v>
      </c>
      <c r="AH414" s="43">
        <f t="shared" si="685"/>
        <v>0</v>
      </c>
      <c r="AI414" s="43">
        <f t="shared" si="686"/>
        <v>0</v>
      </c>
      <c r="AJ414" s="43">
        <f t="shared" si="687"/>
        <v>0</v>
      </c>
      <c r="AK414" s="43">
        <f t="shared" si="688"/>
        <v>0</v>
      </c>
      <c r="AL414" s="43">
        <f t="shared" si="689"/>
        <v>0</v>
      </c>
      <c r="AM414" s="43">
        <f t="shared" si="690"/>
        <v>0</v>
      </c>
      <c r="AN414" s="43">
        <f t="shared" si="691"/>
        <v>0</v>
      </c>
      <c r="AO414" s="176">
        <f t="shared" si="692"/>
        <v>0</v>
      </c>
    </row>
    <row r="415" spans="1:41" ht="16.399999999999999" customHeight="1">
      <c r="A415" s="13"/>
      <c r="B415" s="22"/>
      <c r="C415" s="43">
        <f>SUMIF(Jan!$A:$A,TB!$A415,Jan!$H:$H)</f>
        <v>0</v>
      </c>
      <c r="D415" s="43">
        <f>SUMIF(Feb!$A:$A,TB!$A415,Feb!$H:$H)</f>
        <v>0</v>
      </c>
      <c r="E415" s="43">
        <f>SUMIF(Mar!$A:$A,TB!$A415,Mar!$H:$H)</f>
        <v>0</v>
      </c>
      <c r="F415" s="43">
        <f>SUMIF(Apr!$A:$A,TB!$A415,Apr!$H:$H)</f>
        <v>0</v>
      </c>
      <c r="G415" s="43">
        <f>SUMIF(May!$A:$A,TB!$A415,May!$H:$H)</f>
        <v>0</v>
      </c>
      <c r="H415" s="43">
        <f>SUMIF(Jun!$A:$A,TB!$A415,Jun!$H:$H)</f>
        <v>0</v>
      </c>
      <c r="I415" s="43">
        <f>SUMIF(Jul!$A:$A,TB!$A415,Jul!$H:$H)</f>
        <v>0</v>
      </c>
      <c r="J415" s="43">
        <f>SUMIF(Aug!$A:$A,TB!$A415,Aug!$H:$H)</f>
        <v>0</v>
      </c>
      <c r="K415" s="43">
        <f>SUMIF(Sep!$A:$A,TB!$A415,Sep!$H:$H)</f>
        <v>0</v>
      </c>
      <c r="L415" s="43">
        <f>SUMIF(Oct!$A:$A,TB!$A415,Oct!$H:$H)</f>
        <v>0</v>
      </c>
      <c r="M415" s="43">
        <f>SUMIF(Nov!$A:$A,TB!$A415,Nov!$H:$H)</f>
        <v>0</v>
      </c>
      <c r="N415" s="176">
        <f>SUMIF(Dec!$A:$A,TB!$A415,Dec!$H:$H)</f>
        <v>0</v>
      </c>
      <c r="O415" s="190"/>
      <c r="P415" s="190"/>
      <c r="Q415" s="181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D415" s="43">
        <f t="shared" si="681"/>
        <v>0</v>
      </c>
      <c r="AE415" s="43">
        <f t="shared" si="682"/>
        <v>0</v>
      </c>
      <c r="AF415" s="43">
        <f t="shared" si="683"/>
        <v>0</v>
      </c>
      <c r="AG415" s="43">
        <f t="shared" si="684"/>
        <v>0</v>
      </c>
      <c r="AH415" s="43">
        <f t="shared" si="685"/>
        <v>0</v>
      </c>
      <c r="AI415" s="43">
        <f t="shared" si="686"/>
        <v>0</v>
      </c>
      <c r="AJ415" s="43">
        <f t="shared" si="687"/>
        <v>0</v>
      </c>
      <c r="AK415" s="43">
        <f t="shared" si="688"/>
        <v>0</v>
      </c>
      <c r="AL415" s="43">
        <f t="shared" si="689"/>
        <v>0</v>
      </c>
      <c r="AM415" s="43">
        <f t="shared" si="690"/>
        <v>0</v>
      </c>
      <c r="AN415" s="43">
        <f t="shared" si="691"/>
        <v>0</v>
      </c>
      <c r="AO415" s="176">
        <f t="shared" si="692"/>
        <v>0</v>
      </c>
    </row>
    <row r="416" spans="1:41" ht="16.399999999999999" customHeight="1">
      <c r="A416" s="13"/>
      <c r="B416" s="21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6">
        <f>SUMIF(Dec!$A:$A,TB!$A416,Dec!$H:$H)</f>
        <v>0</v>
      </c>
      <c r="O416" s="190"/>
      <c r="P416" s="190"/>
      <c r="Q416" s="181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si="681"/>
        <v>0</v>
      </c>
      <c r="AE416" s="43">
        <f t="shared" si="682"/>
        <v>0</v>
      </c>
      <c r="AF416" s="43">
        <f t="shared" si="683"/>
        <v>0</v>
      </c>
      <c r="AG416" s="43">
        <f t="shared" si="684"/>
        <v>0</v>
      </c>
      <c r="AH416" s="43">
        <f t="shared" si="685"/>
        <v>0</v>
      </c>
      <c r="AI416" s="43">
        <f t="shared" si="686"/>
        <v>0</v>
      </c>
      <c r="AJ416" s="43">
        <f t="shared" si="687"/>
        <v>0</v>
      </c>
      <c r="AK416" s="43">
        <f t="shared" si="688"/>
        <v>0</v>
      </c>
      <c r="AL416" s="43">
        <f t="shared" si="689"/>
        <v>0</v>
      </c>
      <c r="AM416" s="43">
        <f t="shared" si="690"/>
        <v>0</v>
      </c>
      <c r="AN416" s="43">
        <f t="shared" si="691"/>
        <v>0</v>
      </c>
      <c r="AO416" s="176">
        <f t="shared" si="692"/>
        <v>0</v>
      </c>
    </row>
    <row r="417" spans="1:41" ht="16.399999999999999" customHeight="1">
      <c r="A417" s="17" t="s">
        <v>77</v>
      </c>
      <c r="B417" s="18"/>
      <c r="C417" s="19">
        <f t="shared" ref="C417" si="693">ROUND(SUM(C370:C416),2)</f>
        <v>-2381497.21</v>
      </c>
      <c r="D417" s="19">
        <f t="shared" ref="D417:N417" si="694">ROUND(SUM(D370:D416),2)</f>
        <v>-4607164.95</v>
      </c>
      <c r="E417" s="19">
        <f t="shared" si="694"/>
        <v>-7282466.5999999996</v>
      </c>
      <c r="F417" s="19">
        <f t="shared" si="694"/>
        <v>-9590355.25</v>
      </c>
      <c r="G417" s="19">
        <f t="shared" si="694"/>
        <v>-12217946.92</v>
      </c>
      <c r="H417" s="19">
        <f t="shared" si="694"/>
        <v>-14777493.84</v>
      </c>
      <c r="I417" s="19">
        <f t="shared" si="694"/>
        <v>-14777493.84</v>
      </c>
      <c r="J417" s="19">
        <f t="shared" si="694"/>
        <v>-14777493.84</v>
      </c>
      <c r="K417" s="19">
        <f t="shared" si="694"/>
        <v>-14777493.84</v>
      </c>
      <c r="L417" s="19">
        <f t="shared" si="694"/>
        <v>-14777493.84</v>
      </c>
      <c r="M417" s="19">
        <f t="shared" si="694"/>
        <v>-14777493.84</v>
      </c>
      <c r="N417" s="175">
        <f t="shared" si="694"/>
        <v>-14777493.84</v>
      </c>
      <c r="O417" s="189"/>
      <c r="P417" s="189"/>
      <c r="Q417" s="180">
        <v>-2792491.92</v>
      </c>
      <c r="R417" s="19">
        <v>-5386122.04</v>
      </c>
      <c r="S417" s="19">
        <v>-8437375.2200000007</v>
      </c>
      <c r="T417" s="19">
        <v>-10095648.380000001</v>
      </c>
      <c r="U417" s="19">
        <v>-12389384.039999999</v>
      </c>
      <c r="V417" s="19">
        <v>-14933775.49</v>
      </c>
      <c r="W417" s="19">
        <v>-17657347.649999999</v>
      </c>
      <c r="X417" s="19">
        <v>-20770959.010000002</v>
      </c>
      <c r="Y417" s="19">
        <v>-23503455.030000001</v>
      </c>
      <c r="Z417" s="19">
        <v>-26606384.350000001</v>
      </c>
      <c r="AA417" s="19">
        <v>-29412109</v>
      </c>
      <c r="AB417" s="19">
        <v>-32191623.359999999</v>
      </c>
      <c r="AD417" s="19">
        <f t="shared" ref="AD417" si="695">ROUND(SUM(AD370:AD416),2)</f>
        <v>-59947047.770000003</v>
      </c>
      <c r="AE417" s="19">
        <f t="shared" ref="AE417:AO417" si="696">ROUND(SUM(AE370:AE416),2)</f>
        <v>-115764694.41</v>
      </c>
      <c r="AF417" s="19">
        <f t="shared" si="696"/>
        <v>-183440964.16999999</v>
      </c>
      <c r="AG417" s="19">
        <f t="shared" si="696"/>
        <v>-242311833.81999999</v>
      </c>
      <c r="AH417" s="19">
        <f t="shared" si="696"/>
        <v>-309175146.81</v>
      </c>
      <c r="AI417" s="19">
        <f t="shared" si="696"/>
        <v>-374232642.75</v>
      </c>
      <c r="AJ417" s="19">
        <f t="shared" si="696"/>
        <v>-374232642.75</v>
      </c>
      <c r="AK417" s="19">
        <f t="shared" si="696"/>
        <v>-374232642.75</v>
      </c>
      <c r="AL417" s="19">
        <f t="shared" si="696"/>
        <v>-374232642.75</v>
      </c>
      <c r="AM417" s="19">
        <f t="shared" si="696"/>
        <v>-374232642.75</v>
      </c>
      <c r="AN417" s="19">
        <f t="shared" si="696"/>
        <v>-374232642.75</v>
      </c>
      <c r="AO417" s="175">
        <f t="shared" si="696"/>
        <v>-374232642.75</v>
      </c>
    </row>
    <row r="418" spans="1:41" ht="16.399999999999999" customHeight="1">
      <c r="A418" s="13"/>
      <c r="B418" s="22"/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6">
        <f>SUMIF(Dec!$A:$A,TB!$A418,Dec!$H:$H)</f>
        <v>0</v>
      </c>
      <c r="O418" s="190"/>
      <c r="P418" s="190"/>
      <c r="Q418" s="181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ref="AD418:AD481" si="697">ROUND(C418*AD$2,2)</f>
        <v>0</v>
      </c>
      <c r="AE418" s="43">
        <f t="shared" ref="AE418:AE481" si="698">ROUND(D418*AE$2,2)</f>
        <v>0</v>
      </c>
      <c r="AF418" s="43">
        <f t="shared" ref="AF418:AF481" si="699">ROUND(E418*AF$2,2)</f>
        <v>0</v>
      </c>
      <c r="AG418" s="43">
        <f t="shared" ref="AG418:AG481" si="700">ROUND(F418*AG$2,2)</f>
        <v>0</v>
      </c>
      <c r="AH418" s="43">
        <f t="shared" ref="AH418:AH481" si="701">ROUND(G418*AH$2,2)</f>
        <v>0</v>
      </c>
      <c r="AI418" s="43">
        <f t="shared" ref="AI418:AI481" si="702">ROUND(H418*AI$2,2)</f>
        <v>0</v>
      </c>
      <c r="AJ418" s="43">
        <f t="shared" ref="AJ418:AJ481" si="703">ROUND(I418*AJ$2,2)</f>
        <v>0</v>
      </c>
      <c r="AK418" s="43">
        <f t="shared" ref="AK418:AK481" si="704">ROUND(J418*AK$2,2)</f>
        <v>0</v>
      </c>
      <c r="AL418" s="43">
        <f t="shared" ref="AL418:AL481" si="705">ROUND(K418*AL$2,2)</f>
        <v>0</v>
      </c>
      <c r="AM418" s="43">
        <f t="shared" ref="AM418:AM481" si="706">ROUND(L418*AM$2,2)</f>
        <v>0</v>
      </c>
      <c r="AN418" s="43">
        <f t="shared" ref="AN418:AN481" si="707">ROUND(M418*AN$2,2)</f>
        <v>0</v>
      </c>
      <c r="AO418" s="176">
        <f t="shared" ref="AO418:AO481" si="708">ROUND(N418*AO$2,2)</f>
        <v>0</v>
      </c>
    </row>
    <row r="419" spans="1:41" ht="16.399999999999999" customHeight="1">
      <c r="A419" s="13">
        <v>81001</v>
      </c>
      <c r="B419" s="22" t="s">
        <v>304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6">
        <f>SUMIF(Dec!$A:$A,TB!$A419,Dec!$H:$H)</f>
        <v>0</v>
      </c>
      <c r="O419" s="190"/>
      <c r="P419" s="190"/>
      <c r="Q419" s="181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97"/>
        <v>0</v>
      </c>
      <c r="AE419" s="43">
        <f t="shared" si="698"/>
        <v>0</v>
      </c>
      <c r="AF419" s="43">
        <f t="shared" si="699"/>
        <v>0</v>
      </c>
      <c r="AG419" s="43">
        <f t="shared" si="700"/>
        <v>0</v>
      </c>
      <c r="AH419" s="43">
        <f t="shared" si="701"/>
        <v>0</v>
      </c>
      <c r="AI419" s="43">
        <f t="shared" si="702"/>
        <v>0</v>
      </c>
      <c r="AJ419" s="43">
        <f t="shared" si="703"/>
        <v>0</v>
      </c>
      <c r="AK419" s="43">
        <f t="shared" si="704"/>
        <v>0</v>
      </c>
      <c r="AL419" s="43">
        <f t="shared" si="705"/>
        <v>0</v>
      </c>
      <c r="AM419" s="43">
        <f t="shared" si="706"/>
        <v>0</v>
      </c>
      <c r="AN419" s="43">
        <f t="shared" si="707"/>
        <v>0</v>
      </c>
      <c r="AO419" s="176">
        <f t="shared" si="708"/>
        <v>0</v>
      </c>
    </row>
    <row r="420" spans="1:41" ht="16.399999999999999" customHeight="1">
      <c r="A420" s="13">
        <v>81002</v>
      </c>
      <c r="B420" s="22" t="s">
        <v>305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6">
        <f>SUMIF(Dec!$A:$A,TB!$A420,Dec!$H:$H)</f>
        <v>0</v>
      </c>
      <c r="O420" s="190"/>
      <c r="P420" s="190"/>
      <c r="Q420" s="181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697"/>
        <v>0</v>
      </c>
      <c r="AE420" s="43">
        <f t="shared" si="698"/>
        <v>0</v>
      </c>
      <c r="AF420" s="43">
        <f t="shared" si="699"/>
        <v>0</v>
      </c>
      <c r="AG420" s="43">
        <f t="shared" si="700"/>
        <v>0</v>
      </c>
      <c r="AH420" s="43">
        <f t="shared" si="701"/>
        <v>0</v>
      </c>
      <c r="AI420" s="43">
        <f t="shared" si="702"/>
        <v>0</v>
      </c>
      <c r="AJ420" s="43">
        <f t="shared" si="703"/>
        <v>0</v>
      </c>
      <c r="AK420" s="43">
        <f t="shared" si="704"/>
        <v>0</v>
      </c>
      <c r="AL420" s="43">
        <f t="shared" si="705"/>
        <v>0</v>
      </c>
      <c r="AM420" s="43">
        <f t="shared" si="706"/>
        <v>0</v>
      </c>
      <c r="AN420" s="43">
        <f t="shared" si="707"/>
        <v>0</v>
      </c>
      <c r="AO420" s="176">
        <f t="shared" si="708"/>
        <v>0</v>
      </c>
    </row>
    <row r="421" spans="1:41" ht="16.399999999999999" customHeight="1">
      <c r="A421" s="13">
        <v>81003</v>
      </c>
      <c r="B421" s="22" t="s">
        <v>306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6">
        <f>SUMIF(Dec!$A:$A,TB!$A421,Dec!$H:$H)</f>
        <v>0</v>
      </c>
      <c r="O421" s="190"/>
      <c r="P421" s="190"/>
      <c r="Q421" s="181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97"/>
        <v>0</v>
      </c>
      <c r="AE421" s="43">
        <f t="shared" si="698"/>
        <v>0</v>
      </c>
      <c r="AF421" s="43">
        <f t="shared" si="699"/>
        <v>0</v>
      </c>
      <c r="AG421" s="43">
        <f t="shared" si="700"/>
        <v>0</v>
      </c>
      <c r="AH421" s="43">
        <f t="shared" si="701"/>
        <v>0</v>
      </c>
      <c r="AI421" s="43">
        <f t="shared" si="702"/>
        <v>0</v>
      </c>
      <c r="AJ421" s="43">
        <f t="shared" si="703"/>
        <v>0</v>
      </c>
      <c r="AK421" s="43">
        <f t="shared" si="704"/>
        <v>0</v>
      </c>
      <c r="AL421" s="43">
        <f t="shared" si="705"/>
        <v>0</v>
      </c>
      <c r="AM421" s="43">
        <f t="shared" si="706"/>
        <v>0</v>
      </c>
      <c r="AN421" s="43">
        <f t="shared" si="707"/>
        <v>0</v>
      </c>
      <c r="AO421" s="176">
        <f t="shared" si="708"/>
        <v>0</v>
      </c>
    </row>
    <row r="422" spans="1:41" ht="16.399999999999999" customHeight="1">
      <c r="A422" s="13">
        <v>81004</v>
      </c>
      <c r="B422" s="22" t="s">
        <v>307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6">
        <f>SUMIF(Dec!$A:$A,TB!$A422,Dec!$H:$H)</f>
        <v>0</v>
      </c>
      <c r="O422" s="190"/>
      <c r="P422" s="190"/>
      <c r="Q422" s="181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697"/>
        <v>0</v>
      </c>
      <c r="AE422" s="43">
        <f t="shared" si="698"/>
        <v>0</v>
      </c>
      <c r="AF422" s="43">
        <f t="shared" si="699"/>
        <v>0</v>
      </c>
      <c r="AG422" s="43">
        <f t="shared" si="700"/>
        <v>0</v>
      </c>
      <c r="AH422" s="43">
        <f t="shared" si="701"/>
        <v>0</v>
      </c>
      <c r="AI422" s="43">
        <f t="shared" si="702"/>
        <v>0</v>
      </c>
      <c r="AJ422" s="43">
        <f t="shared" si="703"/>
        <v>0</v>
      </c>
      <c r="AK422" s="43">
        <f t="shared" si="704"/>
        <v>0</v>
      </c>
      <c r="AL422" s="43">
        <f t="shared" si="705"/>
        <v>0</v>
      </c>
      <c r="AM422" s="43">
        <f t="shared" si="706"/>
        <v>0</v>
      </c>
      <c r="AN422" s="43">
        <f t="shared" si="707"/>
        <v>0</v>
      </c>
      <c r="AO422" s="176">
        <f t="shared" si="708"/>
        <v>0</v>
      </c>
    </row>
    <row r="423" spans="1:41" ht="16.399999999999999" customHeight="1">
      <c r="A423" s="13">
        <v>81005</v>
      </c>
      <c r="B423" s="22" t="s">
        <v>308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6">
        <f>SUMIF(Dec!$A:$A,TB!$A423,Dec!$H:$H)</f>
        <v>0</v>
      </c>
      <c r="O423" s="190"/>
      <c r="P423" s="190"/>
      <c r="Q423" s="181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97"/>
        <v>0</v>
      </c>
      <c r="AE423" s="43">
        <f t="shared" si="698"/>
        <v>0</v>
      </c>
      <c r="AF423" s="43">
        <f t="shared" si="699"/>
        <v>0</v>
      </c>
      <c r="AG423" s="43">
        <f t="shared" si="700"/>
        <v>0</v>
      </c>
      <c r="AH423" s="43">
        <f t="shared" si="701"/>
        <v>0</v>
      </c>
      <c r="AI423" s="43">
        <f t="shared" si="702"/>
        <v>0</v>
      </c>
      <c r="AJ423" s="43">
        <f t="shared" si="703"/>
        <v>0</v>
      </c>
      <c r="AK423" s="43">
        <f t="shared" si="704"/>
        <v>0</v>
      </c>
      <c r="AL423" s="43">
        <f t="shared" si="705"/>
        <v>0</v>
      </c>
      <c r="AM423" s="43">
        <f t="shared" si="706"/>
        <v>0</v>
      </c>
      <c r="AN423" s="43">
        <f t="shared" si="707"/>
        <v>0</v>
      </c>
      <c r="AO423" s="176">
        <f t="shared" si="708"/>
        <v>0</v>
      </c>
    </row>
    <row r="424" spans="1:41" ht="16.399999999999999" customHeight="1">
      <c r="A424" s="13">
        <v>81006</v>
      </c>
      <c r="B424" s="22" t="s">
        <v>309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6">
        <f>SUMIF(Dec!$A:$A,TB!$A424,Dec!$H:$H)</f>
        <v>0</v>
      </c>
      <c r="O424" s="190"/>
      <c r="P424" s="190"/>
      <c r="Q424" s="181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97"/>
        <v>0</v>
      </c>
      <c r="AE424" s="43">
        <f t="shared" si="698"/>
        <v>0</v>
      </c>
      <c r="AF424" s="43">
        <f t="shared" si="699"/>
        <v>0</v>
      </c>
      <c r="AG424" s="43">
        <f t="shared" si="700"/>
        <v>0</v>
      </c>
      <c r="AH424" s="43">
        <f t="shared" si="701"/>
        <v>0</v>
      </c>
      <c r="AI424" s="43">
        <f t="shared" si="702"/>
        <v>0</v>
      </c>
      <c r="AJ424" s="43">
        <f t="shared" si="703"/>
        <v>0</v>
      </c>
      <c r="AK424" s="43">
        <f t="shared" si="704"/>
        <v>0</v>
      </c>
      <c r="AL424" s="43">
        <f t="shared" si="705"/>
        <v>0</v>
      </c>
      <c r="AM424" s="43">
        <f t="shared" si="706"/>
        <v>0</v>
      </c>
      <c r="AN424" s="43">
        <f t="shared" si="707"/>
        <v>0</v>
      </c>
      <c r="AO424" s="176">
        <f t="shared" si="708"/>
        <v>0</v>
      </c>
    </row>
    <row r="425" spans="1:41" ht="16.399999999999999" customHeight="1">
      <c r="A425" s="13">
        <v>81007</v>
      </c>
      <c r="B425" s="22" t="s">
        <v>310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6">
        <f>SUMIF(Dec!$A:$A,TB!$A425,Dec!$H:$H)</f>
        <v>0</v>
      </c>
      <c r="O425" s="190"/>
      <c r="P425" s="190"/>
      <c r="Q425" s="181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97"/>
        <v>0</v>
      </c>
      <c r="AE425" s="43">
        <f t="shared" si="698"/>
        <v>0</v>
      </c>
      <c r="AF425" s="43">
        <f t="shared" si="699"/>
        <v>0</v>
      </c>
      <c r="AG425" s="43">
        <f t="shared" si="700"/>
        <v>0</v>
      </c>
      <c r="AH425" s="43">
        <f t="shared" si="701"/>
        <v>0</v>
      </c>
      <c r="AI425" s="43">
        <f t="shared" si="702"/>
        <v>0</v>
      </c>
      <c r="AJ425" s="43">
        <f t="shared" si="703"/>
        <v>0</v>
      </c>
      <c r="AK425" s="43">
        <f t="shared" si="704"/>
        <v>0</v>
      </c>
      <c r="AL425" s="43">
        <f t="shared" si="705"/>
        <v>0</v>
      </c>
      <c r="AM425" s="43">
        <f t="shared" si="706"/>
        <v>0</v>
      </c>
      <c r="AN425" s="43">
        <f t="shared" si="707"/>
        <v>0</v>
      </c>
      <c r="AO425" s="176">
        <f t="shared" si="708"/>
        <v>0</v>
      </c>
    </row>
    <row r="426" spans="1:41" ht="16.399999999999999" customHeight="1">
      <c r="A426" s="13">
        <v>81008</v>
      </c>
      <c r="B426" s="22" t="s">
        <v>311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6">
        <f>SUMIF(Dec!$A:$A,TB!$A426,Dec!$H:$H)</f>
        <v>0</v>
      </c>
      <c r="O426" s="190"/>
      <c r="P426" s="190"/>
      <c r="Q426" s="181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697"/>
        <v>0</v>
      </c>
      <c r="AE426" s="43">
        <f t="shared" si="698"/>
        <v>0</v>
      </c>
      <c r="AF426" s="43">
        <f t="shared" si="699"/>
        <v>0</v>
      </c>
      <c r="AG426" s="43">
        <f t="shared" si="700"/>
        <v>0</v>
      </c>
      <c r="AH426" s="43">
        <f t="shared" si="701"/>
        <v>0</v>
      </c>
      <c r="AI426" s="43">
        <f t="shared" si="702"/>
        <v>0</v>
      </c>
      <c r="AJ426" s="43">
        <f t="shared" si="703"/>
        <v>0</v>
      </c>
      <c r="AK426" s="43">
        <f t="shared" si="704"/>
        <v>0</v>
      </c>
      <c r="AL426" s="43">
        <f t="shared" si="705"/>
        <v>0</v>
      </c>
      <c r="AM426" s="43">
        <f t="shared" si="706"/>
        <v>0</v>
      </c>
      <c r="AN426" s="43">
        <f t="shared" si="707"/>
        <v>0</v>
      </c>
      <c r="AO426" s="176">
        <f t="shared" si="708"/>
        <v>0</v>
      </c>
    </row>
    <row r="427" spans="1:41" ht="16.399999999999999" customHeight="1">
      <c r="A427" s="13">
        <v>81009</v>
      </c>
      <c r="B427" s="22" t="s">
        <v>312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6">
        <f>SUMIF(Dec!$A:$A,TB!$A427,Dec!$H:$H)</f>
        <v>0</v>
      </c>
      <c r="O427" s="190"/>
      <c r="P427" s="190"/>
      <c r="Q427" s="181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97"/>
        <v>0</v>
      </c>
      <c r="AE427" s="43">
        <f t="shared" si="698"/>
        <v>0</v>
      </c>
      <c r="AF427" s="43">
        <f t="shared" si="699"/>
        <v>0</v>
      </c>
      <c r="AG427" s="43">
        <f t="shared" si="700"/>
        <v>0</v>
      </c>
      <c r="AH427" s="43">
        <f t="shared" si="701"/>
        <v>0</v>
      </c>
      <c r="AI427" s="43">
        <f t="shared" si="702"/>
        <v>0</v>
      </c>
      <c r="AJ427" s="43">
        <f t="shared" si="703"/>
        <v>0</v>
      </c>
      <c r="AK427" s="43">
        <f t="shared" si="704"/>
        <v>0</v>
      </c>
      <c r="AL427" s="43">
        <f t="shared" si="705"/>
        <v>0</v>
      </c>
      <c r="AM427" s="43">
        <f t="shared" si="706"/>
        <v>0</v>
      </c>
      <c r="AN427" s="43">
        <f t="shared" si="707"/>
        <v>0</v>
      </c>
      <c r="AO427" s="176">
        <f t="shared" si="708"/>
        <v>0</v>
      </c>
    </row>
    <row r="428" spans="1:41" ht="16.399999999999999" customHeight="1">
      <c r="A428" s="13">
        <v>81010</v>
      </c>
      <c r="B428" s="22" t="s">
        <v>313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6">
        <f>SUMIF(Dec!$A:$A,TB!$A428,Dec!$H:$H)</f>
        <v>0</v>
      </c>
      <c r="O428" s="190"/>
      <c r="P428" s="190"/>
      <c r="Q428" s="181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97"/>
        <v>0</v>
      </c>
      <c r="AE428" s="43">
        <f t="shared" si="698"/>
        <v>0</v>
      </c>
      <c r="AF428" s="43">
        <f t="shared" si="699"/>
        <v>0</v>
      </c>
      <c r="AG428" s="43">
        <f t="shared" si="700"/>
        <v>0</v>
      </c>
      <c r="AH428" s="43">
        <f t="shared" si="701"/>
        <v>0</v>
      </c>
      <c r="AI428" s="43">
        <f t="shared" si="702"/>
        <v>0</v>
      </c>
      <c r="AJ428" s="43">
        <f t="shared" si="703"/>
        <v>0</v>
      </c>
      <c r="AK428" s="43">
        <f t="shared" si="704"/>
        <v>0</v>
      </c>
      <c r="AL428" s="43">
        <f t="shared" si="705"/>
        <v>0</v>
      </c>
      <c r="AM428" s="43">
        <f t="shared" si="706"/>
        <v>0</v>
      </c>
      <c r="AN428" s="43">
        <f t="shared" si="707"/>
        <v>0</v>
      </c>
      <c r="AO428" s="176">
        <f t="shared" si="708"/>
        <v>0</v>
      </c>
    </row>
    <row r="429" spans="1:41" ht="16.399999999999999" customHeight="1">
      <c r="A429" s="13">
        <v>81011</v>
      </c>
      <c r="B429" s="22" t="s">
        <v>314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6">
        <f>SUMIF(Dec!$A:$A,TB!$A429,Dec!$H:$H)</f>
        <v>0</v>
      </c>
      <c r="O429" s="190"/>
      <c r="P429" s="190"/>
      <c r="Q429" s="181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97"/>
        <v>0</v>
      </c>
      <c r="AE429" s="43">
        <f t="shared" si="698"/>
        <v>0</v>
      </c>
      <c r="AF429" s="43">
        <f t="shared" si="699"/>
        <v>0</v>
      </c>
      <c r="AG429" s="43">
        <f t="shared" si="700"/>
        <v>0</v>
      </c>
      <c r="AH429" s="43">
        <f t="shared" si="701"/>
        <v>0</v>
      </c>
      <c r="AI429" s="43">
        <f t="shared" si="702"/>
        <v>0</v>
      </c>
      <c r="AJ429" s="43">
        <f t="shared" si="703"/>
        <v>0</v>
      </c>
      <c r="AK429" s="43">
        <f t="shared" si="704"/>
        <v>0</v>
      </c>
      <c r="AL429" s="43">
        <f t="shared" si="705"/>
        <v>0</v>
      </c>
      <c r="AM429" s="43">
        <f t="shared" si="706"/>
        <v>0</v>
      </c>
      <c r="AN429" s="43">
        <f t="shared" si="707"/>
        <v>0</v>
      </c>
      <c r="AO429" s="176">
        <f t="shared" si="708"/>
        <v>0</v>
      </c>
    </row>
    <row r="430" spans="1:41" ht="16.399999999999999" customHeight="1">
      <c r="A430" s="13">
        <v>81012</v>
      </c>
      <c r="B430" s="22" t="s">
        <v>315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6">
        <f>SUMIF(Dec!$A:$A,TB!$A430,Dec!$H:$H)</f>
        <v>0</v>
      </c>
      <c r="O430" s="190"/>
      <c r="P430" s="190"/>
      <c r="Q430" s="181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97"/>
        <v>0</v>
      </c>
      <c r="AE430" s="43">
        <f t="shared" si="698"/>
        <v>0</v>
      </c>
      <c r="AF430" s="43">
        <f t="shared" si="699"/>
        <v>0</v>
      </c>
      <c r="AG430" s="43">
        <f t="shared" si="700"/>
        <v>0</v>
      </c>
      <c r="AH430" s="43">
        <f t="shared" si="701"/>
        <v>0</v>
      </c>
      <c r="AI430" s="43">
        <f t="shared" si="702"/>
        <v>0</v>
      </c>
      <c r="AJ430" s="43">
        <f t="shared" si="703"/>
        <v>0</v>
      </c>
      <c r="AK430" s="43">
        <f t="shared" si="704"/>
        <v>0</v>
      </c>
      <c r="AL430" s="43">
        <f t="shared" si="705"/>
        <v>0</v>
      </c>
      <c r="AM430" s="43">
        <f t="shared" si="706"/>
        <v>0</v>
      </c>
      <c r="AN430" s="43">
        <f t="shared" si="707"/>
        <v>0</v>
      </c>
      <c r="AO430" s="176">
        <f t="shared" si="708"/>
        <v>0</v>
      </c>
    </row>
    <row r="431" spans="1:41" ht="16.399999999999999" customHeight="1">
      <c r="A431" s="13">
        <v>81013</v>
      </c>
      <c r="B431" s="22" t="s">
        <v>316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6">
        <f>SUMIF(Dec!$A:$A,TB!$A431,Dec!$H:$H)</f>
        <v>0</v>
      </c>
      <c r="O431" s="190"/>
      <c r="P431" s="190"/>
      <c r="Q431" s="181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97"/>
        <v>0</v>
      </c>
      <c r="AE431" s="43">
        <f t="shared" si="698"/>
        <v>0</v>
      </c>
      <c r="AF431" s="43">
        <f t="shared" si="699"/>
        <v>0</v>
      </c>
      <c r="AG431" s="43">
        <f t="shared" si="700"/>
        <v>0</v>
      </c>
      <c r="AH431" s="43">
        <f t="shared" si="701"/>
        <v>0</v>
      </c>
      <c r="AI431" s="43">
        <f t="shared" si="702"/>
        <v>0</v>
      </c>
      <c r="AJ431" s="43">
        <f t="shared" si="703"/>
        <v>0</v>
      </c>
      <c r="AK431" s="43">
        <f t="shared" si="704"/>
        <v>0</v>
      </c>
      <c r="AL431" s="43">
        <f t="shared" si="705"/>
        <v>0</v>
      </c>
      <c r="AM431" s="43">
        <f t="shared" si="706"/>
        <v>0</v>
      </c>
      <c r="AN431" s="43">
        <f t="shared" si="707"/>
        <v>0</v>
      </c>
      <c r="AO431" s="176">
        <f t="shared" si="708"/>
        <v>0</v>
      </c>
    </row>
    <row r="432" spans="1:41" ht="16.399999999999999" customHeight="1">
      <c r="A432" s="13">
        <v>81014</v>
      </c>
      <c r="B432" s="22" t="s">
        <v>317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6">
        <f>SUMIF(Dec!$A:$A,TB!$A432,Dec!$H:$H)</f>
        <v>0</v>
      </c>
      <c r="O432" s="190"/>
      <c r="P432" s="190"/>
      <c r="Q432" s="181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697"/>
        <v>0</v>
      </c>
      <c r="AE432" s="43">
        <f t="shared" si="698"/>
        <v>0</v>
      </c>
      <c r="AF432" s="43">
        <f t="shared" si="699"/>
        <v>0</v>
      </c>
      <c r="AG432" s="43">
        <f t="shared" si="700"/>
        <v>0</v>
      </c>
      <c r="AH432" s="43">
        <f t="shared" si="701"/>
        <v>0</v>
      </c>
      <c r="AI432" s="43">
        <f t="shared" si="702"/>
        <v>0</v>
      </c>
      <c r="AJ432" s="43">
        <f t="shared" si="703"/>
        <v>0</v>
      </c>
      <c r="AK432" s="43">
        <f t="shared" si="704"/>
        <v>0</v>
      </c>
      <c r="AL432" s="43">
        <f t="shared" si="705"/>
        <v>0</v>
      </c>
      <c r="AM432" s="43">
        <f t="shared" si="706"/>
        <v>0</v>
      </c>
      <c r="AN432" s="43">
        <f t="shared" si="707"/>
        <v>0</v>
      </c>
      <c r="AO432" s="176">
        <f t="shared" si="708"/>
        <v>0</v>
      </c>
    </row>
    <row r="433" spans="1:41" ht="16.399999999999999" customHeight="1">
      <c r="A433" s="13">
        <v>81015</v>
      </c>
      <c r="B433" s="22" t="s">
        <v>318</v>
      </c>
      <c r="C433" s="43">
        <f>SUMIF(Jan!$A:$A,TB!$A433,Jan!$H:$H)</f>
        <v>1670030.32</v>
      </c>
      <c r="D433" s="43">
        <f>SUMIF(Feb!$A:$A,TB!$A433,Feb!$H:$H)</f>
        <v>3377804.03</v>
      </c>
      <c r="E433" s="43">
        <f>SUMIF(Mar!$A:$A,TB!$A433,Mar!$H:$H)</f>
        <v>5330231.47</v>
      </c>
      <c r="F433" s="43">
        <f>SUMIF(Apr!$A:$A,TB!$A433,Apr!$H:$H)</f>
        <v>7068195.0499999998</v>
      </c>
      <c r="G433" s="43">
        <f>SUMIF(May!$A:$A,TB!$A433,May!$H:$H)</f>
        <v>8969999.3399999999</v>
      </c>
      <c r="H433" s="43">
        <f>SUMIF(Jun!$A:$A,TB!$A433,Jun!$H:$H)</f>
        <v>10921857.08</v>
      </c>
      <c r="I433" s="43">
        <f>SUMIF(Jul!$A:$A,TB!$A433,Jul!$H:$H)</f>
        <v>10921857.08</v>
      </c>
      <c r="J433" s="43">
        <f>SUMIF(Aug!$A:$A,TB!$A433,Aug!$H:$H)</f>
        <v>10921857.08</v>
      </c>
      <c r="K433" s="43">
        <f>SUMIF(Sep!$A:$A,TB!$A433,Sep!$H:$H)</f>
        <v>10921857.08</v>
      </c>
      <c r="L433" s="43">
        <f>SUMIF(Oct!$A:$A,TB!$A433,Oct!$H:$H)</f>
        <v>10921857.08</v>
      </c>
      <c r="M433" s="43">
        <f>SUMIF(Nov!$A:$A,TB!$A433,Nov!$H:$H)</f>
        <v>10921857.08</v>
      </c>
      <c r="N433" s="176">
        <f>SUMIF(Dec!$A:$A,TB!$A433,Dec!$H:$H)</f>
        <v>10921857.08</v>
      </c>
      <c r="O433" s="190"/>
      <c r="P433" s="190"/>
      <c r="Q433" s="181">
        <v>1254569.1000000001</v>
      </c>
      <c r="R433" s="43">
        <v>2590584.91</v>
      </c>
      <c r="S433" s="43">
        <v>4023254</v>
      </c>
      <c r="T433" s="43">
        <v>5229506.82</v>
      </c>
      <c r="U433" s="43">
        <v>6940192.5</v>
      </c>
      <c r="V433" s="43">
        <v>8585940.5</v>
      </c>
      <c r="W433" s="43">
        <v>10349476.26</v>
      </c>
      <c r="X433" s="43">
        <v>12547227.18</v>
      </c>
      <c r="Y433" s="43">
        <v>14354214.560000001</v>
      </c>
      <c r="Z433" s="43">
        <v>16575509.210000001</v>
      </c>
      <c r="AA433" s="43">
        <v>18615988.93</v>
      </c>
      <c r="AB433" s="43">
        <v>20593649.079999998</v>
      </c>
      <c r="AD433" s="43">
        <f t="shared" si="697"/>
        <v>42038003.219999999</v>
      </c>
      <c r="AE433" s="43">
        <f t="shared" si="698"/>
        <v>84874419.640000001</v>
      </c>
      <c r="AF433" s="43">
        <f t="shared" si="699"/>
        <v>134265332.59</v>
      </c>
      <c r="AG433" s="43">
        <f t="shared" si="700"/>
        <v>178586429.77000001</v>
      </c>
      <c r="AH433" s="43">
        <f t="shared" si="701"/>
        <v>226985833.30000001</v>
      </c>
      <c r="AI433" s="43">
        <f t="shared" si="702"/>
        <v>276590569.62</v>
      </c>
      <c r="AJ433" s="43">
        <f t="shared" si="703"/>
        <v>276590569.62</v>
      </c>
      <c r="AK433" s="43">
        <f t="shared" si="704"/>
        <v>276590569.62</v>
      </c>
      <c r="AL433" s="43">
        <f t="shared" si="705"/>
        <v>276590569.62</v>
      </c>
      <c r="AM433" s="43">
        <f t="shared" si="706"/>
        <v>276590569.62</v>
      </c>
      <c r="AN433" s="43">
        <f t="shared" si="707"/>
        <v>276590569.62</v>
      </c>
      <c r="AO433" s="176">
        <f t="shared" si="708"/>
        <v>276590569.62</v>
      </c>
    </row>
    <row r="434" spans="1:41" ht="16.399999999999999" customHeight="1">
      <c r="A434" s="13">
        <v>81016</v>
      </c>
      <c r="B434" s="22" t="s">
        <v>319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6">
        <f>SUMIF(Dec!$A:$A,TB!$A434,Dec!$H:$H)</f>
        <v>0</v>
      </c>
      <c r="O434" s="190"/>
      <c r="P434" s="190"/>
      <c r="Q434" s="181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97"/>
        <v>0</v>
      </c>
      <c r="AE434" s="43">
        <f t="shared" si="698"/>
        <v>0</v>
      </c>
      <c r="AF434" s="43">
        <f t="shared" si="699"/>
        <v>0</v>
      </c>
      <c r="AG434" s="43">
        <f t="shared" si="700"/>
        <v>0</v>
      </c>
      <c r="AH434" s="43">
        <f t="shared" si="701"/>
        <v>0</v>
      </c>
      <c r="AI434" s="43">
        <f t="shared" si="702"/>
        <v>0</v>
      </c>
      <c r="AJ434" s="43">
        <f t="shared" si="703"/>
        <v>0</v>
      </c>
      <c r="AK434" s="43">
        <f t="shared" si="704"/>
        <v>0</v>
      </c>
      <c r="AL434" s="43">
        <f t="shared" si="705"/>
        <v>0</v>
      </c>
      <c r="AM434" s="43">
        <f t="shared" si="706"/>
        <v>0</v>
      </c>
      <c r="AN434" s="43">
        <f t="shared" si="707"/>
        <v>0</v>
      </c>
      <c r="AO434" s="176">
        <f t="shared" si="708"/>
        <v>0</v>
      </c>
    </row>
    <row r="435" spans="1:41" ht="16.399999999999999" customHeight="1">
      <c r="A435" s="13">
        <v>81017</v>
      </c>
      <c r="B435" s="22" t="s">
        <v>320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6">
        <f>SUMIF(Dec!$A:$A,TB!$A435,Dec!$H:$H)</f>
        <v>0</v>
      </c>
      <c r="O435" s="190"/>
      <c r="P435" s="190"/>
      <c r="Q435" s="181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97"/>
        <v>0</v>
      </c>
      <c r="AE435" s="43">
        <f t="shared" si="698"/>
        <v>0</v>
      </c>
      <c r="AF435" s="43">
        <f t="shared" si="699"/>
        <v>0</v>
      </c>
      <c r="AG435" s="43">
        <f t="shared" si="700"/>
        <v>0</v>
      </c>
      <c r="AH435" s="43">
        <f t="shared" si="701"/>
        <v>0</v>
      </c>
      <c r="AI435" s="43">
        <f t="shared" si="702"/>
        <v>0</v>
      </c>
      <c r="AJ435" s="43">
        <f t="shared" si="703"/>
        <v>0</v>
      </c>
      <c r="AK435" s="43">
        <f t="shared" si="704"/>
        <v>0</v>
      </c>
      <c r="AL435" s="43">
        <f t="shared" si="705"/>
        <v>0</v>
      </c>
      <c r="AM435" s="43">
        <f t="shared" si="706"/>
        <v>0</v>
      </c>
      <c r="AN435" s="43">
        <f t="shared" si="707"/>
        <v>0</v>
      </c>
      <c r="AO435" s="176">
        <f t="shared" si="708"/>
        <v>0</v>
      </c>
    </row>
    <row r="436" spans="1:41" ht="16.399999999999999" customHeight="1">
      <c r="A436" s="13">
        <v>81018</v>
      </c>
      <c r="B436" s="22" t="s">
        <v>321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176">
        <f>SUMIF(Dec!$A:$A,TB!$A436,Dec!$H:$H)</f>
        <v>0</v>
      </c>
      <c r="O436" s="190"/>
      <c r="P436" s="190"/>
      <c r="Q436" s="181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697"/>
        <v>0</v>
      </c>
      <c r="AE436" s="43">
        <f t="shared" si="698"/>
        <v>0</v>
      </c>
      <c r="AF436" s="43">
        <f t="shared" si="699"/>
        <v>0</v>
      </c>
      <c r="AG436" s="43">
        <f t="shared" si="700"/>
        <v>0</v>
      </c>
      <c r="AH436" s="43">
        <f t="shared" si="701"/>
        <v>0</v>
      </c>
      <c r="AI436" s="43">
        <f t="shared" si="702"/>
        <v>0</v>
      </c>
      <c r="AJ436" s="43">
        <f t="shared" si="703"/>
        <v>0</v>
      </c>
      <c r="AK436" s="43">
        <f t="shared" si="704"/>
        <v>0</v>
      </c>
      <c r="AL436" s="43">
        <f t="shared" si="705"/>
        <v>0</v>
      </c>
      <c r="AM436" s="43">
        <f t="shared" si="706"/>
        <v>0</v>
      </c>
      <c r="AN436" s="43">
        <f t="shared" si="707"/>
        <v>0</v>
      </c>
      <c r="AO436" s="176">
        <f t="shared" si="708"/>
        <v>0</v>
      </c>
    </row>
    <row r="437" spans="1:41" ht="16.399999999999999" customHeight="1">
      <c r="A437" s="13">
        <v>81019</v>
      </c>
      <c r="B437" s="22" t="s">
        <v>322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6">
        <f>SUMIF(Dec!$A:$A,TB!$A437,Dec!$H:$H)</f>
        <v>0</v>
      </c>
      <c r="O437" s="190"/>
      <c r="P437" s="190"/>
      <c r="Q437" s="181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97"/>
        <v>0</v>
      </c>
      <c r="AE437" s="43">
        <f t="shared" si="698"/>
        <v>0</v>
      </c>
      <c r="AF437" s="43">
        <f t="shared" si="699"/>
        <v>0</v>
      </c>
      <c r="AG437" s="43">
        <f t="shared" si="700"/>
        <v>0</v>
      </c>
      <c r="AH437" s="43">
        <f t="shared" si="701"/>
        <v>0</v>
      </c>
      <c r="AI437" s="43">
        <f t="shared" si="702"/>
        <v>0</v>
      </c>
      <c r="AJ437" s="43">
        <f t="shared" si="703"/>
        <v>0</v>
      </c>
      <c r="AK437" s="43">
        <f t="shared" si="704"/>
        <v>0</v>
      </c>
      <c r="AL437" s="43">
        <f t="shared" si="705"/>
        <v>0</v>
      </c>
      <c r="AM437" s="43">
        <f t="shared" si="706"/>
        <v>0</v>
      </c>
      <c r="AN437" s="43">
        <f t="shared" si="707"/>
        <v>0</v>
      </c>
      <c r="AO437" s="176">
        <f t="shared" si="708"/>
        <v>0</v>
      </c>
    </row>
    <row r="438" spans="1:41" ht="16.399999999999999" customHeight="1">
      <c r="A438" s="13">
        <v>81020</v>
      </c>
      <c r="B438" s="22" t="s">
        <v>323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6">
        <f>SUMIF(Dec!$A:$A,TB!$A438,Dec!$H:$H)</f>
        <v>0</v>
      </c>
      <c r="O438" s="190"/>
      <c r="P438" s="190"/>
      <c r="Q438" s="181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97"/>
        <v>0</v>
      </c>
      <c r="AE438" s="43">
        <f t="shared" si="698"/>
        <v>0</v>
      </c>
      <c r="AF438" s="43">
        <f t="shared" si="699"/>
        <v>0</v>
      </c>
      <c r="AG438" s="43">
        <f t="shared" si="700"/>
        <v>0</v>
      </c>
      <c r="AH438" s="43">
        <f t="shared" si="701"/>
        <v>0</v>
      </c>
      <c r="AI438" s="43">
        <f t="shared" si="702"/>
        <v>0</v>
      </c>
      <c r="AJ438" s="43">
        <f t="shared" si="703"/>
        <v>0</v>
      </c>
      <c r="AK438" s="43">
        <f t="shared" si="704"/>
        <v>0</v>
      </c>
      <c r="AL438" s="43">
        <f t="shared" si="705"/>
        <v>0</v>
      </c>
      <c r="AM438" s="43">
        <f t="shared" si="706"/>
        <v>0</v>
      </c>
      <c r="AN438" s="43">
        <f t="shared" si="707"/>
        <v>0</v>
      </c>
      <c r="AO438" s="176">
        <f t="shared" si="708"/>
        <v>0</v>
      </c>
    </row>
    <row r="439" spans="1:41" ht="16.399999999999999" customHeight="1">
      <c r="A439" s="13">
        <v>81021</v>
      </c>
      <c r="B439" s="22" t="s">
        <v>324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6">
        <f>SUMIF(Dec!$A:$A,TB!$A439,Dec!$H:$H)</f>
        <v>0</v>
      </c>
      <c r="O439" s="190"/>
      <c r="P439" s="190"/>
      <c r="Q439" s="181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97"/>
        <v>0</v>
      </c>
      <c r="AE439" s="43">
        <f t="shared" si="698"/>
        <v>0</v>
      </c>
      <c r="AF439" s="43">
        <f t="shared" si="699"/>
        <v>0</v>
      </c>
      <c r="AG439" s="43">
        <f t="shared" si="700"/>
        <v>0</v>
      </c>
      <c r="AH439" s="43">
        <f t="shared" si="701"/>
        <v>0</v>
      </c>
      <c r="AI439" s="43">
        <f t="shared" si="702"/>
        <v>0</v>
      </c>
      <c r="AJ439" s="43">
        <f t="shared" si="703"/>
        <v>0</v>
      </c>
      <c r="AK439" s="43">
        <f t="shared" si="704"/>
        <v>0</v>
      </c>
      <c r="AL439" s="43">
        <f t="shared" si="705"/>
        <v>0</v>
      </c>
      <c r="AM439" s="43">
        <f t="shared" si="706"/>
        <v>0</v>
      </c>
      <c r="AN439" s="43">
        <f t="shared" si="707"/>
        <v>0</v>
      </c>
      <c r="AO439" s="176">
        <f t="shared" si="708"/>
        <v>0</v>
      </c>
    </row>
    <row r="440" spans="1:41" ht="16.399999999999999" customHeight="1">
      <c r="A440" s="13">
        <v>81022</v>
      </c>
      <c r="B440" s="22" t="s">
        <v>325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6">
        <f>SUMIF(Dec!$A:$A,TB!$A440,Dec!$H:$H)</f>
        <v>0</v>
      </c>
      <c r="O440" s="190"/>
      <c r="P440" s="190"/>
      <c r="Q440" s="181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97"/>
        <v>0</v>
      </c>
      <c r="AE440" s="43">
        <f t="shared" si="698"/>
        <v>0</v>
      </c>
      <c r="AF440" s="43">
        <f t="shared" si="699"/>
        <v>0</v>
      </c>
      <c r="AG440" s="43">
        <f t="shared" si="700"/>
        <v>0</v>
      </c>
      <c r="AH440" s="43">
        <f t="shared" si="701"/>
        <v>0</v>
      </c>
      <c r="AI440" s="43">
        <f t="shared" si="702"/>
        <v>0</v>
      </c>
      <c r="AJ440" s="43">
        <f t="shared" si="703"/>
        <v>0</v>
      </c>
      <c r="AK440" s="43">
        <f t="shared" si="704"/>
        <v>0</v>
      </c>
      <c r="AL440" s="43">
        <f t="shared" si="705"/>
        <v>0</v>
      </c>
      <c r="AM440" s="43">
        <f t="shared" si="706"/>
        <v>0</v>
      </c>
      <c r="AN440" s="43">
        <f t="shared" si="707"/>
        <v>0</v>
      </c>
      <c r="AO440" s="176">
        <f t="shared" si="708"/>
        <v>0</v>
      </c>
    </row>
    <row r="441" spans="1:41" ht="16.399999999999999" customHeight="1">
      <c r="A441" s="13">
        <v>81023</v>
      </c>
      <c r="B441" s="22" t="s">
        <v>326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6">
        <f>SUMIF(Dec!$A:$A,TB!$A441,Dec!$H:$H)</f>
        <v>0</v>
      </c>
      <c r="O441" s="190"/>
      <c r="P441" s="190"/>
      <c r="Q441" s="181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97"/>
        <v>0</v>
      </c>
      <c r="AE441" s="43">
        <f t="shared" si="698"/>
        <v>0</v>
      </c>
      <c r="AF441" s="43">
        <f t="shared" si="699"/>
        <v>0</v>
      </c>
      <c r="AG441" s="43">
        <f t="shared" si="700"/>
        <v>0</v>
      </c>
      <c r="AH441" s="43">
        <f t="shared" si="701"/>
        <v>0</v>
      </c>
      <c r="AI441" s="43">
        <f t="shared" si="702"/>
        <v>0</v>
      </c>
      <c r="AJ441" s="43">
        <f t="shared" si="703"/>
        <v>0</v>
      </c>
      <c r="AK441" s="43">
        <f t="shared" si="704"/>
        <v>0</v>
      </c>
      <c r="AL441" s="43">
        <f t="shared" si="705"/>
        <v>0</v>
      </c>
      <c r="AM441" s="43">
        <f t="shared" si="706"/>
        <v>0</v>
      </c>
      <c r="AN441" s="43">
        <f t="shared" si="707"/>
        <v>0</v>
      </c>
      <c r="AO441" s="176">
        <f t="shared" si="708"/>
        <v>0</v>
      </c>
    </row>
    <row r="442" spans="1:41" ht="16.399999999999999" customHeight="1">
      <c r="A442" s="13">
        <v>81024</v>
      </c>
      <c r="B442" s="22" t="s">
        <v>327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6">
        <f>SUMIF(Dec!$A:$A,TB!$A442,Dec!$H:$H)</f>
        <v>0</v>
      </c>
      <c r="O442" s="190"/>
      <c r="P442" s="190"/>
      <c r="Q442" s="181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97"/>
        <v>0</v>
      </c>
      <c r="AE442" s="43">
        <f t="shared" si="698"/>
        <v>0</v>
      </c>
      <c r="AF442" s="43">
        <f t="shared" si="699"/>
        <v>0</v>
      </c>
      <c r="AG442" s="43">
        <f t="shared" si="700"/>
        <v>0</v>
      </c>
      <c r="AH442" s="43">
        <f t="shared" si="701"/>
        <v>0</v>
      </c>
      <c r="AI442" s="43">
        <f t="shared" si="702"/>
        <v>0</v>
      </c>
      <c r="AJ442" s="43">
        <f t="shared" si="703"/>
        <v>0</v>
      </c>
      <c r="AK442" s="43">
        <f t="shared" si="704"/>
        <v>0</v>
      </c>
      <c r="AL442" s="43">
        <f t="shared" si="705"/>
        <v>0</v>
      </c>
      <c r="AM442" s="43">
        <f t="shared" si="706"/>
        <v>0</v>
      </c>
      <c r="AN442" s="43">
        <f t="shared" si="707"/>
        <v>0</v>
      </c>
      <c r="AO442" s="176">
        <f t="shared" si="708"/>
        <v>0</v>
      </c>
    </row>
    <row r="443" spans="1:41" ht="16.399999999999999" customHeight="1">
      <c r="A443" s="13">
        <v>81025</v>
      </c>
      <c r="B443" s="22" t="s">
        <v>328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6">
        <f>SUMIF(Dec!$A:$A,TB!$A443,Dec!$H:$H)</f>
        <v>0</v>
      </c>
      <c r="O443" s="190"/>
      <c r="P443" s="190"/>
      <c r="Q443" s="181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97"/>
        <v>0</v>
      </c>
      <c r="AE443" s="43">
        <f t="shared" si="698"/>
        <v>0</v>
      </c>
      <c r="AF443" s="43">
        <f t="shared" si="699"/>
        <v>0</v>
      </c>
      <c r="AG443" s="43">
        <f t="shared" si="700"/>
        <v>0</v>
      </c>
      <c r="AH443" s="43">
        <f t="shared" si="701"/>
        <v>0</v>
      </c>
      <c r="AI443" s="43">
        <f t="shared" si="702"/>
        <v>0</v>
      </c>
      <c r="AJ443" s="43">
        <f t="shared" si="703"/>
        <v>0</v>
      </c>
      <c r="AK443" s="43">
        <f t="shared" si="704"/>
        <v>0</v>
      </c>
      <c r="AL443" s="43">
        <f t="shared" si="705"/>
        <v>0</v>
      </c>
      <c r="AM443" s="43">
        <f t="shared" si="706"/>
        <v>0</v>
      </c>
      <c r="AN443" s="43">
        <f t="shared" si="707"/>
        <v>0</v>
      </c>
      <c r="AO443" s="176">
        <f t="shared" si="708"/>
        <v>0</v>
      </c>
    </row>
    <row r="444" spans="1:41" ht="16.399999999999999" customHeight="1">
      <c r="A444" s="13">
        <v>81026</v>
      </c>
      <c r="B444" s="22" t="s">
        <v>329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6">
        <f>SUMIF(Dec!$A:$A,TB!$A444,Dec!$H:$H)</f>
        <v>0</v>
      </c>
      <c r="O444" s="190"/>
      <c r="P444" s="190"/>
      <c r="Q444" s="181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97"/>
        <v>0</v>
      </c>
      <c r="AE444" s="43">
        <f t="shared" si="698"/>
        <v>0</v>
      </c>
      <c r="AF444" s="43">
        <f t="shared" si="699"/>
        <v>0</v>
      </c>
      <c r="AG444" s="43">
        <f t="shared" si="700"/>
        <v>0</v>
      </c>
      <c r="AH444" s="43">
        <f t="shared" si="701"/>
        <v>0</v>
      </c>
      <c r="AI444" s="43">
        <f t="shared" si="702"/>
        <v>0</v>
      </c>
      <c r="AJ444" s="43">
        <f t="shared" si="703"/>
        <v>0</v>
      </c>
      <c r="AK444" s="43">
        <f t="shared" si="704"/>
        <v>0</v>
      </c>
      <c r="AL444" s="43">
        <f t="shared" si="705"/>
        <v>0</v>
      </c>
      <c r="AM444" s="43">
        <f t="shared" si="706"/>
        <v>0</v>
      </c>
      <c r="AN444" s="43">
        <f t="shared" si="707"/>
        <v>0</v>
      </c>
      <c r="AO444" s="176">
        <f t="shared" si="708"/>
        <v>0</v>
      </c>
    </row>
    <row r="445" spans="1:41" ht="16.399999999999999" customHeight="1">
      <c r="A445" s="13">
        <v>81027</v>
      </c>
      <c r="B445" s="22" t="s">
        <v>330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6">
        <f>SUMIF(Dec!$A:$A,TB!$A445,Dec!$H:$H)</f>
        <v>0</v>
      </c>
      <c r="O445" s="190"/>
      <c r="P445" s="190"/>
      <c r="Q445" s="181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697"/>
        <v>0</v>
      </c>
      <c r="AE445" s="43">
        <f t="shared" si="698"/>
        <v>0</v>
      </c>
      <c r="AF445" s="43">
        <f t="shared" si="699"/>
        <v>0</v>
      </c>
      <c r="AG445" s="43">
        <f t="shared" si="700"/>
        <v>0</v>
      </c>
      <c r="AH445" s="43">
        <f t="shared" si="701"/>
        <v>0</v>
      </c>
      <c r="AI445" s="43">
        <f t="shared" si="702"/>
        <v>0</v>
      </c>
      <c r="AJ445" s="43">
        <f t="shared" si="703"/>
        <v>0</v>
      </c>
      <c r="AK445" s="43">
        <f t="shared" si="704"/>
        <v>0</v>
      </c>
      <c r="AL445" s="43">
        <f t="shared" si="705"/>
        <v>0</v>
      </c>
      <c r="AM445" s="43">
        <f t="shared" si="706"/>
        <v>0</v>
      </c>
      <c r="AN445" s="43">
        <f t="shared" si="707"/>
        <v>0</v>
      </c>
      <c r="AO445" s="176">
        <f t="shared" si="708"/>
        <v>0</v>
      </c>
    </row>
    <row r="446" spans="1:41" ht="16.399999999999999" customHeight="1">
      <c r="A446" s="13">
        <v>81028</v>
      </c>
      <c r="B446" s="22" t="s">
        <v>331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6">
        <f>SUMIF(Dec!$A:$A,TB!$A446,Dec!$H:$H)</f>
        <v>0</v>
      </c>
      <c r="O446" s="190"/>
      <c r="P446" s="190"/>
      <c r="Q446" s="181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697"/>
        <v>0</v>
      </c>
      <c r="AE446" s="43">
        <f t="shared" si="698"/>
        <v>0</v>
      </c>
      <c r="AF446" s="43">
        <f t="shared" si="699"/>
        <v>0</v>
      </c>
      <c r="AG446" s="43">
        <f t="shared" si="700"/>
        <v>0</v>
      </c>
      <c r="AH446" s="43">
        <f t="shared" si="701"/>
        <v>0</v>
      </c>
      <c r="AI446" s="43">
        <f t="shared" si="702"/>
        <v>0</v>
      </c>
      <c r="AJ446" s="43">
        <f t="shared" si="703"/>
        <v>0</v>
      </c>
      <c r="AK446" s="43">
        <f t="shared" si="704"/>
        <v>0</v>
      </c>
      <c r="AL446" s="43">
        <f t="shared" si="705"/>
        <v>0</v>
      </c>
      <c r="AM446" s="43">
        <f t="shared" si="706"/>
        <v>0</v>
      </c>
      <c r="AN446" s="43">
        <f t="shared" si="707"/>
        <v>0</v>
      </c>
      <c r="AO446" s="176">
        <f t="shared" si="708"/>
        <v>0</v>
      </c>
    </row>
    <row r="447" spans="1:41" ht="16.399999999999999" customHeight="1">
      <c r="A447" s="13">
        <v>81998</v>
      </c>
      <c r="B447" s="22" t="s">
        <v>348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6">
        <f>SUMIF(Dec!$A:$A,TB!$A447,Dec!$H:$H)</f>
        <v>0</v>
      </c>
      <c r="O447" s="190"/>
      <c r="P447" s="190"/>
      <c r="Q447" s="181">
        <v>114708.35</v>
      </c>
      <c r="R447" s="43">
        <v>205571.4</v>
      </c>
      <c r="S447" s="43">
        <v>335000.25</v>
      </c>
      <c r="T447" s="43">
        <v>335000.25</v>
      </c>
      <c r="U447" s="43">
        <v>335000.25</v>
      </c>
      <c r="V447" s="43">
        <v>335000.25</v>
      </c>
      <c r="W447" s="43">
        <v>335000.25</v>
      </c>
      <c r="X447" s="43">
        <v>335000.25</v>
      </c>
      <c r="Y447" s="43">
        <v>335000.25</v>
      </c>
      <c r="Z447" s="43">
        <v>335000.25</v>
      </c>
      <c r="AA447" s="43">
        <v>335000.25</v>
      </c>
      <c r="AB447" s="43">
        <v>335000.25</v>
      </c>
      <c r="AD447" s="43">
        <f t="shared" si="697"/>
        <v>0</v>
      </c>
      <c r="AE447" s="43">
        <f t="shared" si="698"/>
        <v>0</v>
      </c>
      <c r="AF447" s="43">
        <f t="shared" si="699"/>
        <v>0</v>
      </c>
      <c r="AG447" s="43">
        <f t="shared" si="700"/>
        <v>0</v>
      </c>
      <c r="AH447" s="43">
        <f t="shared" si="701"/>
        <v>0</v>
      </c>
      <c r="AI447" s="43">
        <f t="shared" si="702"/>
        <v>0</v>
      </c>
      <c r="AJ447" s="43">
        <f t="shared" si="703"/>
        <v>0</v>
      </c>
      <c r="AK447" s="43">
        <f t="shared" si="704"/>
        <v>0</v>
      </c>
      <c r="AL447" s="43">
        <f t="shared" si="705"/>
        <v>0</v>
      </c>
      <c r="AM447" s="43">
        <f t="shared" si="706"/>
        <v>0</v>
      </c>
      <c r="AN447" s="43">
        <f t="shared" si="707"/>
        <v>0</v>
      </c>
      <c r="AO447" s="176">
        <f t="shared" si="708"/>
        <v>0</v>
      </c>
    </row>
    <row r="448" spans="1:41" ht="16.399999999999999" customHeight="1">
      <c r="A448" s="13">
        <v>82099</v>
      </c>
      <c r="B448" s="22" t="s">
        <v>349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6">
        <f>SUMIF(Dec!$A:$A,TB!$A448,Dec!$H:$H)</f>
        <v>0</v>
      </c>
      <c r="O448" s="190"/>
      <c r="P448" s="190"/>
      <c r="Q448" s="181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697"/>
        <v>0</v>
      </c>
      <c r="AE448" s="43">
        <f t="shared" si="698"/>
        <v>0</v>
      </c>
      <c r="AF448" s="43">
        <f t="shared" si="699"/>
        <v>0</v>
      </c>
      <c r="AG448" s="43">
        <f t="shared" si="700"/>
        <v>0</v>
      </c>
      <c r="AH448" s="43">
        <f t="shared" si="701"/>
        <v>0</v>
      </c>
      <c r="AI448" s="43">
        <f t="shared" si="702"/>
        <v>0</v>
      </c>
      <c r="AJ448" s="43">
        <f t="shared" si="703"/>
        <v>0</v>
      </c>
      <c r="AK448" s="43">
        <f t="shared" si="704"/>
        <v>0</v>
      </c>
      <c r="AL448" s="43">
        <f t="shared" si="705"/>
        <v>0</v>
      </c>
      <c r="AM448" s="43">
        <f t="shared" si="706"/>
        <v>0</v>
      </c>
      <c r="AN448" s="43">
        <f t="shared" si="707"/>
        <v>0</v>
      </c>
      <c r="AO448" s="176">
        <f t="shared" si="708"/>
        <v>0</v>
      </c>
    </row>
    <row r="449" spans="1:41" ht="16.399999999999999" customHeight="1">
      <c r="A449" s="13">
        <v>82100</v>
      </c>
      <c r="B449" s="22" t="s">
        <v>350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6">
        <f>SUMIF(Dec!$A:$A,TB!$A449,Dec!$H:$H)</f>
        <v>0</v>
      </c>
      <c r="O449" s="190"/>
      <c r="P449" s="190"/>
      <c r="Q449" s="181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697"/>
        <v>0</v>
      </c>
      <c r="AE449" s="43">
        <f t="shared" si="698"/>
        <v>0</v>
      </c>
      <c r="AF449" s="43">
        <f t="shared" si="699"/>
        <v>0</v>
      </c>
      <c r="AG449" s="43">
        <f t="shared" si="700"/>
        <v>0</v>
      </c>
      <c r="AH449" s="43">
        <f t="shared" si="701"/>
        <v>0</v>
      </c>
      <c r="AI449" s="43">
        <f t="shared" si="702"/>
        <v>0</v>
      </c>
      <c r="AJ449" s="43">
        <f t="shared" si="703"/>
        <v>0</v>
      </c>
      <c r="AK449" s="43">
        <f t="shared" si="704"/>
        <v>0</v>
      </c>
      <c r="AL449" s="43">
        <f t="shared" si="705"/>
        <v>0</v>
      </c>
      <c r="AM449" s="43">
        <f t="shared" si="706"/>
        <v>0</v>
      </c>
      <c r="AN449" s="43">
        <f t="shared" si="707"/>
        <v>0</v>
      </c>
      <c r="AO449" s="176">
        <f t="shared" si="708"/>
        <v>0</v>
      </c>
    </row>
    <row r="450" spans="1:41" ht="16.399999999999999" customHeight="1">
      <c r="A450" s="13">
        <v>82101</v>
      </c>
      <c r="B450" s="22" t="s">
        <v>351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6">
        <f>SUMIF(Dec!$A:$A,TB!$A450,Dec!$H:$H)</f>
        <v>0</v>
      </c>
      <c r="O450" s="190"/>
      <c r="P450" s="190"/>
      <c r="Q450" s="181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697"/>
        <v>0</v>
      </c>
      <c r="AE450" s="43">
        <f t="shared" si="698"/>
        <v>0</v>
      </c>
      <c r="AF450" s="43">
        <f t="shared" si="699"/>
        <v>0</v>
      </c>
      <c r="AG450" s="43">
        <f t="shared" si="700"/>
        <v>0</v>
      </c>
      <c r="AH450" s="43">
        <f t="shared" si="701"/>
        <v>0</v>
      </c>
      <c r="AI450" s="43">
        <f t="shared" si="702"/>
        <v>0</v>
      </c>
      <c r="AJ450" s="43">
        <f t="shared" si="703"/>
        <v>0</v>
      </c>
      <c r="AK450" s="43">
        <f t="shared" si="704"/>
        <v>0</v>
      </c>
      <c r="AL450" s="43">
        <f t="shared" si="705"/>
        <v>0</v>
      </c>
      <c r="AM450" s="43">
        <f t="shared" si="706"/>
        <v>0</v>
      </c>
      <c r="AN450" s="43">
        <f t="shared" si="707"/>
        <v>0</v>
      </c>
      <c r="AO450" s="176">
        <f t="shared" si="708"/>
        <v>0</v>
      </c>
    </row>
    <row r="451" spans="1:41" ht="16.399999999999999" customHeight="1">
      <c r="A451" s="13">
        <v>82102</v>
      </c>
      <c r="B451" s="22" t="s">
        <v>352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6">
        <f>SUMIF(Dec!$A:$A,TB!$A451,Dec!$H:$H)</f>
        <v>0</v>
      </c>
      <c r="O451" s="190"/>
      <c r="P451" s="190"/>
      <c r="Q451" s="181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697"/>
        <v>0</v>
      </c>
      <c r="AE451" s="43">
        <f t="shared" si="698"/>
        <v>0</v>
      </c>
      <c r="AF451" s="43">
        <f t="shared" si="699"/>
        <v>0</v>
      </c>
      <c r="AG451" s="43">
        <f t="shared" si="700"/>
        <v>0</v>
      </c>
      <c r="AH451" s="43">
        <f t="shared" si="701"/>
        <v>0</v>
      </c>
      <c r="AI451" s="43">
        <f t="shared" si="702"/>
        <v>0</v>
      </c>
      <c r="AJ451" s="43">
        <f t="shared" si="703"/>
        <v>0</v>
      </c>
      <c r="AK451" s="43">
        <f t="shared" si="704"/>
        <v>0</v>
      </c>
      <c r="AL451" s="43">
        <f t="shared" si="705"/>
        <v>0</v>
      </c>
      <c r="AM451" s="43">
        <f t="shared" si="706"/>
        <v>0</v>
      </c>
      <c r="AN451" s="43">
        <f t="shared" si="707"/>
        <v>0</v>
      </c>
      <c r="AO451" s="176">
        <f t="shared" si="708"/>
        <v>0</v>
      </c>
    </row>
    <row r="452" spans="1:41" ht="16.399999999999999" customHeight="1">
      <c r="A452" s="13">
        <v>82103</v>
      </c>
      <c r="B452" s="22" t="s">
        <v>353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6">
        <f>SUMIF(Dec!$A:$A,TB!$A452,Dec!$H:$H)</f>
        <v>0</v>
      </c>
      <c r="O452" s="190"/>
      <c r="P452" s="190"/>
      <c r="Q452" s="181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697"/>
        <v>0</v>
      </c>
      <c r="AE452" s="43">
        <f t="shared" si="698"/>
        <v>0</v>
      </c>
      <c r="AF452" s="43">
        <f t="shared" si="699"/>
        <v>0</v>
      </c>
      <c r="AG452" s="43">
        <f t="shared" si="700"/>
        <v>0</v>
      </c>
      <c r="AH452" s="43">
        <f t="shared" si="701"/>
        <v>0</v>
      </c>
      <c r="AI452" s="43">
        <f t="shared" si="702"/>
        <v>0</v>
      </c>
      <c r="AJ452" s="43">
        <f t="shared" si="703"/>
        <v>0</v>
      </c>
      <c r="AK452" s="43">
        <f t="shared" si="704"/>
        <v>0</v>
      </c>
      <c r="AL452" s="43">
        <f t="shared" si="705"/>
        <v>0</v>
      </c>
      <c r="AM452" s="43">
        <f t="shared" si="706"/>
        <v>0</v>
      </c>
      <c r="AN452" s="43">
        <f t="shared" si="707"/>
        <v>0</v>
      </c>
      <c r="AO452" s="176">
        <f t="shared" si="708"/>
        <v>0</v>
      </c>
    </row>
    <row r="453" spans="1:41" ht="16.399999999999999" customHeight="1">
      <c r="A453" s="13">
        <v>82104</v>
      </c>
      <c r="B453" s="22" t="s">
        <v>354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6">
        <f>SUMIF(Dec!$A:$A,TB!$A453,Dec!$H:$H)</f>
        <v>0</v>
      </c>
      <c r="O453" s="190"/>
      <c r="P453" s="190"/>
      <c r="Q453" s="181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697"/>
        <v>0</v>
      </c>
      <c r="AE453" s="43">
        <f t="shared" si="698"/>
        <v>0</v>
      </c>
      <c r="AF453" s="43">
        <f t="shared" si="699"/>
        <v>0</v>
      </c>
      <c r="AG453" s="43">
        <f t="shared" si="700"/>
        <v>0</v>
      </c>
      <c r="AH453" s="43">
        <f t="shared" si="701"/>
        <v>0</v>
      </c>
      <c r="AI453" s="43">
        <f t="shared" si="702"/>
        <v>0</v>
      </c>
      <c r="AJ453" s="43">
        <f t="shared" si="703"/>
        <v>0</v>
      </c>
      <c r="AK453" s="43">
        <f t="shared" si="704"/>
        <v>0</v>
      </c>
      <c r="AL453" s="43">
        <f t="shared" si="705"/>
        <v>0</v>
      </c>
      <c r="AM453" s="43">
        <f t="shared" si="706"/>
        <v>0</v>
      </c>
      <c r="AN453" s="43">
        <f t="shared" si="707"/>
        <v>0</v>
      </c>
      <c r="AO453" s="176">
        <f t="shared" si="708"/>
        <v>0</v>
      </c>
    </row>
    <row r="454" spans="1:41" ht="16.399999999999999" customHeight="1">
      <c r="A454" s="13">
        <v>82105</v>
      </c>
      <c r="B454" s="22" t="s">
        <v>355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6">
        <f>SUMIF(Dec!$A:$A,TB!$A454,Dec!$H:$H)</f>
        <v>0</v>
      </c>
      <c r="O454" s="190"/>
      <c r="P454" s="190"/>
      <c r="Q454" s="181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697"/>
        <v>0</v>
      </c>
      <c r="AE454" s="43">
        <f t="shared" si="698"/>
        <v>0</v>
      </c>
      <c r="AF454" s="43">
        <f t="shared" si="699"/>
        <v>0</v>
      </c>
      <c r="AG454" s="43">
        <f t="shared" si="700"/>
        <v>0</v>
      </c>
      <c r="AH454" s="43">
        <f t="shared" si="701"/>
        <v>0</v>
      </c>
      <c r="AI454" s="43">
        <f t="shared" si="702"/>
        <v>0</v>
      </c>
      <c r="AJ454" s="43">
        <f t="shared" si="703"/>
        <v>0</v>
      </c>
      <c r="AK454" s="43">
        <f t="shared" si="704"/>
        <v>0</v>
      </c>
      <c r="AL454" s="43">
        <f t="shared" si="705"/>
        <v>0</v>
      </c>
      <c r="AM454" s="43">
        <f t="shared" si="706"/>
        <v>0</v>
      </c>
      <c r="AN454" s="43">
        <f t="shared" si="707"/>
        <v>0</v>
      </c>
      <c r="AO454" s="176">
        <f t="shared" si="708"/>
        <v>0</v>
      </c>
    </row>
    <row r="455" spans="1:41" ht="16.399999999999999" customHeight="1">
      <c r="A455" s="13">
        <v>82106</v>
      </c>
      <c r="B455" s="22" t="s">
        <v>356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6">
        <f>SUMIF(Dec!$A:$A,TB!$A455,Dec!$H:$H)</f>
        <v>0</v>
      </c>
      <c r="O455" s="190"/>
      <c r="P455" s="190"/>
      <c r="Q455" s="181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697"/>
        <v>0</v>
      </c>
      <c r="AE455" s="43">
        <f t="shared" si="698"/>
        <v>0</v>
      </c>
      <c r="AF455" s="43">
        <f t="shared" si="699"/>
        <v>0</v>
      </c>
      <c r="AG455" s="43">
        <f t="shared" si="700"/>
        <v>0</v>
      </c>
      <c r="AH455" s="43">
        <f t="shared" si="701"/>
        <v>0</v>
      </c>
      <c r="AI455" s="43">
        <f t="shared" si="702"/>
        <v>0</v>
      </c>
      <c r="AJ455" s="43">
        <f t="shared" si="703"/>
        <v>0</v>
      </c>
      <c r="AK455" s="43">
        <f t="shared" si="704"/>
        <v>0</v>
      </c>
      <c r="AL455" s="43">
        <f t="shared" si="705"/>
        <v>0</v>
      </c>
      <c r="AM455" s="43">
        <f t="shared" si="706"/>
        <v>0</v>
      </c>
      <c r="AN455" s="43">
        <f t="shared" si="707"/>
        <v>0</v>
      </c>
      <c r="AO455" s="176">
        <f t="shared" si="708"/>
        <v>0</v>
      </c>
    </row>
    <row r="456" spans="1:41" ht="16.399999999999999" customHeight="1">
      <c r="A456" s="13">
        <v>82107</v>
      </c>
      <c r="B456" s="22" t="s">
        <v>357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6">
        <f>SUMIF(Dec!$A:$A,TB!$A456,Dec!$H:$H)</f>
        <v>0</v>
      </c>
      <c r="O456" s="190"/>
      <c r="P456" s="190"/>
      <c r="Q456" s="181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697"/>
        <v>0</v>
      </c>
      <c r="AE456" s="43">
        <f t="shared" si="698"/>
        <v>0</v>
      </c>
      <c r="AF456" s="43">
        <f t="shared" si="699"/>
        <v>0</v>
      </c>
      <c r="AG456" s="43">
        <f t="shared" si="700"/>
        <v>0</v>
      </c>
      <c r="AH456" s="43">
        <f t="shared" si="701"/>
        <v>0</v>
      </c>
      <c r="AI456" s="43">
        <f t="shared" si="702"/>
        <v>0</v>
      </c>
      <c r="AJ456" s="43">
        <f t="shared" si="703"/>
        <v>0</v>
      </c>
      <c r="AK456" s="43">
        <f t="shared" si="704"/>
        <v>0</v>
      </c>
      <c r="AL456" s="43">
        <f t="shared" si="705"/>
        <v>0</v>
      </c>
      <c r="AM456" s="43">
        <f t="shared" si="706"/>
        <v>0</v>
      </c>
      <c r="AN456" s="43">
        <f t="shared" si="707"/>
        <v>0</v>
      </c>
      <c r="AO456" s="176">
        <f t="shared" si="708"/>
        <v>0</v>
      </c>
    </row>
    <row r="457" spans="1:41" ht="16.399999999999999" customHeight="1">
      <c r="A457" s="13">
        <v>82108</v>
      </c>
      <c r="B457" s="22" t="s">
        <v>358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6">
        <f>SUMIF(Dec!$A:$A,TB!$A457,Dec!$H:$H)</f>
        <v>0</v>
      </c>
      <c r="O457" s="190"/>
      <c r="P457" s="190"/>
      <c r="Q457" s="181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697"/>
        <v>0</v>
      </c>
      <c r="AE457" s="43">
        <f t="shared" si="698"/>
        <v>0</v>
      </c>
      <c r="AF457" s="43">
        <f t="shared" si="699"/>
        <v>0</v>
      </c>
      <c r="AG457" s="43">
        <f t="shared" si="700"/>
        <v>0</v>
      </c>
      <c r="AH457" s="43">
        <f t="shared" si="701"/>
        <v>0</v>
      </c>
      <c r="AI457" s="43">
        <f t="shared" si="702"/>
        <v>0</v>
      </c>
      <c r="AJ457" s="43">
        <f t="shared" si="703"/>
        <v>0</v>
      </c>
      <c r="AK457" s="43">
        <f t="shared" si="704"/>
        <v>0</v>
      </c>
      <c r="AL457" s="43">
        <f t="shared" si="705"/>
        <v>0</v>
      </c>
      <c r="AM457" s="43">
        <f t="shared" si="706"/>
        <v>0</v>
      </c>
      <c r="AN457" s="43">
        <f t="shared" si="707"/>
        <v>0</v>
      </c>
      <c r="AO457" s="176">
        <f t="shared" si="708"/>
        <v>0</v>
      </c>
    </row>
    <row r="458" spans="1:41" ht="16.399999999999999" customHeight="1">
      <c r="A458" s="13">
        <v>82109</v>
      </c>
      <c r="B458" s="22" t="s">
        <v>359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6">
        <f>SUMIF(Dec!$A:$A,TB!$A458,Dec!$H:$H)</f>
        <v>0</v>
      </c>
      <c r="O458" s="190"/>
      <c r="P458" s="190"/>
      <c r="Q458" s="181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97"/>
        <v>0</v>
      </c>
      <c r="AE458" s="43">
        <f t="shared" si="698"/>
        <v>0</v>
      </c>
      <c r="AF458" s="43">
        <f t="shared" si="699"/>
        <v>0</v>
      </c>
      <c r="AG458" s="43">
        <f t="shared" si="700"/>
        <v>0</v>
      </c>
      <c r="AH458" s="43">
        <f t="shared" si="701"/>
        <v>0</v>
      </c>
      <c r="AI458" s="43">
        <f t="shared" si="702"/>
        <v>0</v>
      </c>
      <c r="AJ458" s="43">
        <f t="shared" si="703"/>
        <v>0</v>
      </c>
      <c r="AK458" s="43">
        <f t="shared" si="704"/>
        <v>0</v>
      </c>
      <c r="AL458" s="43">
        <f t="shared" si="705"/>
        <v>0</v>
      </c>
      <c r="AM458" s="43">
        <f t="shared" si="706"/>
        <v>0</v>
      </c>
      <c r="AN458" s="43">
        <f t="shared" si="707"/>
        <v>0</v>
      </c>
      <c r="AO458" s="176">
        <f t="shared" si="708"/>
        <v>0</v>
      </c>
    </row>
    <row r="459" spans="1:41" ht="16.399999999999999" customHeight="1">
      <c r="A459" s="13">
        <v>82201</v>
      </c>
      <c r="B459" s="22" t="s">
        <v>360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6">
        <f>SUMIF(Dec!$A:$A,TB!$A459,Dec!$H:$H)</f>
        <v>0</v>
      </c>
      <c r="O459" s="190"/>
      <c r="P459" s="190"/>
      <c r="Q459" s="181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697"/>
        <v>0</v>
      </c>
      <c r="AE459" s="43">
        <f t="shared" si="698"/>
        <v>0</v>
      </c>
      <c r="AF459" s="43">
        <f t="shared" si="699"/>
        <v>0</v>
      </c>
      <c r="AG459" s="43">
        <f t="shared" si="700"/>
        <v>0</v>
      </c>
      <c r="AH459" s="43">
        <f t="shared" si="701"/>
        <v>0</v>
      </c>
      <c r="AI459" s="43">
        <f t="shared" si="702"/>
        <v>0</v>
      </c>
      <c r="AJ459" s="43">
        <f t="shared" si="703"/>
        <v>0</v>
      </c>
      <c r="AK459" s="43">
        <f t="shared" si="704"/>
        <v>0</v>
      </c>
      <c r="AL459" s="43">
        <f t="shared" si="705"/>
        <v>0</v>
      </c>
      <c r="AM459" s="43">
        <f t="shared" si="706"/>
        <v>0</v>
      </c>
      <c r="AN459" s="43">
        <f t="shared" si="707"/>
        <v>0</v>
      </c>
      <c r="AO459" s="176">
        <f t="shared" si="708"/>
        <v>0</v>
      </c>
    </row>
    <row r="460" spans="1:41" ht="16.399999999999999" customHeight="1">
      <c r="A460" s="13">
        <v>82202</v>
      </c>
      <c r="B460" s="22" t="s">
        <v>361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6">
        <f>SUMIF(Dec!$A:$A,TB!$A460,Dec!$H:$H)</f>
        <v>0</v>
      </c>
      <c r="O460" s="190"/>
      <c r="P460" s="190"/>
      <c r="Q460" s="181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697"/>
        <v>0</v>
      </c>
      <c r="AE460" s="43">
        <f t="shared" si="698"/>
        <v>0</v>
      </c>
      <c r="AF460" s="43">
        <f t="shared" si="699"/>
        <v>0</v>
      </c>
      <c r="AG460" s="43">
        <f t="shared" si="700"/>
        <v>0</v>
      </c>
      <c r="AH460" s="43">
        <f t="shared" si="701"/>
        <v>0</v>
      </c>
      <c r="AI460" s="43">
        <f t="shared" si="702"/>
        <v>0</v>
      </c>
      <c r="AJ460" s="43">
        <f t="shared" si="703"/>
        <v>0</v>
      </c>
      <c r="AK460" s="43">
        <f t="shared" si="704"/>
        <v>0</v>
      </c>
      <c r="AL460" s="43">
        <f t="shared" si="705"/>
        <v>0</v>
      </c>
      <c r="AM460" s="43">
        <f t="shared" si="706"/>
        <v>0</v>
      </c>
      <c r="AN460" s="43">
        <f t="shared" si="707"/>
        <v>0</v>
      </c>
      <c r="AO460" s="176">
        <f t="shared" si="708"/>
        <v>0</v>
      </c>
    </row>
    <row r="461" spans="1:41" ht="16.399999999999999" customHeight="1">
      <c r="A461" s="13">
        <v>82203</v>
      </c>
      <c r="B461" s="22" t="s">
        <v>362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6">
        <f>SUMIF(Dec!$A:$A,TB!$A461,Dec!$H:$H)</f>
        <v>0</v>
      </c>
      <c r="O461" s="190"/>
      <c r="P461" s="190"/>
      <c r="Q461" s="181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697"/>
        <v>0</v>
      </c>
      <c r="AE461" s="43">
        <f t="shared" si="698"/>
        <v>0</v>
      </c>
      <c r="AF461" s="43">
        <f t="shared" si="699"/>
        <v>0</v>
      </c>
      <c r="AG461" s="43">
        <f t="shared" si="700"/>
        <v>0</v>
      </c>
      <c r="AH461" s="43">
        <f t="shared" si="701"/>
        <v>0</v>
      </c>
      <c r="AI461" s="43">
        <f t="shared" si="702"/>
        <v>0</v>
      </c>
      <c r="AJ461" s="43">
        <f t="shared" si="703"/>
        <v>0</v>
      </c>
      <c r="AK461" s="43">
        <f t="shared" si="704"/>
        <v>0</v>
      </c>
      <c r="AL461" s="43">
        <f t="shared" si="705"/>
        <v>0</v>
      </c>
      <c r="AM461" s="43">
        <f t="shared" si="706"/>
        <v>0</v>
      </c>
      <c r="AN461" s="43">
        <f t="shared" si="707"/>
        <v>0</v>
      </c>
      <c r="AO461" s="176">
        <f t="shared" si="708"/>
        <v>0</v>
      </c>
    </row>
    <row r="462" spans="1:41" ht="16.399999999999999" customHeight="1">
      <c r="A462" s="13">
        <v>82204</v>
      </c>
      <c r="B462" s="22" t="s">
        <v>363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6">
        <f>SUMIF(Dec!$A:$A,TB!$A462,Dec!$H:$H)</f>
        <v>0</v>
      </c>
      <c r="O462" s="190"/>
      <c r="P462" s="190"/>
      <c r="Q462" s="181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97"/>
        <v>0</v>
      </c>
      <c r="AE462" s="43">
        <f t="shared" si="698"/>
        <v>0</v>
      </c>
      <c r="AF462" s="43">
        <f t="shared" si="699"/>
        <v>0</v>
      </c>
      <c r="AG462" s="43">
        <f t="shared" si="700"/>
        <v>0</v>
      </c>
      <c r="AH462" s="43">
        <f t="shared" si="701"/>
        <v>0</v>
      </c>
      <c r="AI462" s="43">
        <f t="shared" si="702"/>
        <v>0</v>
      </c>
      <c r="AJ462" s="43">
        <f t="shared" si="703"/>
        <v>0</v>
      </c>
      <c r="AK462" s="43">
        <f t="shared" si="704"/>
        <v>0</v>
      </c>
      <c r="AL462" s="43">
        <f t="shared" si="705"/>
        <v>0</v>
      </c>
      <c r="AM462" s="43">
        <f t="shared" si="706"/>
        <v>0</v>
      </c>
      <c r="AN462" s="43">
        <f t="shared" si="707"/>
        <v>0</v>
      </c>
      <c r="AO462" s="176">
        <f t="shared" si="708"/>
        <v>0</v>
      </c>
    </row>
    <row r="463" spans="1:41" ht="16.399999999999999" customHeight="1">
      <c r="A463" s="13">
        <v>82205</v>
      </c>
      <c r="B463" s="22" t="s">
        <v>364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6">
        <f>SUMIF(Dec!$A:$A,TB!$A463,Dec!$H:$H)</f>
        <v>0</v>
      </c>
      <c r="O463" s="190"/>
      <c r="P463" s="190"/>
      <c r="Q463" s="181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697"/>
        <v>0</v>
      </c>
      <c r="AE463" s="43">
        <f t="shared" si="698"/>
        <v>0</v>
      </c>
      <c r="AF463" s="43">
        <f t="shared" si="699"/>
        <v>0</v>
      </c>
      <c r="AG463" s="43">
        <f t="shared" si="700"/>
        <v>0</v>
      </c>
      <c r="AH463" s="43">
        <f t="shared" si="701"/>
        <v>0</v>
      </c>
      <c r="AI463" s="43">
        <f t="shared" si="702"/>
        <v>0</v>
      </c>
      <c r="AJ463" s="43">
        <f t="shared" si="703"/>
        <v>0</v>
      </c>
      <c r="AK463" s="43">
        <f t="shared" si="704"/>
        <v>0</v>
      </c>
      <c r="AL463" s="43">
        <f t="shared" si="705"/>
        <v>0</v>
      </c>
      <c r="AM463" s="43">
        <f t="shared" si="706"/>
        <v>0</v>
      </c>
      <c r="AN463" s="43">
        <f t="shared" si="707"/>
        <v>0</v>
      </c>
      <c r="AO463" s="176">
        <f t="shared" si="708"/>
        <v>0</v>
      </c>
    </row>
    <row r="464" spans="1:41" ht="16.399999999999999" customHeight="1">
      <c r="A464" s="13">
        <v>82600</v>
      </c>
      <c r="B464" s="22" t="s">
        <v>365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6">
        <f>SUMIF(Dec!$A:$A,TB!$A464,Dec!$H:$H)</f>
        <v>0</v>
      </c>
      <c r="O464" s="190"/>
      <c r="P464" s="190"/>
      <c r="Q464" s="181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697"/>
        <v>0</v>
      </c>
      <c r="AE464" s="43">
        <f t="shared" si="698"/>
        <v>0</v>
      </c>
      <c r="AF464" s="43">
        <f t="shared" si="699"/>
        <v>0</v>
      </c>
      <c r="AG464" s="43">
        <f t="shared" si="700"/>
        <v>0</v>
      </c>
      <c r="AH464" s="43">
        <f t="shared" si="701"/>
        <v>0</v>
      </c>
      <c r="AI464" s="43">
        <f t="shared" si="702"/>
        <v>0</v>
      </c>
      <c r="AJ464" s="43">
        <f t="shared" si="703"/>
        <v>0</v>
      </c>
      <c r="AK464" s="43">
        <f t="shared" si="704"/>
        <v>0</v>
      </c>
      <c r="AL464" s="43">
        <f t="shared" si="705"/>
        <v>0</v>
      </c>
      <c r="AM464" s="43">
        <f t="shared" si="706"/>
        <v>0</v>
      </c>
      <c r="AN464" s="43">
        <f t="shared" si="707"/>
        <v>0</v>
      </c>
      <c r="AO464" s="176">
        <f t="shared" si="708"/>
        <v>0</v>
      </c>
    </row>
    <row r="465" spans="1:41" ht="16.399999999999999" customHeight="1">
      <c r="A465" s="13">
        <v>82601</v>
      </c>
      <c r="B465" s="22" t="s">
        <v>366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6">
        <f>SUMIF(Dec!$A:$A,TB!$A465,Dec!$H:$H)</f>
        <v>0</v>
      </c>
      <c r="O465" s="190"/>
      <c r="P465" s="190"/>
      <c r="Q465" s="181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697"/>
        <v>0</v>
      </c>
      <c r="AE465" s="43">
        <f t="shared" si="698"/>
        <v>0</v>
      </c>
      <c r="AF465" s="43">
        <f t="shared" si="699"/>
        <v>0</v>
      </c>
      <c r="AG465" s="43">
        <f t="shared" si="700"/>
        <v>0</v>
      </c>
      <c r="AH465" s="43">
        <f t="shared" si="701"/>
        <v>0</v>
      </c>
      <c r="AI465" s="43">
        <f t="shared" si="702"/>
        <v>0</v>
      </c>
      <c r="AJ465" s="43">
        <f t="shared" si="703"/>
        <v>0</v>
      </c>
      <c r="AK465" s="43">
        <f t="shared" si="704"/>
        <v>0</v>
      </c>
      <c r="AL465" s="43">
        <f t="shared" si="705"/>
        <v>0</v>
      </c>
      <c r="AM465" s="43">
        <f t="shared" si="706"/>
        <v>0</v>
      </c>
      <c r="AN465" s="43">
        <f t="shared" si="707"/>
        <v>0</v>
      </c>
      <c r="AO465" s="176">
        <f t="shared" si="708"/>
        <v>0</v>
      </c>
    </row>
    <row r="466" spans="1:41" ht="16.399999999999999" customHeight="1">
      <c r="A466" s="13">
        <v>82602</v>
      </c>
      <c r="B466" s="22" t="s">
        <v>367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6">
        <f>SUMIF(Dec!$A:$A,TB!$A466,Dec!$H:$H)</f>
        <v>0</v>
      </c>
      <c r="O466" s="190"/>
      <c r="P466" s="190"/>
      <c r="Q466" s="181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697"/>
        <v>0</v>
      </c>
      <c r="AE466" s="43">
        <f t="shared" si="698"/>
        <v>0</v>
      </c>
      <c r="AF466" s="43">
        <f t="shared" si="699"/>
        <v>0</v>
      </c>
      <c r="AG466" s="43">
        <f t="shared" si="700"/>
        <v>0</v>
      </c>
      <c r="AH466" s="43">
        <f t="shared" si="701"/>
        <v>0</v>
      </c>
      <c r="AI466" s="43">
        <f t="shared" si="702"/>
        <v>0</v>
      </c>
      <c r="AJ466" s="43">
        <f t="shared" si="703"/>
        <v>0</v>
      </c>
      <c r="AK466" s="43">
        <f t="shared" si="704"/>
        <v>0</v>
      </c>
      <c r="AL466" s="43">
        <f t="shared" si="705"/>
        <v>0</v>
      </c>
      <c r="AM466" s="43">
        <f t="shared" si="706"/>
        <v>0</v>
      </c>
      <c r="AN466" s="43">
        <f t="shared" si="707"/>
        <v>0</v>
      </c>
      <c r="AO466" s="176">
        <f t="shared" si="708"/>
        <v>0</v>
      </c>
    </row>
    <row r="467" spans="1:41" ht="16.399999999999999" customHeight="1">
      <c r="A467" s="13">
        <v>82603</v>
      </c>
      <c r="B467" s="22" t="s">
        <v>368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6">
        <f>SUMIF(Dec!$A:$A,TB!$A467,Dec!$H:$H)</f>
        <v>0</v>
      </c>
      <c r="O467" s="190"/>
      <c r="P467" s="190"/>
      <c r="Q467" s="181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697"/>
        <v>0</v>
      </c>
      <c r="AE467" s="43">
        <f t="shared" si="698"/>
        <v>0</v>
      </c>
      <c r="AF467" s="43">
        <f t="shared" si="699"/>
        <v>0</v>
      </c>
      <c r="AG467" s="43">
        <f t="shared" si="700"/>
        <v>0</v>
      </c>
      <c r="AH467" s="43">
        <f t="shared" si="701"/>
        <v>0</v>
      </c>
      <c r="AI467" s="43">
        <f t="shared" si="702"/>
        <v>0</v>
      </c>
      <c r="AJ467" s="43">
        <f t="shared" si="703"/>
        <v>0</v>
      </c>
      <c r="AK467" s="43">
        <f t="shared" si="704"/>
        <v>0</v>
      </c>
      <c r="AL467" s="43">
        <f t="shared" si="705"/>
        <v>0</v>
      </c>
      <c r="AM467" s="43">
        <f t="shared" si="706"/>
        <v>0</v>
      </c>
      <c r="AN467" s="43">
        <f t="shared" si="707"/>
        <v>0</v>
      </c>
      <c r="AO467" s="176">
        <f t="shared" si="708"/>
        <v>0</v>
      </c>
    </row>
    <row r="468" spans="1:41" ht="16.399999999999999" customHeight="1">
      <c r="A468" s="13">
        <v>82604</v>
      </c>
      <c r="B468" s="22" t="s">
        <v>369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6">
        <f>SUMIF(Dec!$A:$A,TB!$A468,Dec!$H:$H)</f>
        <v>0</v>
      </c>
      <c r="O468" s="190"/>
      <c r="P468" s="190"/>
      <c r="Q468" s="181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697"/>
        <v>0</v>
      </c>
      <c r="AE468" s="43">
        <f t="shared" si="698"/>
        <v>0</v>
      </c>
      <c r="AF468" s="43">
        <f t="shared" si="699"/>
        <v>0</v>
      </c>
      <c r="AG468" s="43">
        <f t="shared" si="700"/>
        <v>0</v>
      </c>
      <c r="AH468" s="43">
        <f t="shared" si="701"/>
        <v>0</v>
      </c>
      <c r="AI468" s="43">
        <f t="shared" si="702"/>
        <v>0</v>
      </c>
      <c r="AJ468" s="43">
        <f t="shared" si="703"/>
        <v>0</v>
      </c>
      <c r="AK468" s="43">
        <f t="shared" si="704"/>
        <v>0</v>
      </c>
      <c r="AL468" s="43">
        <f t="shared" si="705"/>
        <v>0</v>
      </c>
      <c r="AM468" s="43">
        <f t="shared" si="706"/>
        <v>0</v>
      </c>
      <c r="AN468" s="43">
        <f t="shared" si="707"/>
        <v>0</v>
      </c>
      <c r="AO468" s="176">
        <f t="shared" si="708"/>
        <v>0</v>
      </c>
    </row>
    <row r="469" spans="1:41" ht="16.399999999999999" customHeight="1">
      <c r="A469" s="13">
        <v>82605</v>
      </c>
      <c r="B469" s="22" t="s">
        <v>370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6">
        <f>SUMIF(Dec!$A:$A,TB!$A469,Dec!$H:$H)</f>
        <v>0</v>
      </c>
      <c r="O469" s="190"/>
      <c r="P469" s="190"/>
      <c r="Q469" s="181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697"/>
        <v>0</v>
      </c>
      <c r="AE469" s="43">
        <f t="shared" si="698"/>
        <v>0</v>
      </c>
      <c r="AF469" s="43">
        <f t="shared" si="699"/>
        <v>0</v>
      </c>
      <c r="AG469" s="43">
        <f t="shared" si="700"/>
        <v>0</v>
      </c>
      <c r="AH469" s="43">
        <f t="shared" si="701"/>
        <v>0</v>
      </c>
      <c r="AI469" s="43">
        <f t="shared" si="702"/>
        <v>0</v>
      </c>
      <c r="AJ469" s="43">
        <f t="shared" si="703"/>
        <v>0</v>
      </c>
      <c r="AK469" s="43">
        <f t="shared" si="704"/>
        <v>0</v>
      </c>
      <c r="AL469" s="43">
        <f t="shared" si="705"/>
        <v>0</v>
      </c>
      <c r="AM469" s="43">
        <f t="shared" si="706"/>
        <v>0</v>
      </c>
      <c r="AN469" s="43">
        <f t="shared" si="707"/>
        <v>0</v>
      </c>
      <c r="AO469" s="176">
        <f t="shared" si="708"/>
        <v>0</v>
      </c>
    </row>
    <row r="470" spans="1:41" ht="16.399999999999999" customHeight="1">
      <c r="A470" s="13">
        <v>82606</v>
      </c>
      <c r="B470" s="22" t="s">
        <v>371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6">
        <f>SUMIF(Dec!$A:$A,TB!$A470,Dec!$H:$H)</f>
        <v>0</v>
      </c>
      <c r="O470" s="190"/>
      <c r="P470" s="190"/>
      <c r="Q470" s="181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97"/>
        <v>0</v>
      </c>
      <c r="AE470" s="43">
        <f t="shared" si="698"/>
        <v>0</v>
      </c>
      <c r="AF470" s="43">
        <f t="shared" si="699"/>
        <v>0</v>
      </c>
      <c r="AG470" s="43">
        <f t="shared" si="700"/>
        <v>0</v>
      </c>
      <c r="AH470" s="43">
        <f t="shared" si="701"/>
        <v>0</v>
      </c>
      <c r="AI470" s="43">
        <f t="shared" si="702"/>
        <v>0</v>
      </c>
      <c r="AJ470" s="43">
        <f t="shared" si="703"/>
        <v>0</v>
      </c>
      <c r="AK470" s="43">
        <f t="shared" si="704"/>
        <v>0</v>
      </c>
      <c r="AL470" s="43">
        <f t="shared" si="705"/>
        <v>0</v>
      </c>
      <c r="AM470" s="43">
        <f t="shared" si="706"/>
        <v>0</v>
      </c>
      <c r="AN470" s="43">
        <f t="shared" si="707"/>
        <v>0</v>
      </c>
      <c r="AO470" s="176">
        <f t="shared" si="708"/>
        <v>0</v>
      </c>
    </row>
    <row r="471" spans="1:41" ht="16.399999999999999" customHeight="1">
      <c r="A471" s="13">
        <v>82607</v>
      </c>
      <c r="B471" s="22" t="s">
        <v>372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6">
        <f>SUMIF(Dec!$A:$A,TB!$A471,Dec!$H:$H)</f>
        <v>0</v>
      </c>
      <c r="O471" s="190"/>
      <c r="P471" s="190"/>
      <c r="Q471" s="181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697"/>
        <v>0</v>
      </c>
      <c r="AE471" s="43">
        <f t="shared" si="698"/>
        <v>0</v>
      </c>
      <c r="AF471" s="43">
        <f t="shared" si="699"/>
        <v>0</v>
      </c>
      <c r="AG471" s="43">
        <f t="shared" si="700"/>
        <v>0</v>
      </c>
      <c r="AH471" s="43">
        <f t="shared" si="701"/>
        <v>0</v>
      </c>
      <c r="AI471" s="43">
        <f t="shared" si="702"/>
        <v>0</v>
      </c>
      <c r="AJ471" s="43">
        <f t="shared" si="703"/>
        <v>0</v>
      </c>
      <c r="AK471" s="43">
        <f t="shared" si="704"/>
        <v>0</v>
      </c>
      <c r="AL471" s="43">
        <f t="shared" si="705"/>
        <v>0</v>
      </c>
      <c r="AM471" s="43">
        <f t="shared" si="706"/>
        <v>0</v>
      </c>
      <c r="AN471" s="43">
        <f t="shared" si="707"/>
        <v>0</v>
      </c>
      <c r="AO471" s="176">
        <f t="shared" si="708"/>
        <v>0</v>
      </c>
    </row>
    <row r="472" spans="1:41" ht="16.399999999999999" customHeight="1">
      <c r="A472" s="13">
        <v>82700</v>
      </c>
      <c r="B472" s="22" t="s">
        <v>373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6">
        <f>SUMIF(Dec!$A:$A,TB!$A472,Dec!$H:$H)</f>
        <v>0</v>
      </c>
      <c r="O472" s="190"/>
      <c r="P472" s="190"/>
      <c r="Q472" s="181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697"/>
        <v>0</v>
      </c>
      <c r="AE472" s="43">
        <f t="shared" si="698"/>
        <v>0</v>
      </c>
      <c r="AF472" s="43">
        <f t="shared" si="699"/>
        <v>0</v>
      </c>
      <c r="AG472" s="43">
        <f t="shared" si="700"/>
        <v>0</v>
      </c>
      <c r="AH472" s="43">
        <f t="shared" si="701"/>
        <v>0</v>
      </c>
      <c r="AI472" s="43">
        <f t="shared" si="702"/>
        <v>0</v>
      </c>
      <c r="AJ472" s="43">
        <f t="shared" si="703"/>
        <v>0</v>
      </c>
      <c r="AK472" s="43">
        <f t="shared" si="704"/>
        <v>0</v>
      </c>
      <c r="AL472" s="43">
        <f t="shared" si="705"/>
        <v>0</v>
      </c>
      <c r="AM472" s="43">
        <f t="shared" si="706"/>
        <v>0</v>
      </c>
      <c r="AN472" s="43">
        <f t="shared" si="707"/>
        <v>0</v>
      </c>
      <c r="AO472" s="176">
        <f t="shared" si="708"/>
        <v>0</v>
      </c>
    </row>
    <row r="473" spans="1:41" ht="16.399999999999999" customHeight="1">
      <c r="A473" s="13">
        <v>82701</v>
      </c>
      <c r="B473" s="22" t="s">
        <v>374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6">
        <f>SUMIF(Dec!$A:$A,TB!$A473,Dec!$H:$H)</f>
        <v>0</v>
      </c>
      <c r="O473" s="190"/>
      <c r="P473" s="190"/>
      <c r="Q473" s="181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697"/>
        <v>0</v>
      </c>
      <c r="AE473" s="43">
        <f t="shared" si="698"/>
        <v>0</v>
      </c>
      <c r="AF473" s="43">
        <f t="shared" si="699"/>
        <v>0</v>
      </c>
      <c r="AG473" s="43">
        <f t="shared" si="700"/>
        <v>0</v>
      </c>
      <c r="AH473" s="43">
        <f t="shared" si="701"/>
        <v>0</v>
      </c>
      <c r="AI473" s="43">
        <f t="shared" si="702"/>
        <v>0</v>
      </c>
      <c r="AJ473" s="43">
        <f t="shared" si="703"/>
        <v>0</v>
      </c>
      <c r="AK473" s="43">
        <f t="shared" si="704"/>
        <v>0</v>
      </c>
      <c r="AL473" s="43">
        <f t="shared" si="705"/>
        <v>0</v>
      </c>
      <c r="AM473" s="43">
        <f t="shared" si="706"/>
        <v>0</v>
      </c>
      <c r="AN473" s="43">
        <f t="shared" si="707"/>
        <v>0</v>
      </c>
      <c r="AO473" s="176">
        <f t="shared" si="708"/>
        <v>0</v>
      </c>
    </row>
    <row r="474" spans="1:41" ht="16.399999999999999" customHeight="1">
      <c r="A474" s="13">
        <v>82702</v>
      </c>
      <c r="B474" s="22" t="s">
        <v>375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6">
        <f>SUMIF(Dec!$A:$A,TB!$A474,Dec!$H:$H)</f>
        <v>0</v>
      </c>
      <c r="O474" s="190"/>
      <c r="P474" s="190"/>
      <c r="Q474" s="181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697"/>
        <v>0</v>
      </c>
      <c r="AE474" s="43">
        <f t="shared" si="698"/>
        <v>0</v>
      </c>
      <c r="AF474" s="43">
        <f t="shared" si="699"/>
        <v>0</v>
      </c>
      <c r="AG474" s="43">
        <f t="shared" si="700"/>
        <v>0</v>
      </c>
      <c r="AH474" s="43">
        <f t="shared" si="701"/>
        <v>0</v>
      </c>
      <c r="AI474" s="43">
        <f t="shared" si="702"/>
        <v>0</v>
      </c>
      <c r="AJ474" s="43">
        <f t="shared" si="703"/>
        <v>0</v>
      </c>
      <c r="AK474" s="43">
        <f t="shared" si="704"/>
        <v>0</v>
      </c>
      <c r="AL474" s="43">
        <f t="shared" si="705"/>
        <v>0</v>
      </c>
      <c r="AM474" s="43">
        <f t="shared" si="706"/>
        <v>0</v>
      </c>
      <c r="AN474" s="43">
        <f t="shared" si="707"/>
        <v>0</v>
      </c>
      <c r="AO474" s="176">
        <f t="shared" si="708"/>
        <v>0</v>
      </c>
    </row>
    <row r="475" spans="1:41" ht="16.399999999999999" customHeight="1">
      <c r="A475" s="13">
        <v>82703</v>
      </c>
      <c r="B475" s="22" t="s">
        <v>376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6">
        <f>SUMIF(Dec!$A:$A,TB!$A475,Dec!$H:$H)</f>
        <v>0</v>
      </c>
      <c r="O475" s="190"/>
      <c r="P475" s="190"/>
      <c r="Q475" s="181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697"/>
        <v>0</v>
      </c>
      <c r="AE475" s="43">
        <f t="shared" si="698"/>
        <v>0</v>
      </c>
      <c r="AF475" s="43">
        <f t="shared" si="699"/>
        <v>0</v>
      </c>
      <c r="AG475" s="43">
        <f t="shared" si="700"/>
        <v>0</v>
      </c>
      <c r="AH475" s="43">
        <f t="shared" si="701"/>
        <v>0</v>
      </c>
      <c r="AI475" s="43">
        <f t="shared" si="702"/>
        <v>0</v>
      </c>
      <c r="AJ475" s="43">
        <f t="shared" si="703"/>
        <v>0</v>
      </c>
      <c r="AK475" s="43">
        <f t="shared" si="704"/>
        <v>0</v>
      </c>
      <c r="AL475" s="43">
        <f t="shared" si="705"/>
        <v>0</v>
      </c>
      <c r="AM475" s="43">
        <f t="shared" si="706"/>
        <v>0</v>
      </c>
      <c r="AN475" s="43">
        <f t="shared" si="707"/>
        <v>0</v>
      </c>
      <c r="AO475" s="176">
        <f t="shared" si="708"/>
        <v>0</v>
      </c>
    </row>
    <row r="476" spans="1:41" ht="16.399999999999999" customHeight="1">
      <c r="A476" s="13">
        <v>82704</v>
      </c>
      <c r="B476" s="22" t="s">
        <v>377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6">
        <f>SUMIF(Dec!$A:$A,TB!$A476,Dec!$H:$H)</f>
        <v>0</v>
      </c>
      <c r="O476" s="190"/>
      <c r="P476" s="190"/>
      <c r="Q476" s="181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697"/>
        <v>0</v>
      </c>
      <c r="AE476" s="43">
        <f t="shared" si="698"/>
        <v>0</v>
      </c>
      <c r="AF476" s="43">
        <f t="shared" si="699"/>
        <v>0</v>
      </c>
      <c r="AG476" s="43">
        <f t="shared" si="700"/>
        <v>0</v>
      </c>
      <c r="AH476" s="43">
        <f t="shared" si="701"/>
        <v>0</v>
      </c>
      <c r="AI476" s="43">
        <f t="shared" si="702"/>
        <v>0</v>
      </c>
      <c r="AJ476" s="43">
        <f t="shared" si="703"/>
        <v>0</v>
      </c>
      <c r="AK476" s="43">
        <f t="shared" si="704"/>
        <v>0</v>
      </c>
      <c r="AL476" s="43">
        <f t="shared" si="705"/>
        <v>0</v>
      </c>
      <c r="AM476" s="43">
        <f t="shared" si="706"/>
        <v>0</v>
      </c>
      <c r="AN476" s="43">
        <f t="shared" si="707"/>
        <v>0</v>
      </c>
      <c r="AO476" s="176">
        <f t="shared" si="708"/>
        <v>0</v>
      </c>
    </row>
    <row r="477" spans="1:41" ht="16.399999999999999" customHeight="1">
      <c r="A477" s="13">
        <v>82705</v>
      </c>
      <c r="B477" s="22" t="s">
        <v>378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6">
        <f>SUMIF(Dec!$A:$A,TB!$A477,Dec!$H:$H)</f>
        <v>0</v>
      </c>
      <c r="O477" s="190"/>
      <c r="P477" s="190"/>
      <c r="Q477" s="181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97"/>
        <v>0</v>
      </c>
      <c r="AE477" s="43">
        <f t="shared" si="698"/>
        <v>0</v>
      </c>
      <c r="AF477" s="43">
        <f t="shared" si="699"/>
        <v>0</v>
      </c>
      <c r="AG477" s="43">
        <f t="shared" si="700"/>
        <v>0</v>
      </c>
      <c r="AH477" s="43">
        <f t="shared" si="701"/>
        <v>0</v>
      </c>
      <c r="AI477" s="43">
        <f t="shared" si="702"/>
        <v>0</v>
      </c>
      <c r="AJ477" s="43">
        <f t="shared" si="703"/>
        <v>0</v>
      </c>
      <c r="AK477" s="43">
        <f t="shared" si="704"/>
        <v>0</v>
      </c>
      <c r="AL477" s="43">
        <f t="shared" si="705"/>
        <v>0</v>
      </c>
      <c r="AM477" s="43">
        <f t="shared" si="706"/>
        <v>0</v>
      </c>
      <c r="AN477" s="43">
        <f t="shared" si="707"/>
        <v>0</v>
      </c>
      <c r="AO477" s="176">
        <f t="shared" si="708"/>
        <v>0</v>
      </c>
    </row>
    <row r="478" spans="1:41" ht="16.399999999999999" customHeight="1">
      <c r="A478" s="13">
        <v>82706</v>
      </c>
      <c r="B478" s="22" t="s">
        <v>379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6">
        <f>SUMIF(Dec!$A:$A,TB!$A478,Dec!$H:$H)</f>
        <v>0</v>
      </c>
      <c r="O478" s="190"/>
      <c r="P478" s="190"/>
      <c r="Q478" s="181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97"/>
        <v>0</v>
      </c>
      <c r="AE478" s="43">
        <f t="shared" si="698"/>
        <v>0</v>
      </c>
      <c r="AF478" s="43">
        <f t="shared" si="699"/>
        <v>0</v>
      </c>
      <c r="AG478" s="43">
        <f t="shared" si="700"/>
        <v>0</v>
      </c>
      <c r="AH478" s="43">
        <f t="shared" si="701"/>
        <v>0</v>
      </c>
      <c r="AI478" s="43">
        <f t="shared" si="702"/>
        <v>0</v>
      </c>
      <c r="AJ478" s="43">
        <f t="shared" si="703"/>
        <v>0</v>
      </c>
      <c r="AK478" s="43">
        <f t="shared" si="704"/>
        <v>0</v>
      </c>
      <c r="AL478" s="43">
        <f t="shared" si="705"/>
        <v>0</v>
      </c>
      <c r="AM478" s="43">
        <f t="shared" si="706"/>
        <v>0</v>
      </c>
      <c r="AN478" s="43">
        <f t="shared" si="707"/>
        <v>0</v>
      </c>
      <c r="AO478" s="176">
        <f t="shared" si="708"/>
        <v>0</v>
      </c>
    </row>
    <row r="479" spans="1:41" ht="16.399999999999999" customHeight="1">
      <c r="A479" s="13">
        <v>83006</v>
      </c>
      <c r="B479" s="22" t="s">
        <v>380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6">
        <f>SUMIF(Dec!$A:$A,TB!$A479,Dec!$H:$H)</f>
        <v>0</v>
      </c>
      <c r="O479" s="190"/>
      <c r="P479" s="190"/>
      <c r="Q479" s="181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97"/>
        <v>0</v>
      </c>
      <c r="AE479" s="43">
        <f t="shared" si="698"/>
        <v>0</v>
      </c>
      <c r="AF479" s="43">
        <f t="shared" si="699"/>
        <v>0</v>
      </c>
      <c r="AG479" s="43">
        <f t="shared" si="700"/>
        <v>0</v>
      </c>
      <c r="AH479" s="43">
        <f t="shared" si="701"/>
        <v>0</v>
      </c>
      <c r="AI479" s="43">
        <f t="shared" si="702"/>
        <v>0</v>
      </c>
      <c r="AJ479" s="43">
        <f t="shared" si="703"/>
        <v>0</v>
      </c>
      <c r="AK479" s="43">
        <f t="shared" si="704"/>
        <v>0</v>
      </c>
      <c r="AL479" s="43">
        <f t="shared" si="705"/>
        <v>0</v>
      </c>
      <c r="AM479" s="43">
        <f t="shared" si="706"/>
        <v>0</v>
      </c>
      <c r="AN479" s="43">
        <f t="shared" si="707"/>
        <v>0</v>
      </c>
      <c r="AO479" s="176">
        <f t="shared" si="708"/>
        <v>0</v>
      </c>
    </row>
    <row r="480" spans="1:41" ht="16.399999999999999" customHeight="1">
      <c r="A480" s="13">
        <v>84100</v>
      </c>
      <c r="B480" s="22" t="s">
        <v>381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6">
        <f>SUMIF(Dec!$A:$A,TB!$A480,Dec!$H:$H)</f>
        <v>0</v>
      </c>
      <c r="O480" s="190"/>
      <c r="P480" s="190"/>
      <c r="Q480" s="181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si="697"/>
        <v>0</v>
      </c>
      <c r="AE480" s="43">
        <f t="shared" si="698"/>
        <v>0</v>
      </c>
      <c r="AF480" s="43">
        <f t="shared" si="699"/>
        <v>0</v>
      </c>
      <c r="AG480" s="43">
        <f t="shared" si="700"/>
        <v>0</v>
      </c>
      <c r="AH480" s="43">
        <f t="shared" si="701"/>
        <v>0</v>
      </c>
      <c r="AI480" s="43">
        <f t="shared" si="702"/>
        <v>0</v>
      </c>
      <c r="AJ480" s="43">
        <f t="shared" si="703"/>
        <v>0</v>
      </c>
      <c r="AK480" s="43">
        <f t="shared" si="704"/>
        <v>0</v>
      </c>
      <c r="AL480" s="43">
        <f t="shared" si="705"/>
        <v>0</v>
      </c>
      <c r="AM480" s="43">
        <f t="shared" si="706"/>
        <v>0</v>
      </c>
      <c r="AN480" s="43">
        <f t="shared" si="707"/>
        <v>0</v>
      </c>
      <c r="AO480" s="176">
        <f t="shared" si="708"/>
        <v>0</v>
      </c>
    </row>
    <row r="481" spans="1:41" ht="16.399999999999999" customHeight="1">
      <c r="A481" s="13">
        <v>84101</v>
      </c>
      <c r="B481" s="22" t="s">
        <v>382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6">
        <f>SUMIF(Dec!$A:$A,TB!$A481,Dec!$H:$H)</f>
        <v>0</v>
      </c>
      <c r="O481" s="190"/>
      <c r="P481" s="190"/>
      <c r="Q481" s="181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97"/>
        <v>0</v>
      </c>
      <c r="AE481" s="43">
        <f t="shared" si="698"/>
        <v>0</v>
      </c>
      <c r="AF481" s="43">
        <f t="shared" si="699"/>
        <v>0</v>
      </c>
      <c r="AG481" s="43">
        <f t="shared" si="700"/>
        <v>0</v>
      </c>
      <c r="AH481" s="43">
        <f t="shared" si="701"/>
        <v>0</v>
      </c>
      <c r="AI481" s="43">
        <f t="shared" si="702"/>
        <v>0</v>
      </c>
      <c r="AJ481" s="43">
        <f t="shared" si="703"/>
        <v>0</v>
      </c>
      <c r="AK481" s="43">
        <f t="shared" si="704"/>
        <v>0</v>
      </c>
      <c r="AL481" s="43">
        <f t="shared" si="705"/>
        <v>0</v>
      </c>
      <c r="AM481" s="43">
        <f t="shared" si="706"/>
        <v>0</v>
      </c>
      <c r="AN481" s="43">
        <f t="shared" si="707"/>
        <v>0</v>
      </c>
      <c r="AO481" s="176">
        <f t="shared" si="708"/>
        <v>0</v>
      </c>
    </row>
    <row r="482" spans="1:41" ht="16.399999999999999" customHeight="1">
      <c r="A482" s="13">
        <v>84102</v>
      </c>
      <c r="B482" s="22" t="s">
        <v>383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6">
        <f>SUMIF(Dec!$A:$A,TB!$A482,Dec!$H:$H)</f>
        <v>0</v>
      </c>
      <c r="O482" s="190"/>
      <c r="P482" s="190"/>
      <c r="Q482" s="181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ref="AD482:AD496" si="709">ROUND(C482*AD$2,2)</f>
        <v>0</v>
      </c>
      <c r="AE482" s="43">
        <f t="shared" ref="AE482:AE496" si="710">ROUND(D482*AE$2,2)</f>
        <v>0</v>
      </c>
      <c r="AF482" s="43">
        <f t="shared" ref="AF482:AF496" si="711">ROUND(E482*AF$2,2)</f>
        <v>0</v>
      </c>
      <c r="AG482" s="43">
        <f t="shared" ref="AG482:AG496" si="712">ROUND(F482*AG$2,2)</f>
        <v>0</v>
      </c>
      <c r="AH482" s="43">
        <f t="shared" ref="AH482:AH496" si="713">ROUND(G482*AH$2,2)</f>
        <v>0</v>
      </c>
      <c r="AI482" s="43">
        <f t="shared" ref="AI482:AI496" si="714">ROUND(H482*AI$2,2)</f>
        <v>0</v>
      </c>
      <c r="AJ482" s="43">
        <f t="shared" ref="AJ482:AJ496" si="715">ROUND(I482*AJ$2,2)</f>
        <v>0</v>
      </c>
      <c r="AK482" s="43">
        <f t="shared" ref="AK482:AK496" si="716">ROUND(J482*AK$2,2)</f>
        <v>0</v>
      </c>
      <c r="AL482" s="43">
        <f t="shared" ref="AL482:AL496" si="717">ROUND(K482*AL$2,2)</f>
        <v>0</v>
      </c>
      <c r="AM482" s="43">
        <f t="shared" ref="AM482:AM496" si="718">ROUND(L482*AM$2,2)</f>
        <v>0</v>
      </c>
      <c r="AN482" s="43">
        <f t="shared" ref="AN482:AN496" si="719">ROUND(M482*AN$2,2)</f>
        <v>0</v>
      </c>
      <c r="AO482" s="176">
        <f t="shared" ref="AO482:AO496" si="720">ROUND(N482*AO$2,2)</f>
        <v>0</v>
      </c>
    </row>
    <row r="483" spans="1:41" ht="16.399999999999999" customHeight="1">
      <c r="A483" s="13">
        <v>84103</v>
      </c>
      <c r="B483" s="22" t="s">
        <v>384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6">
        <f>SUMIF(Dec!$A:$A,TB!$A483,Dec!$H:$H)</f>
        <v>0</v>
      </c>
      <c r="O483" s="190"/>
      <c r="P483" s="190"/>
      <c r="Q483" s="181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709"/>
        <v>0</v>
      </c>
      <c r="AE483" s="43">
        <f t="shared" si="710"/>
        <v>0</v>
      </c>
      <c r="AF483" s="43">
        <f t="shared" si="711"/>
        <v>0</v>
      </c>
      <c r="AG483" s="43">
        <f t="shared" si="712"/>
        <v>0</v>
      </c>
      <c r="AH483" s="43">
        <f t="shared" si="713"/>
        <v>0</v>
      </c>
      <c r="AI483" s="43">
        <f t="shared" si="714"/>
        <v>0</v>
      </c>
      <c r="AJ483" s="43">
        <f t="shared" si="715"/>
        <v>0</v>
      </c>
      <c r="AK483" s="43">
        <f t="shared" si="716"/>
        <v>0</v>
      </c>
      <c r="AL483" s="43">
        <f t="shared" si="717"/>
        <v>0</v>
      </c>
      <c r="AM483" s="43">
        <f t="shared" si="718"/>
        <v>0</v>
      </c>
      <c r="AN483" s="43">
        <f t="shared" si="719"/>
        <v>0</v>
      </c>
      <c r="AO483" s="176">
        <f t="shared" si="720"/>
        <v>0</v>
      </c>
    </row>
    <row r="484" spans="1:41" ht="16.399999999999999" customHeight="1">
      <c r="A484" s="13">
        <v>84104</v>
      </c>
      <c r="B484" s="22" t="s">
        <v>385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6">
        <f>SUMIF(Dec!$A:$A,TB!$A484,Dec!$H:$H)</f>
        <v>0</v>
      </c>
      <c r="O484" s="190"/>
      <c r="P484" s="190"/>
      <c r="Q484" s="181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709"/>
        <v>0</v>
      </c>
      <c r="AE484" s="43">
        <f t="shared" si="710"/>
        <v>0</v>
      </c>
      <c r="AF484" s="43">
        <f t="shared" si="711"/>
        <v>0</v>
      </c>
      <c r="AG484" s="43">
        <f t="shared" si="712"/>
        <v>0</v>
      </c>
      <c r="AH484" s="43">
        <f t="shared" si="713"/>
        <v>0</v>
      </c>
      <c r="AI484" s="43">
        <f t="shared" si="714"/>
        <v>0</v>
      </c>
      <c r="AJ484" s="43">
        <f t="shared" si="715"/>
        <v>0</v>
      </c>
      <c r="AK484" s="43">
        <f t="shared" si="716"/>
        <v>0</v>
      </c>
      <c r="AL484" s="43">
        <f t="shared" si="717"/>
        <v>0</v>
      </c>
      <c r="AM484" s="43">
        <f t="shared" si="718"/>
        <v>0</v>
      </c>
      <c r="AN484" s="43">
        <f t="shared" si="719"/>
        <v>0</v>
      </c>
      <c r="AO484" s="176">
        <f t="shared" si="720"/>
        <v>0</v>
      </c>
    </row>
    <row r="485" spans="1:41" ht="16.399999999999999" customHeight="1">
      <c r="A485" s="13">
        <v>84201</v>
      </c>
      <c r="B485" s="22" t="s">
        <v>343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6">
        <f>SUMIF(Dec!$A:$A,TB!$A485,Dec!$H:$H)</f>
        <v>0</v>
      </c>
      <c r="O485" s="190"/>
      <c r="P485" s="190"/>
      <c r="Q485" s="181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709"/>
        <v>0</v>
      </c>
      <c r="AE485" s="43">
        <f t="shared" si="710"/>
        <v>0</v>
      </c>
      <c r="AF485" s="43">
        <f t="shared" si="711"/>
        <v>0</v>
      </c>
      <c r="AG485" s="43">
        <f t="shared" si="712"/>
        <v>0</v>
      </c>
      <c r="AH485" s="43">
        <f t="shared" si="713"/>
        <v>0</v>
      </c>
      <c r="AI485" s="43">
        <f t="shared" si="714"/>
        <v>0</v>
      </c>
      <c r="AJ485" s="43">
        <f t="shared" si="715"/>
        <v>0</v>
      </c>
      <c r="AK485" s="43">
        <f t="shared" si="716"/>
        <v>0</v>
      </c>
      <c r="AL485" s="43">
        <f t="shared" si="717"/>
        <v>0</v>
      </c>
      <c r="AM485" s="43">
        <f t="shared" si="718"/>
        <v>0</v>
      </c>
      <c r="AN485" s="43">
        <f t="shared" si="719"/>
        <v>0</v>
      </c>
      <c r="AO485" s="176">
        <f t="shared" si="720"/>
        <v>0</v>
      </c>
    </row>
    <row r="486" spans="1:41" ht="16.399999999999999" customHeight="1">
      <c r="A486" s="13">
        <v>84202</v>
      </c>
      <c r="B486" s="22" t="s">
        <v>344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6">
        <f>SUMIF(Dec!$A:$A,TB!$A486,Dec!$H:$H)</f>
        <v>0</v>
      </c>
      <c r="O486" s="190"/>
      <c r="P486" s="190"/>
      <c r="Q486" s="181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709"/>
        <v>0</v>
      </c>
      <c r="AE486" s="43">
        <f t="shared" si="710"/>
        <v>0</v>
      </c>
      <c r="AF486" s="43">
        <f t="shared" si="711"/>
        <v>0</v>
      </c>
      <c r="AG486" s="43">
        <f t="shared" si="712"/>
        <v>0</v>
      </c>
      <c r="AH486" s="43">
        <f t="shared" si="713"/>
        <v>0</v>
      </c>
      <c r="AI486" s="43">
        <f t="shared" si="714"/>
        <v>0</v>
      </c>
      <c r="AJ486" s="43">
        <f t="shared" si="715"/>
        <v>0</v>
      </c>
      <c r="AK486" s="43">
        <f t="shared" si="716"/>
        <v>0</v>
      </c>
      <c r="AL486" s="43">
        <f t="shared" si="717"/>
        <v>0</v>
      </c>
      <c r="AM486" s="43">
        <f t="shared" si="718"/>
        <v>0</v>
      </c>
      <c r="AN486" s="43">
        <f t="shared" si="719"/>
        <v>0</v>
      </c>
      <c r="AO486" s="176">
        <f t="shared" si="720"/>
        <v>0</v>
      </c>
    </row>
    <row r="487" spans="1:41" ht="16.399999999999999" customHeight="1">
      <c r="A487" s="13">
        <v>84203</v>
      </c>
      <c r="B487" s="22" t="s">
        <v>345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6">
        <f>SUMIF(Dec!$A:$A,TB!$A487,Dec!$H:$H)</f>
        <v>0</v>
      </c>
      <c r="O487" s="190"/>
      <c r="P487" s="190"/>
      <c r="Q487" s="181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709"/>
        <v>0</v>
      </c>
      <c r="AE487" s="43">
        <f t="shared" si="710"/>
        <v>0</v>
      </c>
      <c r="AF487" s="43">
        <f t="shared" si="711"/>
        <v>0</v>
      </c>
      <c r="AG487" s="43">
        <f t="shared" si="712"/>
        <v>0</v>
      </c>
      <c r="AH487" s="43">
        <f t="shared" si="713"/>
        <v>0</v>
      </c>
      <c r="AI487" s="43">
        <f t="shared" si="714"/>
        <v>0</v>
      </c>
      <c r="AJ487" s="43">
        <f t="shared" si="715"/>
        <v>0</v>
      </c>
      <c r="AK487" s="43">
        <f t="shared" si="716"/>
        <v>0</v>
      </c>
      <c r="AL487" s="43">
        <f t="shared" si="717"/>
        <v>0</v>
      </c>
      <c r="AM487" s="43">
        <f t="shared" si="718"/>
        <v>0</v>
      </c>
      <c r="AN487" s="43">
        <f t="shared" si="719"/>
        <v>0</v>
      </c>
      <c r="AO487" s="176">
        <f t="shared" si="720"/>
        <v>0</v>
      </c>
    </row>
    <row r="488" spans="1:41" ht="16.399999999999999" customHeight="1">
      <c r="A488" s="13">
        <v>84204</v>
      </c>
      <c r="B488" s="22" t="s">
        <v>346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6">
        <f>SUMIF(Dec!$A:$A,TB!$A488,Dec!$H:$H)</f>
        <v>0</v>
      </c>
      <c r="O488" s="190"/>
      <c r="P488" s="190"/>
      <c r="Q488" s="181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709"/>
        <v>0</v>
      </c>
      <c r="AE488" s="43">
        <f t="shared" si="710"/>
        <v>0</v>
      </c>
      <c r="AF488" s="43">
        <f t="shared" si="711"/>
        <v>0</v>
      </c>
      <c r="AG488" s="43">
        <f t="shared" si="712"/>
        <v>0</v>
      </c>
      <c r="AH488" s="43">
        <f t="shared" si="713"/>
        <v>0</v>
      </c>
      <c r="AI488" s="43">
        <f t="shared" si="714"/>
        <v>0</v>
      </c>
      <c r="AJ488" s="43">
        <f t="shared" si="715"/>
        <v>0</v>
      </c>
      <c r="AK488" s="43">
        <f t="shared" si="716"/>
        <v>0</v>
      </c>
      <c r="AL488" s="43">
        <f t="shared" si="717"/>
        <v>0</v>
      </c>
      <c r="AM488" s="43">
        <f t="shared" si="718"/>
        <v>0</v>
      </c>
      <c r="AN488" s="43">
        <f t="shared" si="719"/>
        <v>0</v>
      </c>
      <c r="AO488" s="176">
        <f t="shared" si="720"/>
        <v>0</v>
      </c>
    </row>
    <row r="489" spans="1:41" ht="16.399999999999999" customHeight="1">
      <c r="A489" s="13">
        <v>84205</v>
      </c>
      <c r="B489" s="22" t="s">
        <v>386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6">
        <f>SUMIF(Dec!$A:$A,TB!$A489,Dec!$H:$H)</f>
        <v>0</v>
      </c>
      <c r="O489" s="190"/>
      <c r="P489" s="190"/>
      <c r="Q489" s="181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709"/>
        <v>0</v>
      </c>
      <c r="AE489" s="43">
        <f t="shared" si="710"/>
        <v>0</v>
      </c>
      <c r="AF489" s="43">
        <f t="shared" si="711"/>
        <v>0</v>
      </c>
      <c r="AG489" s="43">
        <f t="shared" si="712"/>
        <v>0</v>
      </c>
      <c r="AH489" s="43">
        <f t="shared" si="713"/>
        <v>0</v>
      </c>
      <c r="AI489" s="43">
        <f t="shared" si="714"/>
        <v>0</v>
      </c>
      <c r="AJ489" s="43">
        <f t="shared" si="715"/>
        <v>0</v>
      </c>
      <c r="AK489" s="43">
        <f t="shared" si="716"/>
        <v>0</v>
      </c>
      <c r="AL489" s="43">
        <f t="shared" si="717"/>
        <v>0</v>
      </c>
      <c r="AM489" s="43">
        <f t="shared" si="718"/>
        <v>0</v>
      </c>
      <c r="AN489" s="43">
        <f t="shared" si="719"/>
        <v>0</v>
      </c>
      <c r="AO489" s="176">
        <f t="shared" si="720"/>
        <v>0</v>
      </c>
    </row>
    <row r="490" spans="1:41" ht="16.399999999999999" customHeight="1">
      <c r="A490" s="13">
        <v>84206</v>
      </c>
      <c r="B490" s="22" t="s">
        <v>387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6">
        <f>SUMIF(Dec!$A:$A,TB!$A490,Dec!$H:$H)</f>
        <v>0</v>
      </c>
      <c r="O490" s="190"/>
      <c r="P490" s="190"/>
      <c r="Q490" s="181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709"/>
        <v>0</v>
      </c>
      <c r="AE490" s="43">
        <f t="shared" si="710"/>
        <v>0</v>
      </c>
      <c r="AF490" s="43">
        <f t="shared" si="711"/>
        <v>0</v>
      </c>
      <c r="AG490" s="43">
        <f t="shared" si="712"/>
        <v>0</v>
      </c>
      <c r="AH490" s="43">
        <f t="shared" si="713"/>
        <v>0</v>
      </c>
      <c r="AI490" s="43">
        <f t="shared" si="714"/>
        <v>0</v>
      </c>
      <c r="AJ490" s="43">
        <f t="shared" si="715"/>
        <v>0</v>
      </c>
      <c r="AK490" s="43">
        <f t="shared" si="716"/>
        <v>0</v>
      </c>
      <c r="AL490" s="43">
        <f t="shared" si="717"/>
        <v>0</v>
      </c>
      <c r="AM490" s="43">
        <f t="shared" si="718"/>
        <v>0</v>
      </c>
      <c r="AN490" s="43">
        <f t="shared" si="719"/>
        <v>0</v>
      </c>
      <c r="AO490" s="176">
        <f t="shared" si="720"/>
        <v>0</v>
      </c>
    </row>
    <row r="491" spans="1:41" ht="16.399999999999999" customHeight="1">
      <c r="A491" s="13">
        <v>84207</v>
      </c>
      <c r="B491" s="22" t="s">
        <v>388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6">
        <f>SUMIF(Dec!$A:$A,TB!$A491,Dec!$H:$H)</f>
        <v>0</v>
      </c>
      <c r="O491" s="190"/>
      <c r="P491" s="190"/>
      <c r="Q491" s="181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709"/>
        <v>0</v>
      </c>
      <c r="AE491" s="43">
        <f t="shared" si="710"/>
        <v>0</v>
      </c>
      <c r="AF491" s="43">
        <f t="shared" si="711"/>
        <v>0</v>
      </c>
      <c r="AG491" s="43">
        <f t="shared" si="712"/>
        <v>0</v>
      </c>
      <c r="AH491" s="43">
        <f t="shared" si="713"/>
        <v>0</v>
      </c>
      <c r="AI491" s="43">
        <f t="shared" si="714"/>
        <v>0</v>
      </c>
      <c r="AJ491" s="43">
        <f t="shared" si="715"/>
        <v>0</v>
      </c>
      <c r="AK491" s="43">
        <f t="shared" si="716"/>
        <v>0</v>
      </c>
      <c r="AL491" s="43">
        <f t="shared" si="717"/>
        <v>0</v>
      </c>
      <c r="AM491" s="43">
        <f t="shared" si="718"/>
        <v>0</v>
      </c>
      <c r="AN491" s="43">
        <f t="shared" si="719"/>
        <v>0</v>
      </c>
      <c r="AO491" s="176">
        <f t="shared" si="720"/>
        <v>0</v>
      </c>
    </row>
    <row r="492" spans="1:41" ht="16.399999999999999" customHeight="1">
      <c r="A492" s="13">
        <v>84300</v>
      </c>
      <c r="B492" s="22" t="s">
        <v>389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6">
        <f>SUMIF(Dec!$A:$A,TB!$A492,Dec!$H:$H)</f>
        <v>0</v>
      </c>
      <c r="O492" s="190"/>
      <c r="P492" s="190"/>
      <c r="Q492" s="181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709"/>
        <v>0</v>
      </c>
      <c r="AE492" s="43">
        <f t="shared" si="710"/>
        <v>0</v>
      </c>
      <c r="AF492" s="43">
        <f t="shared" si="711"/>
        <v>0</v>
      </c>
      <c r="AG492" s="43">
        <f t="shared" si="712"/>
        <v>0</v>
      </c>
      <c r="AH492" s="43">
        <f t="shared" si="713"/>
        <v>0</v>
      </c>
      <c r="AI492" s="43">
        <f t="shared" si="714"/>
        <v>0</v>
      </c>
      <c r="AJ492" s="43">
        <f t="shared" si="715"/>
        <v>0</v>
      </c>
      <c r="AK492" s="43">
        <f t="shared" si="716"/>
        <v>0</v>
      </c>
      <c r="AL492" s="43">
        <f t="shared" si="717"/>
        <v>0</v>
      </c>
      <c r="AM492" s="43">
        <f t="shared" si="718"/>
        <v>0</v>
      </c>
      <c r="AN492" s="43">
        <f t="shared" si="719"/>
        <v>0</v>
      </c>
      <c r="AO492" s="176">
        <f t="shared" si="720"/>
        <v>0</v>
      </c>
    </row>
    <row r="493" spans="1:41" ht="16.399999999999999" customHeight="1">
      <c r="A493" s="13">
        <v>85001</v>
      </c>
      <c r="B493" s="22" t="s">
        <v>390</v>
      </c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6">
        <f>SUMIF(Dec!$A:$A,TB!$A493,Dec!$H:$H)</f>
        <v>0</v>
      </c>
      <c r="O493" s="190"/>
      <c r="P493" s="190"/>
      <c r="Q493" s="181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709"/>
        <v>0</v>
      </c>
      <c r="AE493" s="43">
        <f t="shared" si="710"/>
        <v>0</v>
      </c>
      <c r="AF493" s="43">
        <f t="shared" si="711"/>
        <v>0</v>
      </c>
      <c r="AG493" s="43">
        <f t="shared" si="712"/>
        <v>0</v>
      </c>
      <c r="AH493" s="43">
        <f t="shared" si="713"/>
        <v>0</v>
      </c>
      <c r="AI493" s="43">
        <f t="shared" si="714"/>
        <v>0</v>
      </c>
      <c r="AJ493" s="43">
        <f t="shared" si="715"/>
        <v>0</v>
      </c>
      <c r="AK493" s="43">
        <f t="shared" si="716"/>
        <v>0</v>
      </c>
      <c r="AL493" s="43">
        <f t="shared" si="717"/>
        <v>0</v>
      </c>
      <c r="AM493" s="43">
        <f t="shared" si="718"/>
        <v>0</v>
      </c>
      <c r="AN493" s="43">
        <f t="shared" si="719"/>
        <v>0</v>
      </c>
      <c r="AO493" s="176">
        <f t="shared" si="720"/>
        <v>0</v>
      </c>
    </row>
    <row r="494" spans="1:41" ht="16.399999999999999" customHeight="1">
      <c r="A494" s="13">
        <v>85002</v>
      </c>
      <c r="B494" s="22" t="s">
        <v>391</v>
      </c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76">
        <f>SUMIF(Dec!$A:$A,TB!$A494,Dec!$H:$H)</f>
        <v>0</v>
      </c>
      <c r="O494" s="190"/>
      <c r="P494" s="190"/>
      <c r="Q494" s="181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709"/>
        <v>0</v>
      </c>
      <c r="AE494" s="43">
        <f t="shared" si="710"/>
        <v>0</v>
      </c>
      <c r="AF494" s="43">
        <f t="shared" si="711"/>
        <v>0</v>
      </c>
      <c r="AG494" s="43">
        <f t="shared" si="712"/>
        <v>0</v>
      </c>
      <c r="AH494" s="43">
        <f t="shared" si="713"/>
        <v>0</v>
      </c>
      <c r="AI494" s="43">
        <f t="shared" si="714"/>
        <v>0</v>
      </c>
      <c r="AJ494" s="43">
        <f t="shared" si="715"/>
        <v>0</v>
      </c>
      <c r="AK494" s="43">
        <f t="shared" si="716"/>
        <v>0</v>
      </c>
      <c r="AL494" s="43">
        <f t="shared" si="717"/>
        <v>0</v>
      </c>
      <c r="AM494" s="43">
        <f t="shared" si="718"/>
        <v>0</v>
      </c>
      <c r="AN494" s="43">
        <f t="shared" si="719"/>
        <v>0</v>
      </c>
      <c r="AO494" s="176">
        <f t="shared" si="720"/>
        <v>0</v>
      </c>
    </row>
    <row r="495" spans="1:41" ht="16.399999999999999" customHeight="1">
      <c r="A495" s="13"/>
      <c r="B495" s="21"/>
      <c r="C495" s="43">
        <f>SUMIF(Jan!$A:$A,TB!$A495,Jan!$H:$H)</f>
        <v>0</v>
      </c>
      <c r="D495" s="43">
        <f>SUMIF(Feb!$A:$A,TB!$A495,Feb!$H:$H)</f>
        <v>0</v>
      </c>
      <c r="E495" s="43">
        <f>SUMIF(Mar!$A:$A,TB!$A495,Mar!$H:$H)</f>
        <v>0</v>
      </c>
      <c r="F495" s="43">
        <f>SUMIF(Apr!$A:$A,TB!$A495,Apr!$H:$H)</f>
        <v>0</v>
      </c>
      <c r="G495" s="43">
        <f>SUMIF(May!$A:$A,TB!$A495,May!$H:$H)</f>
        <v>0</v>
      </c>
      <c r="H495" s="43">
        <f>SUMIF(Jun!$A:$A,TB!$A495,Jun!$H:$H)</f>
        <v>0</v>
      </c>
      <c r="I495" s="43">
        <f>SUMIF(Jul!$A:$A,TB!$A495,Jul!$H:$H)</f>
        <v>0</v>
      </c>
      <c r="J495" s="43">
        <f>SUMIF(Aug!$A:$A,TB!$A495,Aug!$H:$H)</f>
        <v>0</v>
      </c>
      <c r="K495" s="43">
        <f>SUMIF(Sep!$A:$A,TB!$A495,Sep!$H:$H)</f>
        <v>0</v>
      </c>
      <c r="L495" s="43">
        <f>SUMIF(Oct!$A:$A,TB!$A495,Oct!$H:$H)</f>
        <v>0</v>
      </c>
      <c r="M495" s="43">
        <f>SUMIF(Nov!$A:$A,TB!$A495,Nov!$H:$H)</f>
        <v>0</v>
      </c>
      <c r="N495" s="176">
        <f>SUMIF(Dec!$A:$A,TB!$A495,Dec!$H:$H)</f>
        <v>0</v>
      </c>
      <c r="O495" s="190"/>
      <c r="P495" s="190"/>
      <c r="Q495" s="181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D495" s="43">
        <f t="shared" si="709"/>
        <v>0</v>
      </c>
      <c r="AE495" s="43">
        <f t="shared" si="710"/>
        <v>0</v>
      </c>
      <c r="AF495" s="43">
        <f t="shared" si="711"/>
        <v>0</v>
      </c>
      <c r="AG495" s="43">
        <f t="shared" si="712"/>
        <v>0</v>
      </c>
      <c r="AH495" s="43">
        <f t="shared" si="713"/>
        <v>0</v>
      </c>
      <c r="AI495" s="43">
        <f t="shared" si="714"/>
        <v>0</v>
      </c>
      <c r="AJ495" s="43">
        <f t="shared" si="715"/>
        <v>0</v>
      </c>
      <c r="AK495" s="43">
        <f t="shared" si="716"/>
        <v>0</v>
      </c>
      <c r="AL495" s="43">
        <f t="shared" si="717"/>
        <v>0</v>
      </c>
      <c r="AM495" s="43">
        <f t="shared" si="718"/>
        <v>0</v>
      </c>
      <c r="AN495" s="43">
        <f t="shared" si="719"/>
        <v>0</v>
      </c>
      <c r="AO495" s="176">
        <f t="shared" si="720"/>
        <v>0</v>
      </c>
    </row>
    <row r="496" spans="1:41" ht="16.399999999999999" customHeight="1">
      <c r="A496" s="13"/>
      <c r="B496" s="21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6">
        <f>SUMIF(Dec!$A:$A,TB!$A496,Dec!$H:$H)</f>
        <v>0</v>
      </c>
      <c r="O496" s="190"/>
      <c r="P496" s="190"/>
      <c r="Q496" s="181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si="709"/>
        <v>0</v>
      </c>
      <c r="AE496" s="43">
        <f t="shared" si="710"/>
        <v>0</v>
      </c>
      <c r="AF496" s="43">
        <f t="shared" si="711"/>
        <v>0</v>
      </c>
      <c r="AG496" s="43">
        <f t="shared" si="712"/>
        <v>0</v>
      </c>
      <c r="AH496" s="43">
        <f t="shared" si="713"/>
        <v>0</v>
      </c>
      <c r="AI496" s="43">
        <f t="shared" si="714"/>
        <v>0</v>
      </c>
      <c r="AJ496" s="43">
        <f t="shared" si="715"/>
        <v>0</v>
      </c>
      <c r="AK496" s="43">
        <f t="shared" si="716"/>
        <v>0</v>
      </c>
      <c r="AL496" s="43">
        <f t="shared" si="717"/>
        <v>0</v>
      </c>
      <c r="AM496" s="43">
        <f t="shared" si="718"/>
        <v>0</v>
      </c>
      <c r="AN496" s="43">
        <f t="shared" si="719"/>
        <v>0</v>
      </c>
      <c r="AO496" s="176">
        <f t="shared" si="720"/>
        <v>0</v>
      </c>
    </row>
    <row r="497" spans="1:41" ht="16.399999999999999" customHeight="1">
      <c r="A497" s="17" t="s">
        <v>78</v>
      </c>
      <c r="B497" s="18"/>
      <c r="C497" s="19">
        <f t="shared" ref="C497" si="721">ROUND(SUM(C418:C496),2)</f>
        <v>1670030.32</v>
      </c>
      <c r="D497" s="19">
        <f t="shared" ref="D497:N497" si="722">ROUND(SUM(D418:D496),2)</f>
        <v>3377804.03</v>
      </c>
      <c r="E497" s="19">
        <f t="shared" si="722"/>
        <v>5330231.47</v>
      </c>
      <c r="F497" s="19">
        <f t="shared" si="722"/>
        <v>7068195.0499999998</v>
      </c>
      <c r="G497" s="19">
        <f t="shared" si="722"/>
        <v>8969999.3399999999</v>
      </c>
      <c r="H497" s="19">
        <f t="shared" si="722"/>
        <v>10921857.08</v>
      </c>
      <c r="I497" s="19">
        <f t="shared" si="722"/>
        <v>10921857.08</v>
      </c>
      <c r="J497" s="19">
        <f t="shared" si="722"/>
        <v>10921857.08</v>
      </c>
      <c r="K497" s="19">
        <f t="shared" si="722"/>
        <v>10921857.08</v>
      </c>
      <c r="L497" s="19">
        <f t="shared" si="722"/>
        <v>10921857.08</v>
      </c>
      <c r="M497" s="19">
        <f t="shared" si="722"/>
        <v>10921857.08</v>
      </c>
      <c r="N497" s="175">
        <f t="shared" si="722"/>
        <v>10921857.08</v>
      </c>
      <c r="O497" s="189"/>
      <c r="P497" s="189"/>
      <c r="Q497" s="180">
        <v>1369277.45</v>
      </c>
      <c r="R497" s="19">
        <v>2796156.31</v>
      </c>
      <c r="S497" s="19">
        <v>4358254.25</v>
      </c>
      <c r="T497" s="19">
        <v>5564507.0700000003</v>
      </c>
      <c r="U497" s="19">
        <v>7275192.75</v>
      </c>
      <c r="V497" s="19">
        <v>8920940.75</v>
      </c>
      <c r="W497" s="19">
        <v>10684476.51</v>
      </c>
      <c r="X497" s="19">
        <v>12882227.43</v>
      </c>
      <c r="Y497" s="19">
        <v>14689214.810000001</v>
      </c>
      <c r="Z497" s="19">
        <v>16910509.460000001</v>
      </c>
      <c r="AA497" s="19">
        <v>18950989.18</v>
      </c>
      <c r="AB497" s="19">
        <v>20928649.329999998</v>
      </c>
      <c r="AD497" s="19">
        <f t="shared" ref="AD497" si="723">ROUND(SUM(AD418:AD496),2)</f>
        <v>42038003.219999999</v>
      </c>
      <c r="AE497" s="19">
        <f t="shared" ref="AE497:AO497" si="724">ROUND(SUM(AE418:AE496),2)</f>
        <v>84874419.640000001</v>
      </c>
      <c r="AF497" s="19">
        <f t="shared" si="724"/>
        <v>134265332.59</v>
      </c>
      <c r="AG497" s="19">
        <f t="shared" si="724"/>
        <v>178586429.77000001</v>
      </c>
      <c r="AH497" s="19">
        <f t="shared" si="724"/>
        <v>226985833.30000001</v>
      </c>
      <c r="AI497" s="19">
        <f t="shared" si="724"/>
        <v>276590569.62</v>
      </c>
      <c r="AJ497" s="19">
        <f t="shared" si="724"/>
        <v>276590569.62</v>
      </c>
      <c r="AK497" s="19">
        <f t="shared" si="724"/>
        <v>276590569.62</v>
      </c>
      <c r="AL497" s="19">
        <f t="shared" si="724"/>
        <v>276590569.62</v>
      </c>
      <c r="AM497" s="19">
        <f t="shared" si="724"/>
        <v>276590569.62</v>
      </c>
      <c r="AN497" s="19">
        <f t="shared" si="724"/>
        <v>276590569.62</v>
      </c>
      <c r="AO497" s="175">
        <f t="shared" si="724"/>
        <v>276590569.62</v>
      </c>
    </row>
    <row r="498" spans="1:41" ht="16.399999999999999" customHeight="1">
      <c r="A498" s="20"/>
      <c r="B498" s="14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6">
        <f>SUMIF(Dec!$A:$A,TB!$A498,Dec!$H:$H)</f>
        <v>0</v>
      </c>
      <c r="O498" s="190"/>
      <c r="P498" s="190"/>
      <c r="Q498" s="181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ref="AD498:AD501" si="725">ROUND(C498*AD$2,2)</f>
        <v>0</v>
      </c>
      <c r="AE498" s="43">
        <f t="shared" ref="AE498:AE501" si="726">ROUND(D498*AE$2,2)</f>
        <v>0</v>
      </c>
      <c r="AF498" s="43">
        <f t="shared" ref="AF498:AF501" si="727">ROUND(E498*AF$2,2)</f>
        <v>0</v>
      </c>
      <c r="AG498" s="43">
        <f t="shared" ref="AG498:AG501" si="728">ROUND(F498*AG$2,2)</f>
        <v>0</v>
      </c>
      <c r="AH498" s="43">
        <f t="shared" ref="AH498:AH501" si="729">ROUND(G498*AH$2,2)</f>
        <v>0</v>
      </c>
      <c r="AI498" s="43">
        <f t="shared" ref="AI498:AI501" si="730">ROUND(H498*AI$2,2)</f>
        <v>0</v>
      </c>
      <c r="AJ498" s="43">
        <f t="shared" ref="AJ498:AJ501" si="731">ROUND(I498*AJ$2,2)</f>
        <v>0</v>
      </c>
      <c r="AK498" s="43">
        <f t="shared" ref="AK498:AK501" si="732">ROUND(J498*AK$2,2)</f>
        <v>0</v>
      </c>
      <c r="AL498" s="43">
        <f t="shared" ref="AL498:AL501" si="733">ROUND(K498*AL$2,2)</f>
        <v>0</v>
      </c>
      <c r="AM498" s="43">
        <f t="shared" ref="AM498:AM501" si="734">ROUND(L498*AM$2,2)</f>
        <v>0</v>
      </c>
      <c r="AN498" s="43">
        <f t="shared" ref="AN498:AN501" si="735">ROUND(M498*AN$2,2)</f>
        <v>0</v>
      </c>
      <c r="AO498" s="176">
        <f t="shared" ref="AO498:AO501" si="736">ROUND(N498*AO$2,2)</f>
        <v>0</v>
      </c>
    </row>
    <row r="499" spans="1:41" ht="16.399999999999999" customHeight="1">
      <c r="A499" s="13">
        <v>60001</v>
      </c>
      <c r="B499" s="21" t="s">
        <v>392</v>
      </c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-582400</v>
      </c>
      <c r="F499" s="43">
        <f>SUMIF(Apr!$A:$A,TB!$A499,Apr!$H:$H)</f>
        <v>-582400</v>
      </c>
      <c r="G499" s="43">
        <f>SUMIF(May!$A:$A,TB!$A499,May!$H:$H)</f>
        <v>-582400</v>
      </c>
      <c r="H499" s="43">
        <f>SUMIF(Jun!$A:$A,TB!$A499,Jun!$H:$H)</f>
        <v>-582400</v>
      </c>
      <c r="I499" s="43">
        <f>SUMIF(Jul!$A:$A,TB!$A499,Jul!$H:$H)</f>
        <v>-582400</v>
      </c>
      <c r="J499" s="43">
        <f>SUMIF(Aug!$A:$A,TB!$A499,Aug!$H:$H)</f>
        <v>-582400</v>
      </c>
      <c r="K499" s="43">
        <f>SUMIF(Sep!$A:$A,TB!$A499,Sep!$H:$H)</f>
        <v>-582400</v>
      </c>
      <c r="L499" s="43">
        <f>SUMIF(Oct!$A:$A,TB!$A499,Oct!$H:$H)</f>
        <v>-582400</v>
      </c>
      <c r="M499" s="43">
        <f>SUMIF(Nov!$A:$A,TB!$A499,Nov!$H:$H)</f>
        <v>-582400</v>
      </c>
      <c r="N499" s="176">
        <f>SUMIF(Dec!$A:$A,TB!$A499,Dec!$H:$H)</f>
        <v>-582400</v>
      </c>
      <c r="O499" s="190"/>
      <c r="P499" s="190"/>
      <c r="Q499" s="181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-105468.54</v>
      </c>
      <c r="W499" s="43">
        <v>-105468.54</v>
      </c>
      <c r="X499" s="43">
        <v>-105468.54</v>
      </c>
      <c r="Y499" s="43">
        <v>-105468.54</v>
      </c>
      <c r="Z499" s="43">
        <v>-105468.54</v>
      </c>
      <c r="AA499" s="43">
        <v>-105468.54</v>
      </c>
      <c r="AB499" s="43">
        <v>-105468.54</v>
      </c>
      <c r="AD499" s="43">
        <f t="shared" si="725"/>
        <v>0</v>
      </c>
      <c r="AE499" s="43">
        <f t="shared" si="726"/>
        <v>0</v>
      </c>
      <c r="AF499" s="43">
        <f t="shared" si="727"/>
        <v>-14670306.560000001</v>
      </c>
      <c r="AG499" s="43">
        <f t="shared" si="728"/>
        <v>-14715034.880000001</v>
      </c>
      <c r="AH499" s="43">
        <f t="shared" si="729"/>
        <v>-14737632</v>
      </c>
      <c r="AI499" s="43">
        <f t="shared" si="730"/>
        <v>-14748988.800000001</v>
      </c>
      <c r="AJ499" s="43">
        <f t="shared" si="731"/>
        <v>-14748988.800000001</v>
      </c>
      <c r="AK499" s="43">
        <f t="shared" si="732"/>
        <v>-14748988.800000001</v>
      </c>
      <c r="AL499" s="43">
        <f t="shared" si="733"/>
        <v>-14748988.800000001</v>
      </c>
      <c r="AM499" s="43">
        <f t="shared" si="734"/>
        <v>-14748988.800000001</v>
      </c>
      <c r="AN499" s="43">
        <f t="shared" si="735"/>
        <v>-14748988.800000001</v>
      </c>
      <c r="AO499" s="176">
        <f t="shared" si="736"/>
        <v>-14748988.800000001</v>
      </c>
    </row>
    <row r="500" spans="1:41" ht="16.399999999999999" customHeight="1">
      <c r="A500" s="13"/>
      <c r="B500" s="21"/>
      <c r="C500" s="43">
        <f>SUMIF(Jan!$A:$A,TB!$A500,Jan!$H:$H)</f>
        <v>0</v>
      </c>
      <c r="D500" s="43">
        <f>SUMIF(Feb!$A:$A,TB!$A500,Feb!$H:$H)</f>
        <v>0</v>
      </c>
      <c r="E500" s="43">
        <f>SUMIF(Mar!$A:$A,TB!$A500,Mar!$H:$H)</f>
        <v>0</v>
      </c>
      <c r="F500" s="43">
        <f>SUMIF(Apr!$A:$A,TB!$A500,Apr!$H:$H)</f>
        <v>0</v>
      </c>
      <c r="G500" s="43">
        <f>SUMIF(May!$A:$A,TB!$A500,May!$H:$H)</f>
        <v>0</v>
      </c>
      <c r="H500" s="43">
        <f>SUMIF(Jun!$A:$A,TB!$A500,Jun!$H:$H)</f>
        <v>0</v>
      </c>
      <c r="I500" s="43">
        <f>SUMIF(Jul!$A:$A,TB!$A500,Jul!$H:$H)</f>
        <v>0</v>
      </c>
      <c r="J500" s="43">
        <f>SUMIF(Aug!$A:$A,TB!$A500,Aug!$H:$H)</f>
        <v>0</v>
      </c>
      <c r="K500" s="43">
        <f>SUMIF(Sep!$A:$A,TB!$A500,Sep!$H:$H)</f>
        <v>0</v>
      </c>
      <c r="L500" s="43">
        <f>SUMIF(Oct!$A:$A,TB!$A500,Oct!$H:$H)</f>
        <v>0</v>
      </c>
      <c r="M500" s="43">
        <f>SUMIF(Nov!$A:$A,TB!$A500,Nov!$H:$H)</f>
        <v>0</v>
      </c>
      <c r="N500" s="176">
        <f>SUMIF(Dec!$A:$A,TB!$A500,Dec!$H:$H)</f>
        <v>0</v>
      </c>
      <c r="O500" s="190"/>
      <c r="P500" s="190"/>
      <c r="Q500" s="181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D500" s="43">
        <f t="shared" si="725"/>
        <v>0</v>
      </c>
      <c r="AE500" s="43">
        <f t="shared" si="726"/>
        <v>0</v>
      </c>
      <c r="AF500" s="43">
        <f t="shared" si="727"/>
        <v>0</v>
      </c>
      <c r="AG500" s="43">
        <f t="shared" si="728"/>
        <v>0</v>
      </c>
      <c r="AH500" s="43">
        <f t="shared" si="729"/>
        <v>0</v>
      </c>
      <c r="AI500" s="43">
        <f t="shared" si="730"/>
        <v>0</v>
      </c>
      <c r="AJ500" s="43">
        <f t="shared" si="731"/>
        <v>0</v>
      </c>
      <c r="AK500" s="43">
        <f t="shared" si="732"/>
        <v>0</v>
      </c>
      <c r="AL500" s="43">
        <f t="shared" si="733"/>
        <v>0</v>
      </c>
      <c r="AM500" s="43">
        <f t="shared" si="734"/>
        <v>0</v>
      </c>
      <c r="AN500" s="43">
        <f t="shared" si="735"/>
        <v>0</v>
      </c>
      <c r="AO500" s="176">
        <f t="shared" si="736"/>
        <v>0</v>
      </c>
    </row>
    <row r="501" spans="1:41" ht="16.399999999999999" customHeight="1">
      <c r="A501" s="13"/>
      <c r="B501" s="21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6">
        <f>SUMIF(Dec!$A:$A,TB!$A501,Dec!$H:$H)</f>
        <v>0</v>
      </c>
      <c r="O501" s="190"/>
      <c r="P501" s="190"/>
      <c r="Q501" s="181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si="725"/>
        <v>0</v>
      </c>
      <c r="AE501" s="43">
        <f t="shared" si="726"/>
        <v>0</v>
      </c>
      <c r="AF501" s="43">
        <f t="shared" si="727"/>
        <v>0</v>
      </c>
      <c r="AG501" s="43">
        <f t="shared" si="728"/>
        <v>0</v>
      </c>
      <c r="AH501" s="43">
        <f t="shared" si="729"/>
        <v>0</v>
      </c>
      <c r="AI501" s="43">
        <f t="shared" si="730"/>
        <v>0</v>
      </c>
      <c r="AJ501" s="43">
        <f t="shared" si="731"/>
        <v>0</v>
      </c>
      <c r="AK501" s="43">
        <f t="shared" si="732"/>
        <v>0</v>
      </c>
      <c r="AL501" s="43">
        <f t="shared" si="733"/>
        <v>0</v>
      </c>
      <c r="AM501" s="43">
        <f t="shared" si="734"/>
        <v>0</v>
      </c>
      <c r="AN501" s="43">
        <f t="shared" si="735"/>
        <v>0</v>
      </c>
      <c r="AO501" s="176">
        <f t="shared" si="736"/>
        <v>0</v>
      </c>
    </row>
    <row r="502" spans="1:41" ht="16.399999999999999" customHeight="1">
      <c r="A502" s="17" t="s">
        <v>80</v>
      </c>
      <c r="B502" s="18"/>
      <c r="C502" s="19">
        <f t="shared" ref="C502" si="737">ROUND(SUM(C498:C501),2)</f>
        <v>0</v>
      </c>
      <c r="D502" s="19">
        <f t="shared" ref="D502:N502" si="738">ROUND(SUM(D498:D501),2)</f>
        <v>0</v>
      </c>
      <c r="E502" s="19">
        <f t="shared" si="738"/>
        <v>-582400</v>
      </c>
      <c r="F502" s="19">
        <f t="shared" si="738"/>
        <v>-582400</v>
      </c>
      <c r="G502" s="19">
        <f t="shared" si="738"/>
        <v>-582400</v>
      </c>
      <c r="H502" s="19">
        <f t="shared" si="738"/>
        <v>-582400</v>
      </c>
      <c r="I502" s="19">
        <f t="shared" si="738"/>
        <v>-582400</v>
      </c>
      <c r="J502" s="19">
        <f t="shared" si="738"/>
        <v>-582400</v>
      </c>
      <c r="K502" s="19">
        <f t="shared" si="738"/>
        <v>-582400</v>
      </c>
      <c r="L502" s="19">
        <f t="shared" si="738"/>
        <v>-582400</v>
      </c>
      <c r="M502" s="19">
        <f t="shared" si="738"/>
        <v>-582400</v>
      </c>
      <c r="N502" s="175">
        <f t="shared" si="738"/>
        <v>-582400</v>
      </c>
      <c r="O502" s="189"/>
      <c r="P502" s="189"/>
      <c r="Q502" s="180">
        <v>0</v>
      </c>
      <c r="R502" s="19">
        <v>0</v>
      </c>
      <c r="S502" s="19">
        <v>0</v>
      </c>
      <c r="T502" s="19">
        <v>0</v>
      </c>
      <c r="U502" s="19">
        <v>0</v>
      </c>
      <c r="V502" s="19">
        <v>-105468.54</v>
      </c>
      <c r="W502" s="19">
        <v>-105468.54</v>
      </c>
      <c r="X502" s="19">
        <v>-105468.54</v>
      </c>
      <c r="Y502" s="19">
        <v>-105468.54</v>
      </c>
      <c r="Z502" s="19">
        <v>-105468.54</v>
      </c>
      <c r="AA502" s="19">
        <v>-105468.54</v>
      </c>
      <c r="AB502" s="19">
        <v>-105468.54</v>
      </c>
      <c r="AD502" s="19">
        <f t="shared" ref="AD502" si="739">ROUND(SUM(AD498:AD501),2)</f>
        <v>0</v>
      </c>
      <c r="AE502" s="19">
        <f t="shared" ref="AE502:AO502" si="740">ROUND(SUM(AE498:AE501),2)</f>
        <v>0</v>
      </c>
      <c r="AF502" s="19">
        <f t="shared" si="740"/>
        <v>-14670306.560000001</v>
      </c>
      <c r="AG502" s="19">
        <f t="shared" si="740"/>
        <v>-14715034.880000001</v>
      </c>
      <c r="AH502" s="19">
        <f t="shared" si="740"/>
        <v>-14737632</v>
      </c>
      <c r="AI502" s="19">
        <f t="shared" si="740"/>
        <v>-14748988.800000001</v>
      </c>
      <c r="AJ502" s="19">
        <f t="shared" si="740"/>
        <v>-14748988.800000001</v>
      </c>
      <c r="AK502" s="19">
        <f t="shared" si="740"/>
        <v>-14748988.800000001</v>
      </c>
      <c r="AL502" s="19">
        <f t="shared" si="740"/>
        <v>-14748988.800000001</v>
      </c>
      <c r="AM502" s="19">
        <f t="shared" si="740"/>
        <v>-14748988.800000001</v>
      </c>
      <c r="AN502" s="19">
        <f t="shared" si="740"/>
        <v>-14748988.800000001</v>
      </c>
      <c r="AO502" s="175">
        <f t="shared" si="740"/>
        <v>-14748988.800000001</v>
      </c>
    </row>
    <row r="503" spans="1:41" ht="16.399999999999999" customHeight="1">
      <c r="A503" s="20"/>
      <c r="B503" s="14"/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76">
        <f>SUMIF(Dec!$A:$A,TB!$A503,Dec!$H:$H)</f>
        <v>0</v>
      </c>
      <c r="O503" s="190"/>
      <c r="P503" s="190"/>
      <c r="Q503" s="181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ref="AD503:AD508" si="741">ROUND(C503*AD$2,2)</f>
        <v>0</v>
      </c>
      <c r="AE503" s="43">
        <f t="shared" ref="AE503:AE508" si="742">ROUND(D503*AE$2,2)</f>
        <v>0</v>
      </c>
      <c r="AF503" s="43">
        <f t="shared" ref="AF503:AF508" si="743">ROUND(E503*AF$2,2)</f>
        <v>0</v>
      </c>
      <c r="AG503" s="43">
        <f t="shared" ref="AG503:AG508" si="744">ROUND(F503*AG$2,2)</f>
        <v>0</v>
      </c>
      <c r="AH503" s="43">
        <f t="shared" ref="AH503:AH508" si="745">ROUND(G503*AH$2,2)</f>
        <v>0</v>
      </c>
      <c r="AI503" s="43">
        <f t="shared" ref="AI503:AI508" si="746">ROUND(H503*AI$2,2)</f>
        <v>0</v>
      </c>
      <c r="AJ503" s="43">
        <f t="shared" ref="AJ503:AJ508" si="747">ROUND(I503*AJ$2,2)</f>
        <v>0</v>
      </c>
      <c r="AK503" s="43">
        <f t="shared" ref="AK503:AK508" si="748">ROUND(J503*AK$2,2)</f>
        <v>0</v>
      </c>
      <c r="AL503" s="43">
        <f t="shared" ref="AL503:AL508" si="749">ROUND(K503*AL$2,2)</f>
        <v>0</v>
      </c>
      <c r="AM503" s="43">
        <f t="shared" ref="AM503:AM508" si="750">ROUND(L503*AM$2,2)</f>
        <v>0</v>
      </c>
      <c r="AN503" s="43">
        <f t="shared" ref="AN503:AN508" si="751">ROUND(M503*AN$2,2)</f>
        <v>0</v>
      </c>
      <c r="AO503" s="176">
        <f t="shared" ref="AO503:AO508" si="752">ROUND(N503*AO$2,2)</f>
        <v>0</v>
      </c>
    </row>
    <row r="504" spans="1:41" ht="16.399999999999999" customHeight="1">
      <c r="A504" s="20">
        <v>60002</v>
      </c>
      <c r="B504" s="14" t="s">
        <v>393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-932.06</v>
      </c>
      <c r="F504" s="43">
        <f>SUMIF(Apr!$A:$A,TB!$A504,Apr!$H:$H)</f>
        <v>-932.06</v>
      </c>
      <c r="G504" s="43">
        <f>SUMIF(May!$A:$A,TB!$A504,May!$H:$H)</f>
        <v>-932.06</v>
      </c>
      <c r="H504" s="43">
        <f>SUMIF(Jun!$A:$A,TB!$A504,Jun!$H:$H)</f>
        <v>-932.06</v>
      </c>
      <c r="I504" s="43">
        <f>SUMIF(Jul!$A:$A,TB!$A504,Jul!$H:$H)</f>
        <v>-932.06</v>
      </c>
      <c r="J504" s="43">
        <f>SUMIF(Aug!$A:$A,TB!$A504,Aug!$H:$H)</f>
        <v>-932.06</v>
      </c>
      <c r="K504" s="43">
        <f>SUMIF(Sep!$A:$A,TB!$A504,Sep!$H:$H)</f>
        <v>-932.06</v>
      </c>
      <c r="L504" s="43">
        <f>SUMIF(Oct!$A:$A,TB!$A504,Oct!$H:$H)</f>
        <v>-932.06</v>
      </c>
      <c r="M504" s="43">
        <f>SUMIF(Nov!$A:$A,TB!$A504,Nov!$H:$H)</f>
        <v>-932.06</v>
      </c>
      <c r="N504" s="176">
        <f>SUMIF(Dec!$A:$A,TB!$A504,Dec!$H:$H)</f>
        <v>-932.06</v>
      </c>
      <c r="O504" s="190"/>
      <c r="P504" s="190"/>
      <c r="Q504" s="181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-1361.64</v>
      </c>
      <c r="AB504" s="43">
        <v>-1796.98</v>
      </c>
      <c r="AD504" s="43">
        <f t="shared" si="741"/>
        <v>0</v>
      </c>
      <c r="AE504" s="43">
        <f t="shared" si="742"/>
        <v>0</v>
      </c>
      <c r="AF504" s="43">
        <f t="shared" si="743"/>
        <v>-23478.03</v>
      </c>
      <c r="AG504" s="43">
        <f t="shared" si="744"/>
        <v>-23549.61</v>
      </c>
      <c r="AH504" s="43">
        <f t="shared" si="745"/>
        <v>-23585.78</v>
      </c>
      <c r="AI504" s="43">
        <f t="shared" si="746"/>
        <v>-23603.95</v>
      </c>
      <c r="AJ504" s="43">
        <f t="shared" si="747"/>
        <v>-23603.95</v>
      </c>
      <c r="AK504" s="43">
        <f t="shared" si="748"/>
        <v>-23603.95</v>
      </c>
      <c r="AL504" s="43">
        <f t="shared" si="749"/>
        <v>-23603.95</v>
      </c>
      <c r="AM504" s="43">
        <f t="shared" si="750"/>
        <v>-23603.95</v>
      </c>
      <c r="AN504" s="43">
        <f t="shared" si="751"/>
        <v>-23603.95</v>
      </c>
      <c r="AO504" s="176">
        <f t="shared" si="752"/>
        <v>-23603.95</v>
      </c>
    </row>
    <row r="505" spans="1:41" ht="16.399999999999999" customHeight="1">
      <c r="A505" s="20">
        <v>60003</v>
      </c>
      <c r="B505" s="14" t="s">
        <v>394</v>
      </c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-5104.26</v>
      </c>
      <c r="F505" s="43">
        <f>SUMIF(Apr!$A:$A,TB!$A505,Apr!$H:$H)</f>
        <v>-5104.26</v>
      </c>
      <c r="G505" s="43">
        <f>SUMIF(May!$A:$A,TB!$A505,May!$H:$H)</f>
        <v>-18851.09</v>
      </c>
      <c r="H505" s="43">
        <f>SUMIF(Jun!$A:$A,TB!$A505,Jun!$H:$H)</f>
        <v>-18851.09</v>
      </c>
      <c r="I505" s="43">
        <f>SUMIF(Jul!$A:$A,TB!$A505,Jul!$H:$H)</f>
        <v>-18851.09</v>
      </c>
      <c r="J505" s="43">
        <f>SUMIF(Aug!$A:$A,TB!$A505,Aug!$H:$H)</f>
        <v>-18851.09</v>
      </c>
      <c r="K505" s="43">
        <f>SUMIF(Sep!$A:$A,TB!$A505,Sep!$H:$H)</f>
        <v>-18851.09</v>
      </c>
      <c r="L505" s="43">
        <f>SUMIF(Oct!$A:$A,TB!$A505,Oct!$H:$H)</f>
        <v>-18851.09</v>
      </c>
      <c r="M505" s="43">
        <f>SUMIF(Nov!$A:$A,TB!$A505,Nov!$H:$H)</f>
        <v>-18851.09</v>
      </c>
      <c r="N505" s="176">
        <f>SUMIF(Dec!$A:$A,TB!$A505,Dec!$H:$H)</f>
        <v>-18851.09</v>
      </c>
      <c r="O505" s="190"/>
      <c r="P505" s="190"/>
      <c r="Q505" s="181">
        <v>0</v>
      </c>
      <c r="R505" s="43">
        <v>0</v>
      </c>
      <c r="S505" s="43">
        <v>-6961.1</v>
      </c>
      <c r="T505" s="43">
        <v>-6961.1</v>
      </c>
      <c r="U505" s="43">
        <v>-6961.1</v>
      </c>
      <c r="V505" s="43">
        <v>-6961.1</v>
      </c>
      <c r="W505" s="43">
        <v>-6961.1</v>
      </c>
      <c r="X505" s="43">
        <v>-8961.1</v>
      </c>
      <c r="Y505" s="43">
        <v>-10117.969999999999</v>
      </c>
      <c r="Z505" s="43">
        <v>-10117.969999999999</v>
      </c>
      <c r="AA505" s="43">
        <v>-10117.969999999999</v>
      </c>
      <c r="AB505" s="43">
        <v>-10117.969999999999</v>
      </c>
      <c r="AD505" s="43">
        <f t="shared" si="741"/>
        <v>0</v>
      </c>
      <c r="AE505" s="43">
        <f t="shared" si="742"/>
        <v>0</v>
      </c>
      <c r="AF505" s="43">
        <f t="shared" si="743"/>
        <v>-128573.25</v>
      </c>
      <c r="AG505" s="43">
        <f t="shared" si="744"/>
        <v>-128965.25</v>
      </c>
      <c r="AH505" s="43">
        <f t="shared" si="745"/>
        <v>-477026.83</v>
      </c>
      <c r="AI505" s="43">
        <f t="shared" si="746"/>
        <v>-477394.43</v>
      </c>
      <c r="AJ505" s="43">
        <f t="shared" si="747"/>
        <v>-477394.43</v>
      </c>
      <c r="AK505" s="43">
        <f t="shared" si="748"/>
        <v>-477394.43</v>
      </c>
      <c r="AL505" s="43">
        <f t="shared" si="749"/>
        <v>-477394.43</v>
      </c>
      <c r="AM505" s="43">
        <f t="shared" si="750"/>
        <v>-477394.43</v>
      </c>
      <c r="AN505" s="43">
        <f t="shared" si="751"/>
        <v>-477394.43</v>
      </c>
      <c r="AO505" s="176">
        <f t="shared" si="752"/>
        <v>-477394.43</v>
      </c>
    </row>
    <row r="506" spans="1:41" ht="16.399999999999999" customHeight="1">
      <c r="A506" s="20">
        <v>60004</v>
      </c>
      <c r="B506" s="14" t="s">
        <v>395</v>
      </c>
      <c r="C506" s="43">
        <f>SUMIF(Jan!$A:$A,TB!$A506,Jan!$H:$H)</f>
        <v>-10759.27</v>
      </c>
      <c r="D506" s="43">
        <f>SUMIF(Feb!$A:$A,TB!$A506,Feb!$H:$H)</f>
        <v>-20382.53</v>
      </c>
      <c r="E506" s="43">
        <f>SUMIF(Mar!$A:$A,TB!$A506,Mar!$H:$H)</f>
        <v>-34277.69</v>
      </c>
      <c r="F506" s="43">
        <f>SUMIF(Apr!$A:$A,TB!$A506,Apr!$H:$H)</f>
        <v>-48377.99</v>
      </c>
      <c r="G506" s="43">
        <f>SUMIF(May!$A:$A,TB!$A506,May!$H:$H)</f>
        <v>-60519.41</v>
      </c>
      <c r="H506" s="43">
        <f>SUMIF(Jun!$A:$A,TB!$A506,Jun!$H:$H)</f>
        <v>-73059.990000000005</v>
      </c>
      <c r="I506" s="43">
        <f>SUMIF(Jul!$A:$A,TB!$A506,Jul!$H:$H)</f>
        <v>-73059.990000000005</v>
      </c>
      <c r="J506" s="43">
        <f>SUMIF(Aug!$A:$A,TB!$A506,Aug!$H:$H)</f>
        <v>-73059.990000000005</v>
      </c>
      <c r="K506" s="43">
        <f>SUMIF(Sep!$A:$A,TB!$A506,Sep!$H:$H)</f>
        <v>-73059.990000000005</v>
      </c>
      <c r="L506" s="43">
        <f>SUMIF(Oct!$A:$A,TB!$A506,Oct!$H:$H)</f>
        <v>-73059.990000000005</v>
      </c>
      <c r="M506" s="43">
        <f>SUMIF(Nov!$A:$A,TB!$A506,Nov!$H:$H)</f>
        <v>-73059.990000000005</v>
      </c>
      <c r="N506" s="176">
        <f>SUMIF(Dec!$A:$A,TB!$A506,Dec!$H:$H)</f>
        <v>-73059.990000000005</v>
      </c>
      <c r="O506" s="190"/>
      <c r="P506" s="190"/>
      <c r="Q506" s="181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-15376.4</v>
      </c>
      <c r="W506" s="43">
        <v>-30963.1</v>
      </c>
      <c r="X506" s="43">
        <v>-44993.65</v>
      </c>
      <c r="Y506" s="43">
        <v>-59142.27</v>
      </c>
      <c r="Z506" s="43">
        <v>-72576.61</v>
      </c>
      <c r="AA506" s="43">
        <v>-84059.12</v>
      </c>
      <c r="AB506" s="43">
        <v>-96938.18</v>
      </c>
      <c r="AD506" s="43">
        <f t="shared" si="741"/>
        <v>-270832.34000000003</v>
      </c>
      <c r="AE506" s="43">
        <f t="shared" si="742"/>
        <v>-512153.87</v>
      </c>
      <c r="AF506" s="43">
        <f t="shared" si="743"/>
        <v>-863434.44</v>
      </c>
      <c r="AG506" s="43">
        <f t="shared" si="744"/>
        <v>-1222327.97</v>
      </c>
      <c r="AH506" s="43">
        <f t="shared" si="745"/>
        <v>-1531443.67</v>
      </c>
      <c r="AI506" s="43">
        <f t="shared" si="746"/>
        <v>-1850207.72</v>
      </c>
      <c r="AJ506" s="43">
        <f t="shared" si="747"/>
        <v>-1850207.72</v>
      </c>
      <c r="AK506" s="43">
        <f t="shared" si="748"/>
        <v>-1850207.72</v>
      </c>
      <c r="AL506" s="43">
        <f t="shared" si="749"/>
        <v>-1850207.72</v>
      </c>
      <c r="AM506" s="43">
        <f t="shared" si="750"/>
        <v>-1850207.72</v>
      </c>
      <c r="AN506" s="43">
        <f t="shared" si="751"/>
        <v>-1850207.72</v>
      </c>
      <c r="AO506" s="176">
        <f t="shared" si="752"/>
        <v>-1850207.72</v>
      </c>
    </row>
    <row r="507" spans="1:41" ht="16.399999999999999" customHeight="1">
      <c r="A507" s="13">
        <v>60005</v>
      </c>
      <c r="B507" s="21" t="s">
        <v>396</v>
      </c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176">
        <f>SUMIF(Dec!$A:$A,TB!$A507,Dec!$H:$H)</f>
        <v>0</v>
      </c>
      <c r="O507" s="190"/>
      <c r="P507" s="190"/>
      <c r="Q507" s="181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si="741"/>
        <v>0</v>
      </c>
      <c r="AE507" s="43">
        <f t="shared" si="742"/>
        <v>0</v>
      </c>
      <c r="AF507" s="43">
        <f t="shared" si="743"/>
        <v>0</v>
      </c>
      <c r="AG507" s="43">
        <f t="shared" si="744"/>
        <v>0</v>
      </c>
      <c r="AH507" s="43">
        <f t="shared" si="745"/>
        <v>0</v>
      </c>
      <c r="AI507" s="43">
        <f t="shared" si="746"/>
        <v>0</v>
      </c>
      <c r="AJ507" s="43">
        <f t="shared" si="747"/>
        <v>0</v>
      </c>
      <c r="AK507" s="43">
        <f t="shared" si="748"/>
        <v>0</v>
      </c>
      <c r="AL507" s="43">
        <f t="shared" si="749"/>
        <v>0</v>
      </c>
      <c r="AM507" s="43">
        <f t="shared" si="750"/>
        <v>0</v>
      </c>
      <c r="AN507" s="43">
        <f t="shared" si="751"/>
        <v>0</v>
      </c>
      <c r="AO507" s="176">
        <f t="shared" si="752"/>
        <v>0</v>
      </c>
    </row>
    <row r="508" spans="1:41" ht="16.399999999999999" customHeight="1">
      <c r="A508" s="13"/>
      <c r="B508" s="21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6">
        <f>SUMIF(Dec!$A:$A,TB!$A508,Dec!$H:$H)</f>
        <v>0</v>
      </c>
      <c r="O508" s="190"/>
      <c r="P508" s="190"/>
      <c r="Q508" s="181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si="741"/>
        <v>0</v>
      </c>
      <c r="AE508" s="43">
        <f t="shared" si="742"/>
        <v>0</v>
      </c>
      <c r="AF508" s="43">
        <f t="shared" si="743"/>
        <v>0</v>
      </c>
      <c r="AG508" s="43">
        <f t="shared" si="744"/>
        <v>0</v>
      </c>
      <c r="AH508" s="43">
        <f t="shared" si="745"/>
        <v>0</v>
      </c>
      <c r="AI508" s="43">
        <f t="shared" si="746"/>
        <v>0</v>
      </c>
      <c r="AJ508" s="43">
        <f t="shared" si="747"/>
        <v>0</v>
      </c>
      <c r="AK508" s="43">
        <f t="shared" si="748"/>
        <v>0</v>
      </c>
      <c r="AL508" s="43">
        <f t="shared" si="749"/>
        <v>0</v>
      </c>
      <c r="AM508" s="43">
        <f t="shared" si="750"/>
        <v>0</v>
      </c>
      <c r="AN508" s="43">
        <f t="shared" si="751"/>
        <v>0</v>
      </c>
      <c r="AO508" s="176">
        <f t="shared" si="752"/>
        <v>0</v>
      </c>
    </row>
    <row r="509" spans="1:41" ht="16.399999999999999" customHeight="1">
      <c r="A509" s="17" t="s">
        <v>81</v>
      </c>
      <c r="B509" s="18"/>
      <c r="C509" s="19">
        <f t="shared" ref="C509" si="753">ROUND(SUM(C503:C508),2)</f>
        <v>-10759.27</v>
      </c>
      <c r="D509" s="19">
        <f t="shared" ref="D509:N509" si="754">ROUND(SUM(D503:D508),2)</f>
        <v>-20382.53</v>
      </c>
      <c r="E509" s="19">
        <f t="shared" si="754"/>
        <v>-40314.01</v>
      </c>
      <c r="F509" s="19">
        <f t="shared" si="754"/>
        <v>-54414.31</v>
      </c>
      <c r="G509" s="19">
        <f t="shared" si="754"/>
        <v>-80302.559999999998</v>
      </c>
      <c r="H509" s="19">
        <f t="shared" si="754"/>
        <v>-92843.14</v>
      </c>
      <c r="I509" s="19">
        <f t="shared" si="754"/>
        <v>-92843.14</v>
      </c>
      <c r="J509" s="19">
        <f t="shared" si="754"/>
        <v>-92843.14</v>
      </c>
      <c r="K509" s="19">
        <f t="shared" si="754"/>
        <v>-92843.14</v>
      </c>
      <c r="L509" s="19">
        <f t="shared" si="754"/>
        <v>-92843.14</v>
      </c>
      <c r="M509" s="19">
        <f t="shared" si="754"/>
        <v>-92843.14</v>
      </c>
      <c r="N509" s="175">
        <f t="shared" si="754"/>
        <v>-92843.14</v>
      </c>
      <c r="O509" s="189"/>
      <c r="P509" s="189"/>
      <c r="Q509" s="180">
        <v>0</v>
      </c>
      <c r="R509" s="19">
        <v>0</v>
      </c>
      <c r="S509" s="19">
        <v>-6961.1</v>
      </c>
      <c r="T509" s="19">
        <v>-6961.1</v>
      </c>
      <c r="U509" s="19">
        <v>-6961.1</v>
      </c>
      <c r="V509" s="19">
        <v>-22337.5</v>
      </c>
      <c r="W509" s="19">
        <v>-37924.199999999997</v>
      </c>
      <c r="X509" s="19">
        <v>-53954.75</v>
      </c>
      <c r="Y509" s="19">
        <v>-69260.240000000005</v>
      </c>
      <c r="Z509" s="19">
        <v>-82694.58</v>
      </c>
      <c r="AA509" s="19">
        <v>-95538.73</v>
      </c>
      <c r="AB509" s="19">
        <v>-108853.13</v>
      </c>
      <c r="AD509" s="19">
        <f t="shared" ref="AD509" si="755">ROUND(SUM(AD503:AD508),2)</f>
        <v>-270832.34000000003</v>
      </c>
      <c r="AE509" s="19">
        <f t="shared" ref="AE509:AO509" si="756">ROUND(SUM(AE503:AE508),2)</f>
        <v>-512153.87</v>
      </c>
      <c r="AF509" s="19">
        <f t="shared" si="756"/>
        <v>-1015485.72</v>
      </c>
      <c r="AG509" s="19">
        <f t="shared" si="756"/>
        <v>-1374842.83</v>
      </c>
      <c r="AH509" s="19">
        <f t="shared" si="756"/>
        <v>-2032056.28</v>
      </c>
      <c r="AI509" s="19">
        <f t="shared" si="756"/>
        <v>-2351206.1</v>
      </c>
      <c r="AJ509" s="19">
        <f t="shared" si="756"/>
        <v>-2351206.1</v>
      </c>
      <c r="AK509" s="19">
        <f t="shared" si="756"/>
        <v>-2351206.1</v>
      </c>
      <c r="AL509" s="19">
        <f t="shared" si="756"/>
        <v>-2351206.1</v>
      </c>
      <c r="AM509" s="19">
        <f t="shared" si="756"/>
        <v>-2351206.1</v>
      </c>
      <c r="AN509" s="19">
        <f t="shared" si="756"/>
        <v>-2351206.1</v>
      </c>
      <c r="AO509" s="175">
        <f t="shared" si="756"/>
        <v>-2351206.1</v>
      </c>
    </row>
    <row r="510" spans="1:41" ht="16.399999999999999" customHeight="1">
      <c r="A510" s="20"/>
      <c r="B510" s="14"/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6">
        <f>SUMIF(Dec!$A:$A,TB!$A510,Dec!$H:$H)</f>
        <v>0</v>
      </c>
      <c r="O510" s="190"/>
      <c r="P510" s="190"/>
      <c r="Q510" s="181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ref="AD510:AD515" si="757">ROUND(C510*AD$2,2)</f>
        <v>0</v>
      </c>
      <c r="AE510" s="43">
        <f t="shared" ref="AE510:AE515" si="758">ROUND(D510*AE$2,2)</f>
        <v>0</v>
      </c>
      <c r="AF510" s="43">
        <f t="shared" ref="AF510:AF515" si="759">ROUND(E510*AF$2,2)</f>
        <v>0</v>
      </c>
      <c r="AG510" s="43">
        <f t="shared" ref="AG510:AG515" si="760">ROUND(F510*AG$2,2)</f>
        <v>0</v>
      </c>
      <c r="AH510" s="43">
        <f t="shared" ref="AH510:AH515" si="761">ROUND(G510*AH$2,2)</f>
        <v>0</v>
      </c>
      <c r="AI510" s="43">
        <f t="shared" ref="AI510:AI515" si="762">ROUND(H510*AI$2,2)</f>
        <v>0</v>
      </c>
      <c r="AJ510" s="43">
        <f t="shared" ref="AJ510:AJ515" si="763">ROUND(I510*AJ$2,2)</f>
        <v>0</v>
      </c>
      <c r="AK510" s="43">
        <f t="shared" ref="AK510:AK515" si="764">ROUND(J510*AK$2,2)</f>
        <v>0</v>
      </c>
      <c r="AL510" s="43">
        <f t="shared" ref="AL510:AL515" si="765">ROUND(K510*AL$2,2)</f>
        <v>0</v>
      </c>
      <c r="AM510" s="43">
        <f t="shared" ref="AM510:AM515" si="766">ROUND(L510*AM$2,2)</f>
        <v>0</v>
      </c>
      <c r="AN510" s="43">
        <f t="shared" ref="AN510:AN515" si="767">ROUND(M510*AN$2,2)</f>
        <v>0</v>
      </c>
      <c r="AO510" s="176">
        <f t="shared" ref="AO510:AO515" si="768">ROUND(N510*AO$2,2)</f>
        <v>0</v>
      </c>
    </row>
    <row r="511" spans="1:41" ht="16.399999999999999" customHeight="1">
      <c r="A511" s="20">
        <v>95001</v>
      </c>
      <c r="B511" s="14" t="s">
        <v>397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6">
        <f>SUMIF(Dec!$A:$A,TB!$A511,Dec!$H:$H)</f>
        <v>0</v>
      </c>
      <c r="O511" s="190" t="s">
        <v>542</v>
      </c>
      <c r="P511" s="190"/>
      <c r="Q511" s="181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757"/>
        <v>0</v>
      </c>
      <c r="AE511" s="43">
        <f t="shared" si="758"/>
        <v>0</v>
      </c>
      <c r="AF511" s="43">
        <f t="shared" si="759"/>
        <v>0</v>
      </c>
      <c r="AG511" s="43">
        <f t="shared" si="760"/>
        <v>0</v>
      </c>
      <c r="AH511" s="43">
        <f t="shared" si="761"/>
        <v>0</v>
      </c>
      <c r="AI511" s="43">
        <f t="shared" si="762"/>
        <v>0</v>
      </c>
      <c r="AJ511" s="43">
        <f t="shared" si="763"/>
        <v>0</v>
      </c>
      <c r="AK511" s="43">
        <f t="shared" si="764"/>
        <v>0</v>
      </c>
      <c r="AL511" s="43">
        <f t="shared" si="765"/>
        <v>0</v>
      </c>
      <c r="AM511" s="43">
        <f t="shared" si="766"/>
        <v>0</v>
      </c>
      <c r="AN511" s="43">
        <f t="shared" si="767"/>
        <v>0</v>
      </c>
      <c r="AO511" s="176">
        <f t="shared" si="768"/>
        <v>0</v>
      </c>
    </row>
    <row r="512" spans="1:41" ht="16.399999999999999" customHeight="1">
      <c r="A512" s="20">
        <v>95002</v>
      </c>
      <c r="B512" s="14" t="s">
        <v>398</v>
      </c>
      <c r="C512" s="43">
        <f>SUMIF(Jan!$A:$A,TB!$A512,Jan!$H:$H)</f>
        <v>560.75</v>
      </c>
      <c r="D512" s="43">
        <f>SUMIF(Feb!$A:$A,TB!$A512,Feb!$H:$H)</f>
        <v>560.75</v>
      </c>
      <c r="E512" s="43">
        <f>SUMIF(Mar!$A:$A,TB!$A512,Mar!$H:$H)</f>
        <v>824.28</v>
      </c>
      <c r="F512" s="43">
        <f>SUMIF(Apr!$A:$A,TB!$A512,Apr!$H:$H)</f>
        <v>824.28</v>
      </c>
      <c r="G512" s="43">
        <f>SUMIF(May!$A:$A,TB!$A512,May!$H:$H)</f>
        <v>1259.76</v>
      </c>
      <c r="H512" s="43">
        <f>SUMIF(Jun!$A:$A,TB!$A512,Jun!$H:$H)</f>
        <v>1992.72</v>
      </c>
      <c r="I512" s="43">
        <f>SUMIF(Jul!$A:$A,TB!$A512,Jul!$H:$H)</f>
        <v>1992.72</v>
      </c>
      <c r="J512" s="43">
        <f>SUMIF(Aug!$A:$A,TB!$A512,Aug!$H:$H)</f>
        <v>1992.72</v>
      </c>
      <c r="K512" s="43">
        <f>SUMIF(Sep!$A:$A,TB!$A512,Sep!$H:$H)</f>
        <v>1992.72</v>
      </c>
      <c r="L512" s="43">
        <f>SUMIF(Oct!$A:$A,TB!$A512,Oct!$H:$H)</f>
        <v>1992.72</v>
      </c>
      <c r="M512" s="43">
        <f>SUMIF(Nov!$A:$A,TB!$A512,Nov!$H:$H)</f>
        <v>1992.72</v>
      </c>
      <c r="N512" s="176">
        <f>SUMIF(Dec!$A:$A,TB!$A512,Dec!$H:$H)</f>
        <v>1992.72</v>
      </c>
      <c r="O512" s="190" t="s">
        <v>542</v>
      </c>
      <c r="P512" s="190"/>
      <c r="Q512" s="181">
        <v>375.21</v>
      </c>
      <c r="R512" s="43">
        <v>622.07000000000005</v>
      </c>
      <c r="S512" s="43">
        <v>622.07000000000005</v>
      </c>
      <c r="T512" s="43">
        <v>691.37</v>
      </c>
      <c r="U512" s="43">
        <v>1635.78</v>
      </c>
      <c r="V512" s="43">
        <v>2369.9299999999998</v>
      </c>
      <c r="W512" s="43">
        <v>2580.91</v>
      </c>
      <c r="X512" s="43">
        <v>3324.34</v>
      </c>
      <c r="Y512" s="43">
        <v>3952.77</v>
      </c>
      <c r="Z512" s="43">
        <v>5126.78</v>
      </c>
      <c r="AA512" s="43">
        <v>5548.95</v>
      </c>
      <c r="AB512" s="43">
        <v>5924.84</v>
      </c>
      <c r="AD512" s="43">
        <f t="shared" si="757"/>
        <v>14115.2</v>
      </c>
      <c r="AE512" s="43">
        <f t="shared" si="758"/>
        <v>14090.02</v>
      </c>
      <c r="AF512" s="43">
        <f t="shared" si="759"/>
        <v>20763.12</v>
      </c>
      <c r="AG512" s="43">
        <f t="shared" si="760"/>
        <v>20826.419999999998</v>
      </c>
      <c r="AH512" s="43">
        <f t="shared" si="761"/>
        <v>31878.23</v>
      </c>
      <c r="AI512" s="43">
        <f t="shared" si="762"/>
        <v>50464.639999999999</v>
      </c>
      <c r="AJ512" s="43">
        <f t="shared" si="763"/>
        <v>50464.639999999999</v>
      </c>
      <c r="AK512" s="43">
        <f t="shared" si="764"/>
        <v>50464.639999999999</v>
      </c>
      <c r="AL512" s="43">
        <f t="shared" si="765"/>
        <v>50464.639999999999</v>
      </c>
      <c r="AM512" s="43">
        <f t="shared" si="766"/>
        <v>50464.639999999999</v>
      </c>
      <c r="AN512" s="43">
        <f t="shared" si="767"/>
        <v>50464.639999999999</v>
      </c>
      <c r="AO512" s="176">
        <f t="shared" si="768"/>
        <v>50464.639999999999</v>
      </c>
    </row>
    <row r="513" spans="1:41" ht="16.399999999999999" customHeight="1">
      <c r="A513" s="20">
        <v>95003</v>
      </c>
      <c r="B513" s="14" t="s">
        <v>399</v>
      </c>
      <c r="C513" s="43">
        <f>SUMIF(Jan!$A:$A,TB!$A513,Jan!$H:$H)</f>
        <v>196.92</v>
      </c>
      <c r="D513" s="43">
        <f>SUMIF(Feb!$A:$A,TB!$A513,Feb!$H:$H)</f>
        <v>196.92</v>
      </c>
      <c r="E513" s="43">
        <f>SUMIF(Mar!$A:$A,TB!$A513,Mar!$H:$H)</f>
        <v>196.92</v>
      </c>
      <c r="F513" s="43">
        <f>SUMIF(Apr!$A:$A,TB!$A513,Apr!$H:$H)</f>
        <v>196.92</v>
      </c>
      <c r="G513" s="43">
        <f>SUMIF(May!$A:$A,TB!$A513,May!$H:$H)</f>
        <v>196.92</v>
      </c>
      <c r="H513" s="43">
        <f>SUMIF(Jun!$A:$A,TB!$A513,Jun!$H:$H)</f>
        <v>1212.8499999999999</v>
      </c>
      <c r="I513" s="43">
        <f>SUMIF(Jul!$A:$A,TB!$A513,Jul!$H:$H)</f>
        <v>1212.8499999999999</v>
      </c>
      <c r="J513" s="43">
        <f>SUMIF(Aug!$A:$A,TB!$A513,Aug!$H:$H)</f>
        <v>1212.8499999999999</v>
      </c>
      <c r="K513" s="43">
        <f>SUMIF(Sep!$A:$A,TB!$A513,Sep!$H:$H)</f>
        <v>1212.8499999999999</v>
      </c>
      <c r="L513" s="43">
        <f>SUMIF(Oct!$A:$A,TB!$A513,Oct!$H:$H)</f>
        <v>1212.8499999999999</v>
      </c>
      <c r="M513" s="43">
        <f>SUMIF(Nov!$A:$A,TB!$A513,Nov!$H:$H)</f>
        <v>1212.8499999999999</v>
      </c>
      <c r="N513" s="176">
        <f>SUMIF(Dec!$A:$A,TB!$A513,Dec!$H:$H)</f>
        <v>1212.8499999999999</v>
      </c>
      <c r="O513" s="190" t="s">
        <v>543</v>
      </c>
      <c r="P513" s="190"/>
      <c r="Q513" s="181">
        <v>0</v>
      </c>
      <c r="R513" s="43">
        <v>57.02</v>
      </c>
      <c r="S513" s="43">
        <v>57.02</v>
      </c>
      <c r="T513" s="43">
        <v>57.02</v>
      </c>
      <c r="U513" s="43">
        <v>57.02</v>
      </c>
      <c r="V513" s="43">
        <v>57.02</v>
      </c>
      <c r="W513" s="43">
        <v>57.02</v>
      </c>
      <c r="X513" s="43">
        <v>57.02</v>
      </c>
      <c r="Y513" s="43">
        <v>188.12</v>
      </c>
      <c r="Z513" s="43">
        <v>1680.37</v>
      </c>
      <c r="AA513" s="43">
        <v>1680.37</v>
      </c>
      <c r="AB513" s="43">
        <v>1680.37</v>
      </c>
      <c r="AD513" s="43">
        <f t="shared" si="757"/>
        <v>4956.87</v>
      </c>
      <c r="AE513" s="43">
        <f t="shared" si="758"/>
        <v>4948.03</v>
      </c>
      <c r="AF513" s="43">
        <f t="shared" si="759"/>
        <v>4960.3</v>
      </c>
      <c r="AG513" s="43">
        <f t="shared" si="760"/>
        <v>4975.42</v>
      </c>
      <c r="AH513" s="43">
        <f t="shared" si="761"/>
        <v>4983.0600000000004</v>
      </c>
      <c r="AI513" s="43">
        <f t="shared" si="762"/>
        <v>30714.82</v>
      </c>
      <c r="AJ513" s="43">
        <f t="shared" si="763"/>
        <v>30714.82</v>
      </c>
      <c r="AK513" s="43">
        <f t="shared" si="764"/>
        <v>30714.82</v>
      </c>
      <c r="AL513" s="43">
        <f t="shared" si="765"/>
        <v>30714.82</v>
      </c>
      <c r="AM513" s="43">
        <f t="shared" si="766"/>
        <v>30714.82</v>
      </c>
      <c r="AN513" s="43">
        <f t="shared" si="767"/>
        <v>30714.82</v>
      </c>
      <c r="AO513" s="176">
        <f t="shared" si="768"/>
        <v>30714.82</v>
      </c>
    </row>
    <row r="514" spans="1:41" ht="16.399999999999999" customHeight="1">
      <c r="A514" s="13"/>
      <c r="B514" s="21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176">
        <f>SUMIF(Dec!$A:$A,TB!$A514,Dec!$H:$H)</f>
        <v>0</v>
      </c>
      <c r="O514" s="190"/>
      <c r="P514" s="190"/>
      <c r="Q514" s="181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si="757"/>
        <v>0</v>
      </c>
      <c r="AE514" s="43">
        <f t="shared" si="758"/>
        <v>0</v>
      </c>
      <c r="AF514" s="43">
        <f t="shared" si="759"/>
        <v>0</v>
      </c>
      <c r="AG514" s="43">
        <f t="shared" si="760"/>
        <v>0</v>
      </c>
      <c r="AH514" s="43">
        <f t="shared" si="761"/>
        <v>0</v>
      </c>
      <c r="AI514" s="43">
        <f t="shared" si="762"/>
        <v>0</v>
      </c>
      <c r="AJ514" s="43">
        <f t="shared" si="763"/>
        <v>0</v>
      </c>
      <c r="AK514" s="43">
        <f t="shared" si="764"/>
        <v>0</v>
      </c>
      <c r="AL514" s="43">
        <f t="shared" si="765"/>
        <v>0</v>
      </c>
      <c r="AM514" s="43">
        <f t="shared" si="766"/>
        <v>0</v>
      </c>
      <c r="AN514" s="43">
        <f t="shared" si="767"/>
        <v>0</v>
      </c>
      <c r="AO514" s="176">
        <f t="shared" si="768"/>
        <v>0</v>
      </c>
    </row>
    <row r="515" spans="1:41" ht="16.399999999999999" customHeight="1">
      <c r="A515" s="13"/>
      <c r="B515" s="21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6">
        <f>SUMIF(Dec!$A:$A,TB!$A515,Dec!$H:$H)</f>
        <v>0</v>
      </c>
      <c r="O515" s="190"/>
      <c r="P515" s="190"/>
      <c r="Q515" s="181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si="757"/>
        <v>0</v>
      </c>
      <c r="AE515" s="43">
        <f t="shared" si="758"/>
        <v>0</v>
      </c>
      <c r="AF515" s="43">
        <f t="shared" si="759"/>
        <v>0</v>
      </c>
      <c r="AG515" s="43">
        <f t="shared" si="760"/>
        <v>0</v>
      </c>
      <c r="AH515" s="43">
        <f t="shared" si="761"/>
        <v>0</v>
      </c>
      <c r="AI515" s="43">
        <f t="shared" si="762"/>
        <v>0</v>
      </c>
      <c r="AJ515" s="43">
        <f t="shared" si="763"/>
        <v>0</v>
      </c>
      <c r="AK515" s="43">
        <f t="shared" si="764"/>
        <v>0</v>
      </c>
      <c r="AL515" s="43">
        <f t="shared" si="765"/>
        <v>0</v>
      </c>
      <c r="AM515" s="43">
        <f t="shared" si="766"/>
        <v>0</v>
      </c>
      <c r="AN515" s="43">
        <f t="shared" si="767"/>
        <v>0</v>
      </c>
      <c r="AO515" s="176">
        <f t="shared" si="768"/>
        <v>0</v>
      </c>
    </row>
    <row r="516" spans="1:41" ht="16.399999999999999" customHeight="1">
      <c r="A516" s="17" t="s">
        <v>82</v>
      </c>
      <c r="B516" s="18"/>
      <c r="C516" s="19">
        <f t="shared" ref="C516" si="769">ROUND(SUM(C510:C515),2)</f>
        <v>757.67</v>
      </c>
      <c r="D516" s="19">
        <f t="shared" ref="D516:N516" si="770">ROUND(SUM(D510:D515),2)</f>
        <v>757.67</v>
      </c>
      <c r="E516" s="19">
        <f t="shared" si="770"/>
        <v>1021.2</v>
      </c>
      <c r="F516" s="19">
        <f t="shared" si="770"/>
        <v>1021.2</v>
      </c>
      <c r="G516" s="19">
        <f t="shared" si="770"/>
        <v>1456.68</v>
      </c>
      <c r="H516" s="19">
        <f t="shared" si="770"/>
        <v>3205.57</v>
      </c>
      <c r="I516" s="19">
        <f t="shared" si="770"/>
        <v>3205.57</v>
      </c>
      <c r="J516" s="19">
        <f t="shared" si="770"/>
        <v>3205.57</v>
      </c>
      <c r="K516" s="19">
        <f t="shared" si="770"/>
        <v>3205.57</v>
      </c>
      <c r="L516" s="19">
        <f t="shared" si="770"/>
        <v>3205.57</v>
      </c>
      <c r="M516" s="19">
        <f t="shared" si="770"/>
        <v>3205.57</v>
      </c>
      <c r="N516" s="175">
        <f t="shared" si="770"/>
        <v>3205.57</v>
      </c>
      <c r="O516" s="190"/>
      <c r="P516" s="190"/>
      <c r="Q516" s="180">
        <v>375.21</v>
      </c>
      <c r="R516" s="19">
        <v>679.09</v>
      </c>
      <c r="S516" s="19">
        <v>679.09</v>
      </c>
      <c r="T516" s="19">
        <v>748.39</v>
      </c>
      <c r="U516" s="19">
        <v>1692.8</v>
      </c>
      <c r="V516" s="19">
        <v>2426.9499999999998</v>
      </c>
      <c r="W516" s="19">
        <v>2637.93</v>
      </c>
      <c r="X516" s="19">
        <v>3381.36</v>
      </c>
      <c r="Y516" s="19">
        <v>4140.8900000000003</v>
      </c>
      <c r="Z516" s="19">
        <v>6807.15</v>
      </c>
      <c r="AA516" s="19">
        <v>7229.32</v>
      </c>
      <c r="AB516" s="19">
        <v>7605.21</v>
      </c>
      <c r="AD516" s="19">
        <f t="shared" ref="AD516" si="771">ROUND(SUM(AD510:AD515),2)</f>
        <v>19072.07</v>
      </c>
      <c r="AE516" s="19">
        <f t="shared" ref="AE516:AO516" si="772">ROUND(SUM(AE510:AE515),2)</f>
        <v>19038.05</v>
      </c>
      <c r="AF516" s="19">
        <f t="shared" si="772"/>
        <v>25723.42</v>
      </c>
      <c r="AG516" s="19">
        <f t="shared" si="772"/>
        <v>25801.84</v>
      </c>
      <c r="AH516" s="19">
        <f t="shared" si="772"/>
        <v>36861.29</v>
      </c>
      <c r="AI516" s="19">
        <f t="shared" si="772"/>
        <v>81179.460000000006</v>
      </c>
      <c r="AJ516" s="19">
        <f t="shared" si="772"/>
        <v>81179.460000000006</v>
      </c>
      <c r="AK516" s="19">
        <f t="shared" si="772"/>
        <v>81179.460000000006</v>
      </c>
      <c r="AL516" s="19">
        <f t="shared" si="772"/>
        <v>81179.460000000006</v>
      </c>
      <c r="AM516" s="19">
        <f t="shared" si="772"/>
        <v>81179.460000000006</v>
      </c>
      <c r="AN516" s="19">
        <f t="shared" si="772"/>
        <v>81179.460000000006</v>
      </c>
      <c r="AO516" s="175">
        <f t="shared" si="772"/>
        <v>81179.460000000006</v>
      </c>
    </row>
    <row r="517" spans="1:41" ht="16.399999999999999" customHeight="1">
      <c r="A517" s="20"/>
      <c r="B517" s="14"/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76">
        <f>SUMIF(Dec!$A:$A,TB!$A517,Dec!$H:$H)</f>
        <v>0</v>
      </c>
      <c r="O517" s="190"/>
      <c r="P517" s="190"/>
      <c r="Q517" s="181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ref="AD517:AD580" si="773">ROUND(C517*AD$2,2)</f>
        <v>0</v>
      </c>
      <c r="AE517" s="43">
        <f t="shared" ref="AE517:AE580" si="774">ROUND(D517*AE$2,2)</f>
        <v>0</v>
      </c>
      <c r="AF517" s="43">
        <f t="shared" ref="AF517:AF580" si="775">ROUND(E517*AF$2,2)</f>
        <v>0</v>
      </c>
      <c r="AG517" s="43">
        <f t="shared" ref="AG517:AG580" si="776">ROUND(F517*AG$2,2)</f>
        <v>0</v>
      </c>
      <c r="AH517" s="43">
        <f t="shared" ref="AH517:AH580" si="777">ROUND(G517*AH$2,2)</f>
        <v>0</v>
      </c>
      <c r="AI517" s="43">
        <f t="shared" ref="AI517:AI580" si="778">ROUND(H517*AI$2,2)</f>
        <v>0</v>
      </c>
      <c r="AJ517" s="43">
        <f t="shared" ref="AJ517:AJ580" si="779">ROUND(I517*AJ$2,2)</f>
        <v>0</v>
      </c>
      <c r="AK517" s="43">
        <f t="shared" ref="AK517:AK580" si="780">ROUND(J517*AK$2,2)</f>
        <v>0</v>
      </c>
      <c r="AL517" s="43">
        <f t="shared" ref="AL517:AL580" si="781">ROUND(K517*AL$2,2)</f>
        <v>0</v>
      </c>
      <c r="AM517" s="43">
        <f t="shared" ref="AM517:AM580" si="782">ROUND(L517*AM$2,2)</f>
        <v>0</v>
      </c>
      <c r="AN517" s="43">
        <f t="shared" ref="AN517:AN580" si="783">ROUND(M517*AN$2,2)</f>
        <v>0</v>
      </c>
      <c r="AO517" s="176">
        <f t="shared" ref="AO517:AO580" si="784">ROUND(N517*AO$2,2)</f>
        <v>0</v>
      </c>
    </row>
    <row r="518" spans="1:41" ht="16.399999999999999" customHeight="1">
      <c r="A518" s="20">
        <v>91001</v>
      </c>
      <c r="B518" s="14" t="s">
        <v>400</v>
      </c>
      <c r="C518" s="43">
        <f>SUMIF(Jan!$A:$A,TB!$A518,Jan!$H:$H)</f>
        <v>22646.36</v>
      </c>
      <c r="D518" s="43">
        <f>SUMIF(Feb!$A:$A,TB!$A518,Feb!$H:$H)</f>
        <v>46506.36</v>
      </c>
      <c r="E518" s="43">
        <f>SUMIF(Mar!$A:$A,TB!$A518,Mar!$H:$H)</f>
        <v>70366.36</v>
      </c>
      <c r="F518" s="43">
        <f>SUMIF(Apr!$A:$A,TB!$A518,Apr!$H:$H)</f>
        <v>94226.36</v>
      </c>
      <c r="G518" s="43">
        <f>SUMIF(May!$A:$A,TB!$A518,May!$H:$H)</f>
        <v>121966.36</v>
      </c>
      <c r="H518" s="43">
        <f>SUMIF(Jun!$A:$A,TB!$A518,Jun!$H:$H)</f>
        <v>147737.85999999999</v>
      </c>
      <c r="I518" s="43">
        <f>SUMIF(Jul!$A:$A,TB!$A518,Jul!$H:$H)</f>
        <v>147737.85999999999</v>
      </c>
      <c r="J518" s="43">
        <f>SUMIF(Aug!$A:$A,TB!$A518,Aug!$H:$H)</f>
        <v>147737.85999999999</v>
      </c>
      <c r="K518" s="43">
        <f>SUMIF(Sep!$A:$A,TB!$A518,Sep!$H:$H)</f>
        <v>147737.85999999999</v>
      </c>
      <c r="L518" s="43">
        <f>SUMIF(Oct!$A:$A,TB!$A518,Oct!$H:$H)</f>
        <v>147737.85999999999</v>
      </c>
      <c r="M518" s="43">
        <f>SUMIF(Nov!$A:$A,TB!$A518,Nov!$H:$H)</f>
        <v>147737.85999999999</v>
      </c>
      <c r="N518" s="176">
        <f>SUMIF(Dec!$A:$A,TB!$A518,Dec!$H:$H)</f>
        <v>147737.85999999999</v>
      </c>
      <c r="O518" s="190" t="s">
        <v>544</v>
      </c>
      <c r="P518" s="190"/>
      <c r="Q518" s="181">
        <v>22300</v>
      </c>
      <c r="R518" s="43">
        <v>44600</v>
      </c>
      <c r="S518" s="43">
        <v>66900</v>
      </c>
      <c r="T518" s="43">
        <v>89200</v>
      </c>
      <c r="U518" s="43">
        <v>114620</v>
      </c>
      <c r="V518" s="43">
        <v>138480</v>
      </c>
      <c r="W518" s="43">
        <v>162340</v>
      </c>
      <c r="X518" s="43">
        <v>186200</v>
      </c>
      <c r="Y518" s="43">
        <v>210060</v>
      </c>
      <c r="Z518" s="43">
        <v>233818.08</v>
      </c>
      <c r="AA518" s="43">
        <v>257474.24</v>
      </c>
      <c r="AB518" s="43">
        <v>281334.24</v>
      </c>
      <c r="AD518" s="43">
        <f t="shared" si="773"/>
        <v>570054.17000000004</v>
      </c>
      <c r="AE518" s="43">
        <f t="shared" si="774"/>
        <v>1168569.96</v>
      </c>
      <c r="AF518" s="43">
        <f t="shared" si="775"/>
        <v>1772486.39</v>
      </c>
      <c r="AG518" s="43">
        <f t="shared" si="776"/>
        <v>2380742.06</v>
      </c>
      <c r="AH518" s="43">
        <f t="shared" si="777"/>
        <v>3086358.74</v>
      </c>
      <c r="AI518" s="43">
        <f t="shared" si="778"/>
        <v>3741387.44</v>
      </c>
      <c r="AJ518" s="43">
        <f t="shared" si="779"/>
        <v>3741387.44</v>
      </c>
      <c r="AK518" s="43">
        <f t="shared" si="780"/>
        <v>3741387.44</v>
      </c>
      <c r="AL518" s="43">
        <f t="shared" si="781"/>
        <v>3741387.44</v>
      </c>
      <c r="AM518" s="43">
        <f t="shared" si="782"/>
        <v>3741387.44</v>
      </c>
      <c r="AN518" s="43">
        <f t="shared" si="783"/>
        <v>3741387.44</v>
      </c>
      <c r="AO518" s="176">
        <f t="shared" si="784"/>
        <v>3741387.44</v>
      </c>
    </row>
    <row r="519" spans="1:41" ht="16.399999999999999" customHeight="1">
      <c r="A519" s="20">
        <v>91002</v>
      </c>
      <c r="B519" s="14" t="s">
        <v>401</v>
      </c>
      <c r="C519" s="43">
        <f>SUMIF(Jan!$A:$A,TB!$A519,Jan!$H:$H)</f>
        <v>7502.5</v>
      </c>
      <c r="D519" s="43">
        <f>SUMIF(Feb!$A:$A,TB!$A519,Feb!$H:$H)</f>
        <v>15005</v>
      </c>
      <c r="E519" s="43">
        <f>SUMIF(Mar!$A:$A,TB!$A519,Mar!$H:$H)</f>
        <v>7502.49</v>
      </c>
      <c r="F519" s="43">
        <f>SUMIF(Apr!$A:$A,TB!$A519,Apr!$H:$H)</f>
        <v>10003.32</v>
      </c>
      <c r="G519" s="43">
        <f>SUMIF(May!$A:$A,TB!$A519,May!$H:$H)</f>
        <v>12504.15</v>
      </c>
      <c r="H519" s="43">
        <f>SUMIF(Jun!$A:$A,TB!$A519,Jun!$H:$H)</f>
        <v>15029.15</v>
      </c>
      <c r="I519" s="43">
        <f>SUMIF(Jul!$A:$A,TB!$A519,Jul!$H:$H)</f>
        <v>15029.15</v>
      </c>
      <c r="J519" s="43">
        <f>SUMIF(Aug!$A:$A,TB!$A519,Aug!$H:$H)</f>
        <v>15029.15</v>
      </c>
      <c r="K519" s="43">
        <f>SUMIF(Sep!$A:$A,TB!$A519,Sep!$H:$H)</f>
        <v>15029.15</v>
      </c>
      <c r="L519" s="43">
        <f>SUMIF(Oct!$A:$A,TB!$A519,Oct!$H:$H)</f>
        <v>15029.15</v>
      </c>
      <c r="M519" s="43">
        <f>SUMIF(Nov!$A:$A,TB!$A519,Nov!$H:$H)</f>
        <v>15029.15</v>
      </c>
      <c r="N519" s="176">
        <f>SUMIF(Dec!$A:$A,TB!$A519,Dec!$H:$H)</f>
        <v>15029.15</v>
      </c>
      <c r="O519" s="190" t="s">
        <v>544</v>
      </c>
      <c r="P519" s="190"/>
      <c r="Q519" s="181">
        <v>-16566.669999999998</v>
      </c>
      <c r="R519" s="43">
        <v>-9733.34</v>
      </c>
      <c r="S519" s="43">
        <v>-16575</v>
      </c>
      <c r="T519" s="43">
        <v>-14300</v>
      </c>
      <c r="U519" s="43">
        <v>-12025</v>
      </c>
      <c r="V519" s="43">
        <v>-9750</v>
      </c>
      <c r="W519" s="43">
        <v>-7475</v>
      </c>
      <c r="X519" s="43">
        <v>13000</v>
      </c>
      <c r="Y519" s="43">
        <v>24375</v>
      </c>
      <c r="Z519" s="43">
        <v>35750</v>
      </c>
      <c r="AA519" s="43">
        <v>47125</v>
      </c>
      <c r="AB519" s="43">
        <v>23040</v>
      </c>
      <c r="AD519" s="43">
        <f t="shared" si="773"/>
        <v>188852.93</v>
      </c>
      <c r="AE519" s="43">
        <f t="shared" si="774"/>
        <v>377032.14</v>
      </c>
      <c r="AF519" s="43">
        <f t="shared" si="775"/>
        <v>188983.22</v>
      </c>
      <c r="AG519" s="43">
        <f t="shared" si="776"/>
        <v>252745.88</v>
      </c>
      <c r="AH519" s="43">
        <f t="shared" si="777"/>
        <v>316417.52</v>
      </c>
      <c r="AI519" s="43">
        <f t="shared" si="778"/>
        <v>380605.71</v>
      </c>
      <c r="AJ519" s="43">
        <f t="shared" si="779"/>
        <v>380605.71</v>
      </c>
      <c r="AK519" s="43">
        <f t="shared" si="780"/>
        <v>380605.71</v>
      </c>
      <c r="AL519" s="43">
        <f t="shared" si="781"/>
        <v>380605.71</v>
      </c>
      <c r="AM519" s="43">
        <f t="shared" si="782"/>
        <v>380605.71</v>
      </c>
      <c r="AN519" s="43">
        <f t="shared" si="783"/>
        <v>380605.71</v>
      </c>
      <c r="AO519" s="176">
        <f t="shared" si="784"/>
        <v>380605.71</v>
      </c>
    </row>
    <row r="520" spans="1:41" ht="16.399999999999999" customHeight="1">
      <c r="A520" s="20">
        <v>91003</v>
      </c>
      <c r="B520" s="14" t="s">
        <v>402</v>
      </c>
      <c r="C520" s="43">
        <f>SUMIF(Jan!$A:$A,TB!$A520,Jan!$H:$H)</f>
        <v>1200</v>
      </c>
      <c r="D520" s="43">
        <f>SUMIF(Feb!$A:$A,TB!$A520,Feb!$H:$H)</f>
        <v>2400</v>
      </c>
      <c r="E520" s="43">
        <f>SUMIF(Mar!$A:$A,TB!$A520,Mar!$H:$H)</f>
        <v>3600</v>
      </c>
      <c r="F520" s="43">
        <f>SUMIF(Apr!$A:$A,TB!$A520,Apr!$H:$H)</f>
        <v>4800</v>
      </c>
      <c r="G520" s="43">
        <f>SUMIF(May!$A:$A,TB!$A520,May!$H:$H)</f>
        <v>6000</v>
      </c>
      <c r="H520" s="43">
        <f>SUMIF(Jun!$A:$A,TB!$A520,Jun!$H:$H)</f>
        <v>7200</v>
      </c>
      <c r="I520" s="43">
        <f>SUMIF(Jul!$A:$A,TB!$A520,Jul!$H:$H)</f>
        <v>7200</v>
      </c>
      <c r="J520" s="43">
        <f>SUMIF(Aug!$A:$A,TB!$A520,Aug!$H:$H)</f>
        <v>7200</v>
      </c>
      <c r="K520" s="43">
        <f>SUMIF(Sep!$A:$A,TB!$A520,Sep!$H:$H)</f>
        <v>7200</v>
      </c>
      <c r="L520" s="43">
        <f>SUMIF(Oct!$A:$A,TB!$A520,Oct!$H:$H)</f>
        <v>7200</v>
      </c>
      <c r="M520" s="43">
        <f>SUMIF(Nov!$A:$A,TB!$A520,Nov!$H:$H)</f>
        <v>7200</v>
      </c>
      <c r="N520" s="176">
        <f>SUMIF(Dec!$A:$A,TB!$A520,Dec!$H:$H)</f>
        <v>7200</v>
      </c>
      <c r="O520" s="190" t="s">
        <v>544</v>
      </c>
      <c r="P520" s="190"/>
      <c r="Q520" s="181">
        <v>1200</v>
      </c>
      <c r="R520" s="43">
        <v>2400</v>
      </c>
      <c r="S520" s="43">
        <v>3600</v>
      </c>
      <c r="T520" s="43">
        <v>4800</v>
      </c>
      <c r="U520" s="43">
        <v>6000</v>
      </c>
      <c r="V520" s="43">
        <v>7200</v>
      </c>
      <c r="W520" s="43">
        <v>8400</v>
      </c>
      <c r="X520" s="43">
        <v>9600</v>
      </c>
      <c r="Y520" s="43">
        <v>10800</v>
      </c>
      <c r="Z520" s="43">
        <v>11996.15</v>
      </c>
      <c r="AA520" s="43">
        <v>13188.46</v>
      </c>
      <c r="AB520" s="43">
        <v>14388.46</v>
      </c>
      <c r="AD520" s="43">
        <f t="shared" si="773"/>
        <v>30206.400000000001</v>
      </c>
      <c r="AE520" s="43">
        <f t="shared" si="774"/>
        <v>60305.04</v>
      </c>
      <c r="AF520" s="43">
        <f t="shared" si="775"/>
        <v>90681.84</v>
      </c>
      <c r="AG520" s="43">
        <f t="shared" si="776"/>
        <v>121277.75999999999</v>
      </c>
      <c r="AH520" s="43">
        <f t="shared" si="777"/>
        <v>151830</v>
      </c>
      <c r="AI520" s="43">
        <f t="shared" si="778"/>
        <v>182336.4</v>
      </c>
      <c r="AJ520" s="43">
        <f t="shared" si="779"/>
        <v>182336.4</v>
      </c>
      <c r="AK520" s="43">
        <f t="shared" si="780"/>
        <v>182336.4</v>
      </c>
      <c r="AL520" s="43">
        <f t="shared" si="781"/>
        <v>182336.4</v>
      </c>
      <c r="AM520" s="43">
        <f t="shared" si="782"/>
        <v>182336.4</v>
      </c>
      <c r="AN520" s="43">
        <f t="shared" si="783"/>
        <v>182336.4</v>
      </c>
      <c r="AO520" s="176">
        <f t="shared" si="784"/>
        <v>182336.4</v>
      </c>
    </row>
    <row r="521" spans="1:41" ht="16.399999999999999" customHeight="1">
      <c r="A521" s="20">
        <v>91004</v>
      </c>
      <c r="B521" s="14" t="s">
        <v>403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76">
        <f>SUMIF(Dec!$A:$A,TB!$A521,Dec!$H:$H)</f>
        <v>0</v>
      </c>
      <c r="O521" s="190" t="s">
        <v>544</v>
      </c>
      <c r="P521" s="190"/>
      <c r="Q521" s="181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773"/>
        <v>0</v>
      </c>
      <c r="AE521" s="43">
        <f t="shared" si="774"/>
        <v>0</v>
      </c>
      <c r="AF521" s="43">
        <f t="shared" si="775"/>
        <v>0</v>
      </c>
      <c r="AG521" s="43">
        <f t="shared" si="776"/>
        <v>0</v>
      </c>
      <c r="AH521" s="43">
        <f t="shared" si="777"/>
        <v>0</v>
      </c>
      <c r="AI521" s="43">
        <f t="shared" si="778"/>
        <v>0</v>
      </c>
      <c r="AJ521" s="43">
        <f t="shared" si="779"/>
        <v>0</v>
      </c>
      <c r="AK521" s="43">
        <f t="shared" si="780"/>
        <v>0</v>
      </c>
      <c r="AL521" s="43">
        <f t="shared" si="781"/>
        <v>0</v>
      </c>
      <c r="AM521" s="43">
        <f t="shared" si="782"/>
        <v>0</v>
      </c>
      <c r="AN521" s="43">
        <f t="shared" si="783"/>
        <v>0</v>
      </c>
      <c r="AO521" s="176">
        <f t="shared" si="784"/>
        <v>0</v>
      </c>
    </row>
    <row r="522" spans="1:41" ht="16.399999999999999" customHeight="1">
      <c r="A522" s="20">
        <v>91005</v>
      </c>
      <c r="B522" s="14" t="s">
        <v>404</v>
      </c>
      <c r="C522" s="43">
        <f>SUMIF(Jan!$A:$A,TB!$A522,Jan!$H:$H)</f>
        <v>2800</v>
      </c>
      <c r="D522" s="43">
        <f>SUMIF(Feb!$A:$A,TB!$A522,Feb!$H:$H)</f>
        <v>5600</v>
      </c>
      <c r="E522" s="43">
        <f>SUMIF(Mar!$A:$A,TB!$A522,Mar!$H:$H)</f>
        <v>8400</v>
      </c>
      <c r="F522" s="43">
        <f>SUMIF(Apr!$A:$A,TB!$A522,Apr!$H:$H)</f>
        <v>11200</v>
      </c>
      <c r="G522" s="43">
        <f>SUMIF(May!$A:$A,TB!$A522,May!$H:$H)</f>
        <v>11200</v>
      </c>
      <c r="H522" s="43">
        <f>SUMIF(Jun!$A:$A,TB!$A522,Jun!$H:$H)</f>
        <v>11200</v>
      </c>
      <c r="I522" s="43">
        <f>SUMIF(Jul!$A:$A,TB!$A522,Jul!$H:$H)</f>
        <v>11200</v>
      </c>
      <c r="J522" s="43">
        <f>SUMIF(Aug!$A:$A,TB!$A522,Aug!$H:$H)</f>
        <v>11200</v>
      </c>
      <c r="K522" s="43">
        <f>SUMIF(Sep!$A:$A,TB!$A522,Sep!$H:$H)</f>
        <v>11200</v>
      </c>
      <c r="L522" s="43">
        <f>SUMIF(Oct!$A:$A,TB!$A522,Oct!$H:$H)</f>
        <v>11200</v>
      </c>
      <c r="M522" s="43">
        <f>SUMIF(Nov!$A:$A,TB!$A522,Nov!$H:$H)</f>
        <v>11200</v>
      </c>
      <c r="N522" s="176">
        <f>SUMIF(Dec!$A:$A,TB!$A522,Dec!$H:$H)</f>
        <v>11200</v>
      </c>
      <c r="O522" s="190" t="s">
        <v>544</v>
      </c>
      <c r="P522" s="190"/>
      <c r="Q522" s="181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2800</v>
      </c>
      <c r="AD522" s="43">
        <f t="shared" si="773"/>
        <v>70481.600000000006</v>
      </c>
      <c r="AE522" s="43">
        <f t="shared" si="774"/>
        <v>140711.76</v>
      </c>
      <c r="AF522" s="43">
        <f t="shared" si="775"/>
        <v>211590.96</v>
      </c>
      <c r="AG522" s="43">
        <f t="shared" si="776"/>
        <v>282981.44</v>
      </c>
      <c r="AH522" s="43">
        <f t="shared" si="777"/>
        <v>283416</v>
      </c>
      <c r="AI522" s="43">
        <f t="shared" si="778"/>
        <v>283634.40000000002</v>
      </c>
      <c r="AJ522" s="43">
        <f t="shared" si="779"/>
        <v>283634.40000000002</v>
      </c>
      <c r="AK522" s="43">
        <f t="shared" si="780"/>
        <v>283634.40000000002</v>
      </c>
      <c r="AL522" s="43">
        <f t="shared" si="781"/>
        <v>283634.40000000002</v>
      </c>
      <c r="AM522" s="43">
        <f t="shared" si="782"/>
        <v>283634.40000000002</v>
      </c>
      <c r="AN522" s="43">
        <f t="shared" si="783"/>
        <v>283634.40000000002</v>
      </c>
      <c r="AO522" s="176">
        <f t="shared" si="784"/>
        <v>283634.40000000002</v>
      </c>
    </row>
    <row r="523" spans="1:41" ht="16.399999999999999" customHeight="1">
      <c r="A523" s="20">
        <v>91006</v>
      </c>
      <c r="B523" s="14" t="s">
        <v>405</v>
      </c>
      <c r="C523" s="43">
        <f>SUMIF(Jan!$A:$A,TB!$A523,Jan!$H:$H)</f>
        <v>814.33</v>
      </c>
      <c r="D523" s="43">
        <f>SUMIF(Feb!$A:$A,TB!$A523,Feb!$H:$H)</f>
        <v>1819.65</v>
      </c>
      <c r="E523" s="43">
        <f>SUMIF(Mar!$A:$A,TB!$A523,Mar!$H:$H)</f>
        <v>3588.92</v>
      </c>
      <c r="F523" s="43">
        <f>SUMIF(Apr!$A:$A,TB!$A523,Apr!$H:$H)</f>
        <v>3670.3</v>
      </c>
      <c r="G523" s="43">
        <f>SUMIF(May!$A:$A,TB!$A523,May!$H:$H)</f>
        <v>4524.84</v>
      </c>
      <c r="H523" s="43">
        <f>SUMIF(Jun!$A:$A,TB!$A523,Jun!$H:$H)</f>
        <v>4882.9799999999996</v>
      </c>
      <c r="I523" s="43">
        <f>SUMIF(Jul!$A:$A,TB!$A523,Jul!$H:$H)</f>
        <v>4882.9799999999996</v>
      </c>
      <c r="J523" s="43">
        <f>SUMIF(Aug!$A:$A,TB!$A523,Aug!$H:$H)</f>
        <v>4882.9799999999996</v>
      </c>
      <c r="K523" s="43">
        <f>SUMIF(Sep!$A:$A,TB!$A523,Sep!$H:$H)</f>
        <v>4882.9799999999996</v>
      </c>
      <c r="L523" s="43">
        <f>SUMIF(Oct!$A:$A,TB!$A523,Oct!$H:$H)</f>
        <v>4882.9799999999996</v>
      </c>
      <c r="M523" s="43">
        <f>SUMIF(Nov!$A:$A,TB!$A523,Nov!$H:$H)</f>
        <v>4882.9799999999996</v>
      </c>
      <c r="N523" s="176">
        <f>SUMIF(Dec!$A:$A,TB!$A523,Dec!$H:$H)</f>
        <v>4882.9799999999996</v>
      </c>
      <c r="O523" s="190" t="s">
        <v>544</v>
      </c>
      <c r="P523" s="190"/>
      <c r="Q523" s="181">
        <v>729.29</v>
      </c>
      <c r="R523" s="43">
        <v>1604.67</v>
      </c>
      <c r="S523" s="43">
        <v>3493.26</v>
      </c>
      <c r="T523" s="43">
        <v>3967.32</v>
      </c>
      <c r="U523" s="43">
        <v>4242.8900000000003</v>
      </c>
      <c r="V523" s="43">
        <v>4708.7</v>
      </c>
      <c r="W523" s="43">
        <v>5395.06</v>
      </c>
      <c r="X523" s="43">
        <v>5746.79</v>
      </c>
      <c r="Y523" s="43">
        <v>6150.29</v>
      </c>
      <c r="Z523" s="43">
        <v>6580.24</v>
      </c>
      <c r="AA523" s="43">
        <v>6997.59</v>
      </c>
      <c r="AB523" s="43">
        <v>7215.77</v>
      </c>
      <c r="AD523" s="43">
        <f t="shared" si="773"/>
        <v>20498.310000000001</v>
      </c>
      <c r="AE523" s="43">
        <f t="shared" si="774"/>
        <v>45722.53</v>
      </c>
      <c r="AF523" s="43">
        <f t="shared" si="775"/>
        <v>90402.74</v>
      </c>
      <c r="AG523" s="43">
        <f t="shared" si="776"/>
        <v>92734.53</v>
      </c>
      <c r="AH523" s="43">
        <f t="shared" si="777"/>
        <v>114501.08</v>
      </c>
      <c r="AI523" s="43">
        <f t="shared" si="778"/>
        <v>123659.03</v>
      </c>
      <c r="AJ523" s="43">
        <f t="shared" si="779"/>
        <v>123659.03</v>
      </c>
      <c r="AK523" s="43">
        <f t="shared" si="780"/>
        <v>123659.03</v>
      </c>
      <c r="AL523" s="43">
        <f t="shared" si="781"/>
        <v>123659.03</v>
      </c>
      <c r="AM523" s="43">
        <f t="shared" si="782"/>
        <v>123659.03</v>
      </c>
      <c r="AN523" s="43">
        <f t="shared" si="783"/>
        <v>123659.03</v>
      </c>
      <c r="AO523" s="176">
        <f t="shared" si="784"/>
        <v>123659.03</v>
      </c>
    </row>
    <row r="524" spans="1:41" ht="16.399999999999999" customHeight="1">
      <c r="A524" s="20">
        <v>91007</v>
      </c>
      <c r="B524" s="14" t="s">
        <v>406</v>
      </c>
      <c r="C524" s="43">
        <f>SUMIF(Jan!$A:$A,TB!$A524,Jan!$H:$H)</f>
        <v>349.2</v>
      </c>
      <c r="D524" s="43">
        <f>SUMIF(Feb!$A:$A,TB!$A524,Feb!$H:$H)</f>
        <v>504.2</v>
      </c>
      <c r="E524" s="43">
        <f>SUMIF(Mar!$A:$A,TB!$A524,Mar!$H:$H)</f>
        <v>922.6</v>
      </c>
      <c r="F524" s="43">
        <f>SUMIF(Apr!$A:$A,TB!$A524,Apr!$H:$H)</f>
        <v>922.6</v>
      </c>
      <c r="G524" s="43">
        <f>SUMIF(May!$A:$A,TB!$A524,May!$H:$H)</f>
        <v>1385.35</v>
      </c>
      <c r="H524" s="43">
        <f>SUMIF(Jun!$A:$A,TB!$A524,Jun!$H:$H)</f>
        <v>1453.35</v>
      </c>
      <c r="I524" s="43">
        <f>SUMIF(Jul!$A:$A,TB!$A524,Jul!$H:$H)</f>
        <v>1453.35</v>
      </c>
      <c r="J524" s="43">
        <f>SUMIF(Aug!$A:$A,TB!$A524,Aug!$H:$H)</f>
        <v>1453.35</v>
      </c>
      <c r="K524" s="43">
        <f>SUMIF(Sep!$A:$A,TB!$A524,Sep!$H:$H)</f>
        <v>1453.35</v>
      </c>
      <c r="L524" s="43">
        <f>SUMIF(Oct!$A:$A,TB!$A524,Oct!$H:$H)</f>
        <v>1453.35</v>
      </c>
      <c r="M524" s="43">
        <f>SUMIF(Nov!$A:$A,TB!$A524,Nov!$H:$H)</f>
        <v>1453.35</v>
      </c>
      <c r="N524" s="176">
        <f>SUMIF(Dec!$A:$A,TB!$A524,Dec!$H:$H)</f>
        <v>1453.35</v>
      </c>
      <c r="O524" s="190" t="s">
        <v>544</v>
      </c>
      <c r="P524" s="190"/>
      <c r="Q524" s="181">
        <v>397.42</v>
      </c>
      <c r="R524" s="43">
        <v>665.16</v>
      </c>
      <c r="S524" s="43">
        <v>1083.6500000000001</v>
      </c>
      <c r="T524" s="43">
        <v>1395.54</v>
      </c>
      <c r="U524" s="43">
        <v>1395.54</v>
      </c>
      <c r="V524" s="43">
        <v>1542.56</v>
      </c>
      <c r="W524" s="43">
        <v>1773.56</v>
      </c>
      <c r="X524" s="43">
        <v>1897.56</v>
      </c>
      <c r="Y524" s="43">
        <v>2273.31</v>
      </c>
      <c r="Z524" s="43">
        <v>2693.53</v>
      </c>
      <c r="AA524" s="43">
        <v>3328.43</v>
      </c>
      <c r="AB524" s="43">
        <v>3537.81</v>
      </c>
      <c r="AD524" s="43">
        <f t="shared" si="773"/>
        <v>8790.06</v>
      </c>
      <c r="AE524" s="43">
        <f t="shared" si="774"/>
        <v>12669.08</v>
      </c>
      <c r="AF524" s="43">
        <f t="shared" si="775"/>
        <v>23239.74</v>
      </c>
      <c r="AG524" s="43">
        <f t="shared" si="776"/>
        <v>23310.6</v>
      </c>
      <c r="AH524" s="43">
        <f t="shared" si="777"/>
        <v>35056.28</v>
      </c>
      <c r="AI524" s="43">
        <f t="shared" si="778"/>
        <v>36805.360000000001</v>
      </c>
      <c r="AJ524" s="43">
        <f t="shared" si="779"/>
        <v>36805.360000000001</v>
      </c>
      <c r="AK524" s="43">
        <f t="shared" si="780"/>
        <v>36805.360000000001</v>
      </c>
      <c r="AL524" s="43">
        <f t="shared" si="781"/>
        <v>36805.360000000001</v>
      </c>
      <c r="AM524" s="43">
        <f t="shared" si="782"/>
        <v>36805.360000000001</v>
      </c>
      <c r="AN524" s="43">
        <f t="shared" si="783"/>
        <v>36805.360000000001</v>
      </c>
      <c r="AO524" s="176">
        <f t="shared" si="784"/>
        <v>36805.360000000001</v>
      </c>
    </row>
    <row r="525" spans="1:41" ht="16.399999999999999" customHeight="1">
      <c r="A525" s="20">
        <v>91008</v>
      </c>
      <c r="B525" s="14" t="s">
        <v>407</v>
      </c>
      <c r="C525" s="43">
        <f>SUMIF(Jan!$A:$A,TB!$A525,Jan!$H:$H)</f>
        <v>170.4</v>
      </c>
      <c r="D525" s="43">
        <f>SUMIF(Feb!$A:$A,TB!$A525,Feb!$H:$H)</f>
        <v>428.07</v>
      </c>
      <c r="E525" s="43">
        <f>SUMIF(Mar!$A:$A,TB!$A525,Mar!$H:$H)</f>
        <v>685.78</v>
      </c>
      <c r="F525" s="43">
        <f>SUMIF(Apr!$A:$A,TB!$A525,Apr!$H:$H)</f>
        <v>943.59</v>
      </c>
      <c r="G525" s="43">
        <f>SUMIF(May!$A:$A,TB!$A525,May!$H:$H)</f>
        <v>1262.3399999999999</v>
      </c>
      <c r="H525" s="43">
        <f>SUMIF(Jun!$A:$A,TB!$A525,Jun!$H:$H)</f>
        <v>1520.09</v>
      </c>
      <c r="I525" s="43">
        <f>SUMIF(Jul!$A:$A,TB!$A525,Jul!$H:$H)</f>
        <v>1520.09</v>
      </c>
      <c r="J525" s="43">
        <f>SUMIF(Aug!$A:$A,TB!$A525,Aug!$H:$H)</f>
        <v>1520.09</v>
      </c>
      <c r="K525" s="43">
        <f>SUMIF(Sep!$A:$A,TB!$A525,Sep!$H:$H)</f>
        <v>1520.09</v>
      </c>
      <c r="L525" s="43">
        <f>SUMIF(Oct!$A:$A,TB!$A525,Oct!$H:$H)</f>
        <v>1520.09</v>
      </c>
      <c r="M525" s="43">
        <f>SUMIF(Nov!$A:$A,TB!$A525,Nov!$H:$H)</f>
        <v>1520.09</v>
      </c>
      <c r="N525" s="176">
        <f>SUMIF(Dec!$A:$A,TB!$A525,Dec!$H:$H)</f>
        <v>1520.09</v>
      </c>
      <c r="O525" s="190" t="s">
        <v>544</v>
      </c>
      <c r="P525" s="190"/>
      <c r="Q525" s="181">
        <v>655.84</v>
      </c>
      <c r="R525" s="43">
        <v>1000.85</v>
      </c>
      <c r="S525" s="43">
        <v>1311.68</v>
      </c>
      <c r="T525" s="43">
        <v>1656.69</v>
      </c>
      <c r="U525" s="43">
        <v>2001.7</v>
      </c>
      <c r="V525" s="43">
        <v>2346.71</v>
      </c>
      <c r="W525" s="43">
        <v>2691.72</v>
      </c>
      <c r="X525" s="43">
        <v>3036.73</v>
      </c>
      <c r="Y525" s="43">
        <v>3381.74</v>
      </c>
      <c r="Z525" s="43">
        <v>3726.75</v>
      </c>
      <c r="AA525" s="43">
        <v>4115.76</v>
      </c>
      <c r="AB525" s="43">
        <v>4460.7700000000004</v>
      </c>
      <c r="AD525" s="43">
        <f t="shared" si="773"/>
        <v>4289.3100000000004</v>
      </c>
      <c r="AE525" s="43">
        <f t="shared" si="774"/>
        <v>10756.16</v>
      </c>
      <c r="AF525" s="43">
        <f t="shared" si="775"/>
        <v>17274.39</v>
      </c>
      <c r="AG525" s="43">
        <f t="shared" si="776"/>
        <v>23840.93</v>
      </c>
      <c r="AH525" s="43">
        <f t="shared" si="777"/>
        <v>31943.51</v>
      </c>
      <c r="AI525" s="43">
        <f t="shared" si="778"/>
        <v>38495.519999999997</v>
      </c>
      <c r="AJ525" s="43">
        <f t="shared" si="779"/>
        <v>38495.519999999997</v>
      </c>
      <c r="AK525" s="43">
        <f t="shared" si="780"/>
        <v>38495.519999999997</v>
      </c>
      <c r="AL525" s="43">
        <f t="shared" si="781"/>
        <v>38495.519999999997</v>
      </c>
      <c r="AM525" s="43">
        <f t="shared" si="782"/>
        <v>38495.519999999997</v>
      </c>
      <c r="AN525" s="43">
        <f t="shared" si="783"/>
        <v>38495.519999999997</v>
      </c>
      <c r="AO525" s="176">
        <f t="shared" si="784"/>
        <v>38495.519999999997</v>
      </c>
    </row>
    <row r="526" spans="1:41" ht="16.399999999999999" customHeight="1">
      <c r="A526" s="20">
        <v>91009</v>
      </c>
      <c r="B526" s="14" t="s">
        <v>408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6">
        <f>SUMIF(Dec!$A:$A,TB!$A526,Dec!$H:$H)</f>
        <v>0</v>
      </c>
      <c r="O526" s="190" t="s">
        <v>544</v>
      </c>
      <c r="P526" s="190"/>
      <c r="Q526" s="181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73"/>
        <v>0</v>
      </c>
      <c r="AE526" s="43">
        <f t="shared" si="774"/>
        <v>0</v>
      </c>
      <c r="AF526" s="43">
        <f t="shared" si="775"/>
        <v>0</v>
      </c>
      <c r="AG526" s="43">
        <f t="shared" si="776"/>
        <v>0</v>
      </c>
      <c r="AH526" s="43">
        <f t="shared" si="777"/>
        <v>0</v>
      </c>
      <c r="AI526" s="43">
        <f t="shared" si="778"/>
        <v>0</v>
      </c>
      <c r="AJ526" s="43">
        <f t="shared" si="779"/>
        <v>0</v>
      </c>
      <c r="AK526" s="43">
        <f t="shared" si="780"/>
        <v>0</v>
      </c>
      <c r="AL526" s="43">
        <f t="shared" si="781"/>
        <v>0</v>
      </c>
      <c r="AM526" s="43">
        <f t="shared" si="782"/>
        <v>0</v>
      </c>
      <c r="AN526" s="43">
        <f t="shared" si="783"/>
        <v>0</v>
      </c>
      <c r="AO526" s="176">
        <f t="shared" si="784"/>
        <v>0</v>
      </c>
    </row>
    <row r="527" spans="1:41" ht="16.399999999999999" customHeight="1">
      <c r="A527" s="20">
        <v>91010</v>
      </c>
      <c r="B527" s="14" t="s">
        <v>409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1204.6500000000001</v>
      </c>
      <c r="F527" s="43">
        <f>SUMIF(Apr!$A:$A,TB!$A527,Apr!$H:$H)</f>
        <v>1204.6500000000001</v>
      </c>
      <c r="G527" s="43">
        <f>SUMIF(May!$A:$A,TB!$A527,May!$H:$H)</f>
        <v>1204.6500000000001</v>
      </c>
      <c r="H527" s="43">
        <f>SUMIF(Jun!$A:$A,TB!$A527,Jun!$H:$H)</f>
        <v>1204.6500000000001</v>
      </c>
      <c r="I527" s="43">
        <f>SUMIF(Jul!$A:$A,TB!$A527,Jul!$H:$H)</f>
        <v>1204.6500000000001</v>
      </c>
      <c r="J527" s="43">
        <f>SUMIF(Aug!$A:$A,TB!$A527,Aug!$H:$H)</f>
        <v>1204.6500000000001</v>
      </c>
      <c r="K527" s="43">
        <f>SUMIF(Sep!$A:$A,TB!$A527,Sep!$H:$H)</f>
        <v>1204.6500000000001</v>
      </c>
      <c r="L527" s="43">
        <f>SUMIF(Oct!$A:$A,TB!$A527,Oct!$H:$H)</f>
        <v>1204.6500000000001</v>
      </c>
      <c r="M527" s="43">
        <f>SUMIF(Nov!$A:$A,TB!$A527,Nov!$H:$H)</f>
        <v>1204.6500000000001</v>
      </c>
      <c r="N527" s="176">
        <f>SUMIF(Dec!$A:$A,TB!$A527,Dec!$H:$H)</f>
        <v>1204.6500000000001</v>
      </c>
      <c r="O527" s="190" t="s">
        <v>544</v>
      </c>
      <c r="P527" s="190"/>
      <c r="Q527" s="181">
        <v>0</v>
      </c>
      <c r="R527" s="43">
        <v>1258.92</v>
      </c>
      <c r="S527" s="43">
        <v>1258.92</v>
      </c>
      <c r="T527" s="43">
        <v>1258.92</v>
      </c>
      <c r="U527" s="43">
        <v>1258.92</v>
      </c>
      <c r="V527" s="43">
        <v>1258.92</v>
      </c>
      <c r="W527" s="43">
        <v>1258.92</v>
      </c>
      <c r="X527" s="43">
        <v>1258.92</v>
      </c>
      <c r="Y527" s="43">
        <v>1258.92</v>
      </c>
      <c r="Z527" s="43">
        <v>1258.92</v>
      </c>
      <c r="AA527" s="43">
        <v>1258.92</v>
      </c>
      <c r="AB527" s="43">
        <v>1258.92</v>
      </c>
      <c r="AD527" s="43">
        <f t="shared" si="773"/>
        <v>0</v>
      </c>
      <c r="AE527" s="43">
        <f t="shared" si="774"/>
        <v>0</v>
      </c>
      <c r="AF527" s="43">
        <f t="shared" si="775"/>
        <v>30344.41</v>
      </c>
      <c r="AG527" s="43">
        <f t="shared" si="776"/>
        <v>30436.93</v>
      </c>
      <c r="AH527" s="43">
        <f t="shared" si="777"/>
        <v>30483.67</v>
      </c>
      <c r="AI527" s="43">
        <f t="shared" si="778"/>
        <v>30507.16</v>
      </c>
      <c r="AJ527" s="43">
        <f t="shared" si="779"/>
        <v>30507.16</v>
      </c>
      <c r="AK527" s="43">
        <f t="shared" si="780"/>
        <v>30507.16</v>
      </c>
      <c r="AL527" s="43">
        <f t="shared" si="781"/>
        <v>30507.16</v>
      </c>
      <c r="AM527" s="43">
        <f t="shared" si="782"/>
        <v>30507.16</v>
      </c>
      <c r="AN527" s="43">
        <f t="shared" si="783"/>
        <v>30507.16</v>
      </c>
      <c r="AO527" s="176">
        <f t="shared" si="784"/>
        <v>30507.16</v>
      </c>
    </row>
    <row r="528" spans="1:41" ht="16.399999999999999" customHeight="1">
      <c r="A528" s="20">
        <v>91011</v>
      </c>
      <c r="B528" s="14" t="s">
        <v>410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6">
        <f>SUMIF(Dec!$A:$A,TB!$A528,Dec!$H:$H)</f>
        <v>0</v>
      </c>
      <c r="O528" s="190" t="s">
        <v>544</v>
      </c>
      <c r="P528" s="190"/>
      <c r="Q528" s="181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73"/>
        <v>0</v>
      </c>
      <c r="AE528" s="43">
        <f t="shared" si="774"/>
        <v>0</v>
      </c>
      <c r="AF528" s="43">
        <f t="shared" si="775"/>
        <v>0</v>
      </c>
      <c r="AG528" s="43">
        <f t="shared" si="776"/>
        <v>0</v>
      </c>
      <c r="AH528" s="43">
        <f t="shared" si="777"/>
        <v>0</v>
      </c>
      <c r="AI528" s="43">
        <f t="shared" si="778"/>
        <v>0</v>
      </c>
      <c r="AJ528" s="43">
        <f t="shared" si="779"/>
        <v>0</v>
      </c>
      <c r="AK528" s="43">
        <f t="shared" si="780"/>
        <v>0</v>
      </c>
      <c r="AL528" s="43">
        <f t="shared" si="781"/>
        <v>0</v>
      </c>
      <c r="AM528" s="43">
        <f t="shared" si="782"/>
        <v>0</v>
      </c>
      <c r="AN528" s="43">
        <f t="shared" si="783"/>
        <v>0</v>
      </c>
      <c r="AO528" s="176">
        <f t="shared" si="784"/>
        <v>0</v>
      </c>
    </row>
    <row r="529" spans="1:41" ht="16.399999999999999" customHeight="1">
      <c r="A529" s="20">
        <v>91012</v>
      </c>
      <c r="B529" s="14" t="s">
        <v>252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76">
        <f>SUMIF(Dec!$A:$A,TB!$A529,Dec!$H:$H)</f>
        <v>0</v>
      </c>
      <c r="O529" s="190" t="s">
        <v>544</v>
      </c>
      <c r="P529" s="190"/>
      <c r="Q529" s="181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2661.33</v>
      </c>
      <c r="AD529" s="43">
        <f t="shared" si="773"/>
        <v>0</v>
      </c>
      <c r="AE529" s="43">
        <f t="shared" si="774"/>
        <v>0</v>
      </c>
      <c r="AF529" s="43">
        <f t="shared" si="775"/>
        <v>0</v>
      </c>
      <c r="AG529" s="43">
        <f t="shared" si="776"/>
        <v>0</v>
      </c>
      <c r="AH529" s="43">
        <f t="shared" si="777"/>
        <v>0</v>
      </c>
      <c r="AI529" s="43">
        <f t="shared" si="778"/>
        <v>0</v>
      </c>
      <c r="AJ529" s="43">
        <f t="shared" si="779"/>
        <v>0</v>
      </c>
      <c r="AK529" s="43">
        <f t="shared" si="780"/>
        <v>0</v>
      </c>
      <c r="AL529" s="43">
        <f t="shared" si="781"/>
        <v>0</v>
      </c>
      <c r="AM529" s="43">
        <f t="shared" si="782"/>
        <v>0</v>
      </c>
      <c r="AN529" s="43">
        <f t="shared" si="783"/>
        <v>0</v>
      </c>
      <c r="AO529" s="176">
        <f t="shared" si="784"/>
        <v>0</v>
      </c>
    </row>
    <row r="530" spans="1:41" ht="16.399999999999999" customHeight="1">
      <c r="A530" s="20">
        <v>91013</v>
      </c>
      <c r="B530" s="14" t="s">
        <v>411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176">
        <f>SUMIF(Dec!$A:$A,TB!$A530,Dec!$H:$H)</f>
        <v>0</v>
      </c>
      <c r="O530" s="190" t="s">
        <v>544</v>
      </c>
      <c r="P530" s="190"/>
      <c r="Q530" s="181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773"/>
        <v>0</v>
      </c>
      <c r="AE530" s="43">
        <f t="shared" si="774"/>
        <v>0</v>
      </c>
      <c r="AF530" s="43">
        <f t="shared" si="775"/>
        <v>0</v>
      </c>
      <c r="AG530" s="43">
        <f t="shared" si="776"/>
        <v>0</v>
      </c>
      <c r="AH530" s="43">
        <f t="shared" si="777"/>
        <v>0</v>
      </c>
      <c r="AI530" s="43">
        <f t="shared" si="778"/>
        <v>0</v>
      </c>
      <c r="AJ530" s="43">
        <f t="shared" si="779"/>
        <v>0</v>
      </c>
      <c r="AK530" s="43">
        <f t="shared" si="780"/>
        <v>0</v>
      </c>
      <c r="AL530" s="43">
        <f t="shared" si="781"/>
        <v>0</v>
      </c>
      <c r="AM530" s="43">
        <f t="shared" si="782"/>
        <v>0</v>
      </c>
      <c r="AN530" s="43">
        <f t="shared" si="783"/>
        <v>0</v>
      </c>
      <c r="AO530" s="176">
        <f t="shared" si="784"/>
        <v>0</v>
      </c>
    </row>
    <row r="531" spans="1:41" ht="16.399999999999999" customHeight="1">
      <c r="A531" s="20">
        <v>91200</v>
      </c>
      <c r="B531" s="14" t="s">
        <v>412</v>
      </c>
      <c r="C531" s="43">
        <f>SUMIF(Jan!$A:$A,TB!$A531,Jan!$H:$H)</f>
        <v>3358</v>
      </c>
      <c r="D531" s="43">
        <f>SUMIF(Feb!$A:$A,TB!$A531,Feb!$H:$H)</f>
        <v>6715</v>
      </c>
      <c r="E531" s="43">
        <f>SUMIF(Mar!$A:$A,TB!$A531,Mar!$H:$H)</f>
        <v>10072</v>
      </c>
      <c r="F531" s="43">
        <f>SUMIF(Apr!$A:$A,TB!$A531,Apr!$H:$H)</f>
        <v>13429</v>
      </c>
      <c r="G531" s="43">
        <f>SUMIF(May!$A:$A,TB!$A531,May!$H:$H)</f>
        <v>17143</v>
      </c>
      <c r="H531" s="43">
        <f>SUMIF(Jun!$A:$A,TB!$A531,Jun!$H:$H)</f>
        <v>20677</v>
      </c>
      <c r="I531" s="43">
        <f>SUMIF(Jul!$A:$A,TB!$A531,Jul!$H:$H)</f>
        <v>20677</v>
      </c>
      <c r="J531" s="43">
        <f>SUMIF(Aug!$A:$A,TB!$A531,Aug!$H:$H)</f>
        <v>20677</v>
      </c>
      <c r="K531" s="43">
        <f>SUMIF(Sep!$A:$A,TB!$A531,Sep!$H:$H)</f>
        <v>20677</v>
      </c>
      <c r="L531" s="43">
        <f>SUMIF(Oct!$A:$A,TB!$A531,Oct!$H:$H)</f>
        <v>20677</v>
      </c>
      <c r="M531" s="43">
        <f>SUMIF(Nov!$A:$A,TB!$A531,Nov!$H:$H)</f>
        <v>20677</v>
      </c>
      <c r="N531" s="176">
        <f>SUMIF(Dec!$A:$A,TB!$A531,Dec!$H:$H)</f>
        <v>20677</v>
      </c>
      <c r="O531" s="190" t="s">
        <v>544</v>
      </c>
      <c r="P531" s="190"/>
      <c r="Q531" s="181">
        <v>-630</v>
      </c>
      <c r="R531" s="43">
        <v>2601</v>
      </c>
      <c r="S531" s="43">
        <v>5832</v>
      </c>
      <c r="T531" s="43">
        <v>9009</v>
      </c>
      <c r="U531" s="43">
        <v>12440</v>
      </c>
      <c r="V531" s="43">
        <v>15746</v>
      </c>
      <c r="W531" s="43">
        <v>19052</v>
      </c>
      <c r="X531" s="43">
        <v>22358</v>
      </c>
      <c r="Y531" s="43">
        <v>25664</v>
      </c>
      <c r="Z531" s="43">
        <v>28857</v>
      </c>
      <c r="AA531" s="43">
        <v>32032</v>
      </c>
      <c r="AB531" s="43">
        <v>40501</v>
      </c>
      <c r="AD531" s="43">
        <f t="shared" si="773"/>
        <v>84527.58</v>
      </c>
      <c r="AE531" s="43">
        <f t="shared" si="774"/>
        <v>168728.48</v>
      </c>
      <c r="AF531" s="43">
        <f t="shared" si="775"/>
        <v>253707.64</v>
      </c>
      <c r="AG531" s="43">
        <f t="shared" si="776"/>
        <v>339299.8</v>
      </c>
      <c r="AH531" s="43">
        <f t="shared" si="777"/>
        <v>433803.62</v>
      </c>
      <c r="AI531" s="43">
        <f t="shared" si="778"/>
        <v>523634.69</v>
      </c>
      <c r="AJ531" s="43">
        <f t="shared" si="779"/>
        <v>523634.69</v>
      </c>
      <c r="AK531" s="43">
        <f t="shared" si="780"/>
        <v>523634.69</v>
      </c>
      <c r="AL531" s="43">
        <f t="shared" si="781"/>
        <v>523634.69</v>
      </c>
      <c r="AM531" s="43">
        <f t="shared" si="782"/>
        <v>523634.69</v>
      </c>
      <c r="AN531" s="43">
        <f t="shared" si="783"/>
        <v>523634.69</v>
      </c>
      <c r="AO531" s="176">
        <f t="shared" si="784"/>
        <v>523634.69</v>
      </c>
    </row>
    <row r="532" spans="1:41" ht="16.399999999999999" customHeight="1">
      <c r="A532" s="20">
        <v>91201</v>
      </c>
      <c r="B532" s="14" t="s">
        <v>413</v>
      </c>
      <c r="C532" s="43">
        <f>SUMIF(Jan!$A:$A,TB!$A532,Jan!$H:$H)</f>
        <v>83</v>
      </c>
      <c r="D532" s="43">
        <f>SUMIF(Feb!$A:$A,TB!$A532,Feb!$H:$H)</f>
        <v>143</v>
      </c>
      <c r="E532" s="43">
        <f>SUMIF(Mar!$A:$A,TB!$A532,Mar!$H:$H)</f>
        <v>203</v>
      </c>
      <c r="F532" s="43">
        <f>SUMIF(Apr!$A:$A,TB!$A532,Apr!$H:$H)</f>
        <v>263</v>
      </c>
      <c r="G532" s="43">
        <f>SUMIF(May!$A:$A,TB!$A532,May!$H:$H)</f>
        <v>327</v>
      </c>
      <c r="H532" s="43">
        <f>SUMIF(Jun!$A:$A,TB!$A532,Jun!$H:$H)</f>
        <v>388</v>
      </c>
      <c r="I532" s="43">
        <f>SUMIF(Jul!$A:$A,TB!$A532,Jul!$H:$H)</f>
        <v>388</v>
      </c>
      <c r="J532" s="43">
        <f>SUMIF(Aug!$A:$A,TB!$A532,Aug!$H:$H)</f>
        <v>388</v>
      </c>
      <c r="K532" s="43">
        <f>SUMIF(Sep!$A:$A,TB!$A532,Sep!$H:$H)</f>
        <v>388</v>
      </c>
      <c r="L532" s="43">
        <f>SUMIF(Oct!$A:$A,TB!$A532,Oct!$H:$H)</f>
        <v>388</v>
      </c>
      <c r="M532" s="43">
        <f>SUMIF(Nov!$A:$A,TB!$A532,Nov!$H:$H)</f>
        <v>388</v>
      </c>
      <c r="N532" s="176">
        <f>SUMIF(Dec!$A:$A,TB!$A532,Dec!$H:$H)</f>
        <v>388</v>
      </c>
      <c r="O532" s="190" t="s">
        <v>544</v>
      </c>
      <c r="P532" s="190"/>
      <c r="Q532" s="181">
        <v>69</v>
      </c>
      <c r="R532" s="43">
        <v>123</v>
      </c>
      <c r="S532" s="43">
        <v>177</v>
      </c>
      <c r="T532" s="43">
        <v>231</v>
      </c>
      <c r="U532" s="43">
        <v>287</v>
      </c>
      <c r="V532" s="43">
        <v>354</v>
      </c>
      <c r="W532" s="43">
        <v>412</v>
      </c>
      <c r="X532" s="43">
        <v>470</v>
      </c>
      <c r="Y532" s="43">
        <v>528</v>
      </c>
      <c r="Z532" s="43">
        <v>586</v>
      </c>
      <c r="AA532" s="43">
        <v>643</v>
      </c>
      <c r="AB532" s="43">
        <v>710</v>
      </c>
      <c r="AD532" s="43">
        <f t="shared" si="773"/>
        <v>2089.2800000000002</v>
      </c>
      <c r="AE532" s="43">
        <f t="shared" si="774"/>
        <v>3593.18</v>
      </c>
      <c r="AF532" s="43">
        <f t="shared" si="775"/>
        <v>5113.45</v>
      </c>
      <c r="AG532" s="43">
        <f t="shared" si="776"/>
        <v>6645.01</v>
      </c>
      <c r="AH532" s="43">
        <f t="shared" si="777"/>
        <v>8274.74</v>
      </c>
      <c r="AI532" s="43">
        <f t="shared" si="778"/>
        <v>9825.91</v>
      </c>
      <c r="AJ532" s="43">
        <f t="shared" si="779"/>
        <v>9825.91</v>
      </c>
      <c r="AK532" s="43">
        <f t="shared" si="780"/>
        <v>9825.91</v>
      </c>
      <c r="AL532" s="43">
        <f t="shared" si="781"/>
        <v>9825.91</v>
      </c>
      <c r="AM532" s="43">
        <f t="shared" si="782"/>
        <v>9825.91</v>
      </c>
      <c r="AN532" s="43">
        <f t="shared" si="783"/>
        <v>9825.91</v>
      </c>
      <c r="AO532" s="176">
        <f t="shared" si="784"/>
        <v>9825.91</v>
      </c>
    </row>
    <row r="533" spans="1:41" ht="16.399999999999999" customHeight="1">
      <c r="A533" s="20">
        <v>91202</v>
      </c>
      <c r="B533" s="14" t="s">
        <v>414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6">
        <f>SUMIF(Dec!$A:$A,TB!$A533,Dec!$H:$H)</f>
        <v>0</v>
      </c>
      <c r="O533" s="190" t="s">
        <v>544</v>
      </c>
      <c r="P533" s="190"/>
      <c r="Q533" s="181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73"/>
        <v>0</v>
      </c>
      <c r="AE533" s="43">
        <f t="shared" si="774"/>
        <v>0</v>
      </c>
      <c r="AF533" s="43">
        <f t="shared" si="775"/>
        <v>0</v>
      </c>
      <c r="AG533" s="43">
        <f t="shared" si="776"/>
        <v>0</v>
      </c>
      <c r="AH533" s="43">
        <f t="shared" si="777"/>
        <v>0</v>
      </c>
      <c r="AI533" s="43">
        <f t="shared" si="778"/>
        <v>0</v>
      </c>
      <c r="AJ533" s="43">
        <f t="shared" si="779"/>
        <v>0</v>
      </c>
      <c r="AK533" s="43">
        <f t="shared" si="780"/>
        <v>0</v>
      </c>
      <c r="AL533" s="43">
        <f t="shared" si="781"/>
        <v>0</v>
      </c>
      <c r="AM533" s="43">
        <f t="shared" si="782"/>
        <v>0</v>
      </c>
      <c r="AN533" s="43">
        <f t="shared" si="783"/>
        <v>0</v>
      </c>
      <c r="AO533" s="176">
        <f t="shared" si="784"/>
        <v>0</v>
      </c>
    </row>
    <row r="534" spans="1:41" ht="16.399999999999999" customHeight="1">
      <c r="A534" s="20">
        <v>92001</v>
      </c>
      <c r="B534" s="14" t="s">
        <v>415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6">
        <f>SUMIF(Dec!$A:$A,TB!$A534,Dec!$H:$H)</f>
        <v>0</v>
      </c>
      <c r="O534" s="190" t="s">
        <v>544</v>
      </c>
      <c r="P534" s="190"/>
      <c r="Q534" s="181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73"/>
        <v>0</v>
      </c>
      <c r="AE534" s="43">
        <f t="shared" si="774"/>
        <v>0</v>
      </c>
      <c r="AF534" s="43">
        <f t="shared" si="775"/>
        <v>0</v>
      </c>
      <c r="AG534" s="43">
        <f t="shared" si="776"/>
        <v>0</v>
      </c>
      <c r="AH534" s="43">
        <f t="shared" si="777"/>
        <v>0</v>
      </c>
      <c r="AI534" s="43">
        <f t="shared" si="778"/>
        <v>0</v>
      </c>
      <c r="AJ534" s="43">
        <f t="shared" si="779"/>
        <v>0</v>
      </c>
      <c r="AK534" s="43">
        <f t="shared" si="780"/>
        <v>0</v>
      </c>
      <c r="AL534" s="43">
        <f t="shared" si="781"/>
        <v>0</v>
      </c>
      <c r="AM534" s="43">
        <f t="shared" si="782"/>
        <v>0</v>
      </c>
      <c r="AN534" s="43">
        <f t="shared" si="783"/>
        <v>0</v>
      </c>
      <c r="AO534" s="176">
        <f t="shared" si="784"/>
        <v>0</v>
      </c>
    </row>
    <row r="535" spans="1:41" ht="16.399999999999999" customHeight="1">
      <c r="A535" s="20">
        <v>92002</v>
      </c>
      <c r="B535" s="14" t="s">
        <v>416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6">
        <f>SUMIF(Dec!$A:$A,TB!$A535,Dec!$H:$H)</f>
        <v>0</v>
      </c>
      <c r="O535" s="190" t="s">
        <v>545</v>
      </c>
      <c r="P535" s="190"/>
      <c r="Q535" s="181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73"/>
        <v>0</v>
      </c>
      <c r="AE535" s="43">
        <f t="shared" si="774"/>
        <v>0</v>
      </c>
      <c r="AF535" s="43">
        <f t="shared" si="775"/>
        <v>0</v>
      </c>
      <c r="AG535" s="43">
        <f t="shared" si="776"/>
        <v>0</v>
      </c>
      <c r="AH535" s="43">
        <f t="shared" si="777"/>
        <v>0</v>
      </c>
      <c r="AI535" s="43">
        <f t="shared" si="778"/>
        <v>0</v>
      </c>
      <c r="AJ535" s="43">
        <f t="shared" si="779"/>
        <v>0</v>
      </c>
      <c r="AK535" s="43">
        <f t="shared" si="780"/>
        <v>0</v>
      </c>
      <c r="AL535" s="43">
        <f t="shared" si="781"/>
        <v>0</v>
      </c>
      <c r="AM535" s="43">
        <f t="shared" si="782"/>
        <v>0</v>
      </c>
      <c r="AN535" s="43">
        <f t="shared" si="783"/>
        <v>0</v>
      </c>
      <c r="AO535" s="176">
        <f t="shared" si="784"/>
        <v>0</v>
      </c>
    </row>
    <row r="536" spans="1:41" ht="16.399999999999999" customHeight="1">
      <c r="A536" s="20">
        <v>92003</v>
      </c>
      <c r="B536" s="14" t="s">
        <v>417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6">
        <f>SUMIF(Dec!$A:$A,TB!$A536,Dec!$H:$H)</f>
        <v>0</v>
      </c>
      <c r="O536" s="190" t="s">
        <v>542</v>
      </c>
      <c r="P536" s="190"/>
      <c r="Q536" s="181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73"/>
        <v>0</v>
      </c>
      <c r="AE536" s="43">
        <f t="shared" si="774"/>
        <v>0</v>
      </c>
      <c r="AF536" s="43">
        <f t="shared" si="775"/>
        <v>0</v>
      </c>
      <c r="AG536" s="43">
        <f t="shared" si="776"/>
        <v>0</v>
      </c>
      <c r="AH536" s="43">
        <f t="shared" si="777"/>
        <v>0</v>
      </c>
      <c r="AI536" s="43">
        <f t="shared" si="778"/>
        <v>0</v>
      </c>
      <c r="AJ536" s="43">
        <f t="shared" si="779"/>
        <v>0</v>
      </c>
      <c r="AK536" s="43">
        <f t="shared" si="780"/>
        <v>0</v>
      </c>
      <c r="AL536" s="43">
        <f t="shared" si="781"/>
        <v>0</v>
      </c>
      <c r="AM536" s="43">
        <f t="shared" si="782"/>
        <v>0</v>
      </c>
      <c r="AN536" s="43">
        <f t="shared" si="783"/>
        <v>0</v>
      </c>
      <c r="AO536" s="176">
        <f t="shared" si="784"/>
        <v>0</v>
      </c>
    </row>
    <row r="537" spans="1:41" ht="16.399999999999999" customHeight="1">
      <c r="A537" s="20">
        <v>92004</v>
      </c>
      <c r="B537" s="14" t="s">
        <v>418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6">
        <f>SUMIF(Dec!$A:$A,TB!$A537,Dec!$H:$H)</f>
        <v>0</v>
      </c>
      <c r="O537" s="190" t="s">
        <v>546</v>
      </c>
      <c r="P537" s="190"/>
      <c r="Q537" s="181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73"/>
        <v>0</v>
      </c>
      <c r="AE537" s="43">
        <f t="shared" si="774"/>
        <v>0</v>
      </c>
      <c r="AF537" s="43">
        <f t="shared" si="775"/>
        <v>0</v>
      </c>
      <c r="AG537" s="43">
        <f t="shared" si="776"/>
        <v>0</v>
      </c>
      <c r="AH537" s="43">
        <f t="shared" si="777"/>
        <v>0</v>
      </c>
      <c r="AI537" s="43">
        <f t="shared" si="778"/>
        <v>0</v>
      </c>
      <c r="AJ537" s="43">
        <f t="shared" si="779"/>
        <v>0</v>
      </c>
      <c r="AK537" s="43">
        <f t="shared" si="780"/>
        <v>0</v>
      </c>
      <c r="AL537" s="43">
        <f t="shared" si="781"/>
        <v>0</v>
      </c>
      <c r="AM537" s="43">
        <f t="shared" si="782"/>
        <v>0</v>
      </c>
      <c r="AN537" s="43">
        <f t="shared" si="783"/>
        <v>0</v>
      </c>
      <c r="AO537" s="176">
        <f t="shared" si="784"/>
        <v>0</v>
      </c>
    </row>
    <row r="538" spans="1:41" ht="16.399999999999999" customHeight="1">
      <c r="A538" s="20">
        <v>92005</v>
      </c>
      <c r="B538" s="14" t="s">
        <v>419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6">
        <f>SUMIF(Dec!$A:$A,TB!$A538,Dec!$H:$H)</f>
        <v>0</v>
      </c>
      <c r="O538" s="190" t="s">
        <v>546</v>
      </c>
      <c r="P538" s="190"/>
      <c r="Q538" s="181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73"/>
        <v>0</v>
      </c>
      <c r="AE538" s="43">
        <f t="shared" si="774"/>
        <v>0</v>
      </c>
      <c r="AF538" s="43">
        <f t="shared" si="775"/>
        <v>0</v>
      </c>
      <c r="AG538" s="43">
        <f t="shared" si="776"/>
        <v>0</v>
      </c>
      <c r="AH538" s="43">
        <f t="shared" si="777"/>
        <v>0</v>
      </c>
      <c r="AI538" s="43">
        <f t="shared" si="778"/>
        <v>0</v>
      </c>
      <c r="AJ538" s="43">
        <f t="shared" si="779"/>
        <v>0</v>
      </c>
      <c r="AK538" s="43">
        <f t="shared" si="780"/>
        <v>0</v>
      </c>
      <c r="AL538" s="43">
        <f t="shared" si="781"/>
        <v>0</v>
      </c>
      <c r="AM538" s="43">
        <f t="shared" si="782"/>
        <v>0</v>
      </c>
      <c r="AN538" s="43">
        <f t="shared" si="783"/>
        <v>0</v>
      </c>
      <c r="AO538" s="176">
        <f t="shared" si="784"/>
        <v>0</v>
      </c>
    </row>
    <row r="539" spans="1:41" ht="16.399999999999999" customHeight="1">
      <c r="A539" s="20">
        <v>92006</v>
      </c>
      <c r="B539" s="14" t="s">
        <v>420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6">
        <f>SUMIF(Dec!$A:$A,TB!$A539,Dec!$H:$H)</f>
        <v>0</v>
      </c>
      <c r="O539" s="190" t="s">
        <v>542</v>
      </c>
      <c r="P539" s="190"/>
      <c r="Q539" s="181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73"/>
        <v>0</v>
      </c>
      <c r="AE539" s="43">
        <f t="shared" si="774"/>
        <v>0</v>
      </c>
      <c r="AF539" s="43">
        <f t="shared" si="775"/>
        <v>0</v>
      </c>
      <c r="AG539" s="43">
        <f t="shared" si="776"/>
        <v>0</v>
      </c>
      <c r="AH539" s="43">
        <f t="shared" si="777"/>
        <v>0</v>
      </c>
      <c r="AI539" s="43">
        <f t="shared" si="778"/>
        <v>0</v>
      </c>
      <c r="AJ539" s="43">
        <f t="shared" si="779"/>
        <v>0</v>
      </c>
      <c r="AK539" s="43">
        <f t="shared" si="780"/>
        <v>0</v>
      </c>
      <c r="AL539" s="43">
        <f t="shared" si="781"/>
        <v>0</v>
      </c>
      <c r="AM539" s="43">
        <f t="shared" si="782"/>
        <v>0</v>
      </c>
      <c r="AN539" s="43">
        <f t="shared" si="783"/>
        <v>0</v>
      </c>
      <c r="AO539" s="176">
        <f t="shared" si="784"/>
        <v>0</v>
      </c>
    </row>
    <row r="540" spans="1:41" ht="16.399999999999999" customHeight="1">
      <c r="A540" s="20">
        <v>92007</v>
      </c>
      <c r="B540" s="14" t="s">
        <v>421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6">
        <f>SUMIF(Dec!$A:$A,TB!$A540,Dec!$H:$H)</f>
        <v>0</v>
      </c>
      <c r="O540" s="190" t="s">
        <v>542</v>
      </c>
      <c r="P540" s="190"/>
      <c r="Q540" s="181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73"/>
        <v>0</v>
      </c>
      <c r="AE540" s="43">
        <f t="shared" si="774"/>
        <v>0</v>
      </c>
      <c r="AF540" s="43">
        <f t="shared" si="775"/>
        <v>0</v>
      </c>
      <c r="AG540" s="43">
        <f t="shared" si="776"/>
        <v>0</v>
      </c>
      <c r="AH540" s="43">
        <f t="shared" si="777"/>
        <v>0</v>
      </c>
      <c r="AI540" s="43">
        <f t="shared" si="778"/>
        <v>0</v>
      </c>
      <c r="AJ540" s="43">
        <f t="shared" si="779"/>
        <v>0</v>
      </c>
      <c r="AK540" s="43">
        <f t="shared" si="780"/>
        <v>0</v>
      </c>
      <c r="AL540" s="43">
        <f t="shared" si="781"/>
        <v>0</v>
      </c>
      <c r="AM540" s="43">
        <f t="shared" si="782"/>
        <v>0</v>
      </c>
      <c r="AN540" s="43">
        <f t="shared" si="783"/>
        <v>0</v>
      </c>
      <c r="AO540" s="176">
        <f t="shared" si="784"/>
        <v>0</v>
      </c>
    </row>
    <row r="541" spans="1:41" ht="16.399999999999999" customHeight="1">
      <c r="A541" s="20">
        <v>92008</v>
      </c>
      <c r="B541" s="14" t="s">
        <v>422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6">
        <f>SUMIF(Dec!$A:$A,TB!$A541,Dec!$H:$H)</f>
        <v>0</v>
      </c>
      <c r="O541" s="190" t="s">
        <v>542</v>
      </c>
      <c r="P541" s="190"/>
      <c r="Q541" s="181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73"/>
        <v>0</v>
      </c>
      <c r="AE541" s="43">
        <f t="shared" si="774"/>
        <v>0</v>
      </c>
      <c r="AF541" s="43">
        <f t="shared" si="775"/>
        <v>0</v>
      </c>
      <c r="AG541" s="43">
        <f t="shared" si="776"/>
        <v>0</v>
      </c>
      <c r="AH541" s="43">
        <f t="shared" si="777"/>
        <v>0</v>
      </c>
      <c r="AI541" s="43">
        <f t="shared" si="778"/>
        <v>0</v>
      </c>
      <c r="AJ541" s="43">
        <f t="shared" si="779"/>
        <v>0</v>
      </c>
      <c r="AK541" s="43">
        <f t="shared" si="780"/>
        <v>0</v>
      </c>
      <c r="AL541" s="43">
        <f t="shared" si="781"/>
        <v>0</v>
      </c>
      <c r="AM541" s="43">
        <f t="shared" si="782"/>
        <v>0</v>
      </c>
      <c r="AN541" s="43">
        <f t="shared" si="783"/>
        <v>0</v>
      </c>
      <c r="AO541" s="176">
        <f t="shared" si="784"/>
        <v>0</v>
      </c>
    </row>
    <row r="542" spans="1:41" ht="16.399999999999999" customHeight="1">
      <c r="A542" s="20">
        <v>92009</v>
      </c>
      <c r="B542" s="14" t="s">
        <v>423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176">
        <f>SUMIF(Dec!$A:$A,TB!$A542,Dec!$H:$H)</f>
        <v>0</v>
      </c>
      <c r="O542" s="190" t="s">
        <v>542</v>
      </c>
      <c r="P542" s="190"/>
      <c r="Q542" s="181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773"/>
        <v>0</v>
      </c>
      <c r="AE542" s="43">
        <f t="shared" si="774"/>
        <v>0</v>
      </c>
      <c r="AF542" s="43">
        <f t="shared" si="775"/>
        <v>0</v>
      </c>
      <c r="AG542" s="43">
        <f t="shared" si="776"/>
        <v>0</v>
      </c>
      <c r="AH542" s="43">
        <f t="shared" si="777"/>
        <v>0</v>
      </c>
      <c r="AI542" s="43">
        <f t="shared" si="778"/>
        <v>0</v>
      </c>
      <c r="AJ542" s="43">
        <f t="shared" si="779"/>
        <v>0</v>
      </c>
      <c r="AK542" s="43">
        <f t="shared" si="780"/>
        <v>0</v>
      </c>
      <c r="AL542" s="43">
        <f t="shared" si="781"/>
        <v>0</v>
      </c>
      <c r="AM542" s="43">
        <f t="shared" si="782"/>
        <v>0</v>
      </c>
      <c r="AN542" s="43">
        <f t="shared" si="783"/>
        <v>0</v>
      </c>
      <c r="AO542" s="176">
        <f t="shared" si="784"/>
        <v>0</v>
      </c>
    </row>
    <row r="543" spans="1:41" ht="16.399999999999999" customHeight="1">
      <c r="A543" s="20">
        <v>93001</v>
      </c>
      <c r="B543" s="14" t="s">
        <v>424</v>
      </c>
      <c r="C543" s="43">
        <f>SUMIF(Jan!$A:$A,TB!$A543,Jan!$H:$H)</f>
        <v>465.01</v>
      </c>
      <c r="D543" s="43">
        <f>SUMIF(Feb!$A:$A,TB!$A543,Feb!$H:$H)</f>
        <v>722.51</v>
      </c>
      <c r="E543" s="43">
        <f>SUMIF(Mar!$A:$A,TB!$A543,Mar!$H:$H)</f>
        <v>1004.49</v>
      </c>
      <c r="F543" s="43">
        <f>SUMIF(Apr!$A:$A,TB!$A543,Apr!$H:$H)</f>
        <v>1263.3699999999999</v>
      </c>
      <c r="G543" s="43">
        <f>SUMIF(May!$A:$A,TB!$A543,May!$H:$H)</f>
        <v>1717.03</v>
      </c>
      <c r="H543" s="43">
        <f>SUMIF(Jun!$A:$A,TB!$A543,Jun!$H:$H)</f>
        <v>2010.46</v>
      </c>
      <c r="I543" s="43">
        <f>SUMIF(Jul!$A:$A,TB!$A543,Jul!$H:$H)</f>
        <v>2010.46</v>
      </c>
      <c r="J543" s="43">
        <f>SUMIF(Aug!$A:$A,TB!$A543,Aug!$H:$H)</f>
        <v>2010.46</v>
      </c>
      <c r="K543" s="43">
        <f>SUMIF(Sep!$A:$A,TB!$A543,Sep!$H:$H)</f>
        <v>2010.46</v>
      </c>
      <c r="L543" s="43">
        <f>SUMIF(Oct!$A:$A,TB!$A543,Oct!$H:$H)</f>
        <v>2010.46</v>
      </c>
      <c r="M543" s="43">
        <f>SUMIF(Nov!$A:$A,TB!$A543,Nov!$H:$H)</f>
        <v>2010.46</v>
      </c>
      <c r="N543" s="176">
        <f>SUMIF(Dec!$A:$A,TB!$A543,Dec!$H:$H)</f>
        <v>2010.46</v>
      </c>
      <c r="O543" s="190" t="s">
        <v>546</v>
      </c>
      <c r="P543" s="190"/>
      <c r="Q543" s="181">
        <v>417.72</v>
      </c>
      <c r="R543" s="43">
        <v>643.79</v>
      </c>
      <c r="S543" s="43">
        <v>906.44</v>
      </c>
      <c r="T543" s="43">
        <v>1333.29</v>
      </c>
      <c r="U543" s="43">
        <v>1576.65</v>
      </c>
      <c r="V543" s="43">
        <v>1864.88</v>
      </c>
      <c r="W543" s="43">
        <v>2338.89</v>
      </c>
      <c r="X543" s="43">
        <v>2593.56</v>
      </c>
      <c r="Y543" s="43">
        <v>2838.56</v>
      </c>
      <c r="Z543" s="43">
        <v>3267.16</v>
      </c>
      <c r="AA543" s="43">
        <v>3504.02</v>
      </c>
      <c r="AB543" s="43">
        <v>3831.59</v>
      </c>
      <c r="AD543" s="43">
        <f t="shared" si="773"/>
        <v>11705.23</v>
      </c>
      <c r="AE543" s="43">
        <f t="shared" si="774"/>
        <v>18154.580000000002</v>
      </c>
      <c r="AF543" s="43">
        <f t="shared" si="775"/>
        <v>25302.5</v>
      </c>
      <c r="AG543" s="43">
        <f t="shared" si="776"/>
        <v>31920.560000000001</v>
      </c>
      <c r="AH543" s="43">
        <f t="shared" si="777"/>
        <v>43449.440000000002</v>
      </c>
      <c r="AI543" s="43">
        <f t="shared" si="778"/>
        <v>50913.89</v>
      </c>
      <c r="AJ543" s="43">
        <f t="shared" si="779"/>
        <v>50913.89</v>
      </c>
      <c r="AK543" s="43">
        <f t="shared" si="780"/>
        <v>50913.89</v>
      </c>
      <c r="AL543" s="43">
        <f t="shared" si="781"/>
        <v>50913.89</v>
      </c>
      <c r="AM543" s="43">
        <f t="shared" si="782"/>
        <v>50913.89</v>
      </c>
      <c r="AN543" s="43">
        <f t="shared" si="783"/>
        <v>50913.89</v>
      </c>
      <c r="AO543" s="176">
        <f t="shared" si="784"/>
        <v>50913.89</v>
      </c>
    </row>
    <row r="544" spans="1:41" ht="16.399999999999999" customHeight="1">
      <c r="A544" s="20">
        <v>93002</v>
      </c>
      <c r="B544" s="14" t="s">
        <v>425</v>
      </c>
      <c r="C544" s="43">
        <f>SUMIF(Jan!$A:$A,TB!$A544,Jan!$H:$H)</f>
        <v>352.2</v>
      </c>
      <c r="D544" s="43">
        <f>SUMIF(Feb!$A:$A,TB!$A544,Feb!$H:$H)</f>
        <v>704.4</v>
      </c>
      <c r="E544" s="43">
        <f>SUMIF(Mar!$A:$A,TB!$A544,Mar!$H:$H)</f>
        <v>1056.5999999999999</v>
      </c>
      <c r="F544" s="43">
        <f>SUMIF(Apr!$A:$A,TB!$A544,Apr!$H:$H)</f>
        <v>1408.8</v>
      </c>
      <c r="G544" s="43">
        <f>SUMIF(May!$A:$A,TB!$A544,May!$H:$H)</f>
        <v>1761</v>
      </c>
      <c r="H544" s="43">
        <f>SUMIF(Jun!$A:$A,TB!$A544,Jun!$H:$H)</f>
        <v>2113.1999999999998</v>
      </c>
      <c r="I544" s="43">
        <f>SUMIF(Jul!$A:$A,TB!$A544,Jul!$H:$H)</f>
        <v>2113.1999999999998</v>
      </c>
      <c r="J544" s="43">
        <f>SUMIF(Aug!$A:$A,TB!$A544,Aug!$H:$H)</f>
        <v>2113.1999999999998</v>
      </c>
      <c r="K544" s="43">
        <f>SUMIF(Sep!$A:$A,TB!$A544,Sep!$H:$H)</f>
        <v>2113.1999999999998</v>
      </c>
      <c r="L544" s="43">
        <f>SUMIF(Oct!$A:$A,TB!$A544,Oct!$H:$H)</f>
        <v>2113.1999999999998</v>
      </c>
      <c r="M544" s="43">
        <f>SUMIF(Nov!$A:$A,TB!$A544,Nov!$H:$H)</f>
        <v>2113.1999999999998</v>
      </c>
      <c r="N544" s="176">
        <f>SUMIF(Dec!$A:$A,TB!$A544,Dec!$H:$H)</f>
        <v>2113.1999999999998</v>
      </c>
      <c r="O544" s="190" t="s">
        <v>546</v>
      </c>
      <c r="P544" s="190"/>
      <c r="Q544" s="181">
        <v>106.73</v>
      </c>
      <c r="R544" s="43">
        <v>381.87</v>
      </c>
      <c r="S544" s="43">
        <v>657.01</v>
      </c>
      <c r="T544" s="43">
        <v>907.15</v>
      </c>
      <c r="U544" s="43">
        <v>1157.29</v>
      </c>
      <c r="V544" s="43">
        <v>1407.43</v>
      </c>
      <c r="W544" s="43">
        <v>1657.57</v>
      </c>
      <c r="X544" s="43">
        <v>1907.71</v>
      </c>
      <c r="Y544" s="43">
        <v>2157.85</v>
      </c>
      <c r="Z544" s="43">
        <v>2407.9899999999998</v>
      </c>
      <c r="AA544" s="43">
        <v>3006.13</v>
      </c>
      <c r="AB544" s="43">
        <v>3664.51</v>
      </c>
      <c r="AD544" s="43">
        <f t="shared" si="773"/>
        <v>8865.58</v>
      </c>
      <c r="AE544" s="43">
        <f t="shared" si="774"/>
        <v>17699.53</v>
      </c>
      <c r="AF544" s="43">
        <f t="shared" si="775"/>
        <v>26615.119999999999</v>
      </c>
      <c r="AG544" s="43">
        <f t="shared" si="776"/>
        <v>35595.019999999997</v>
      </c>
      <c r="AH544" s="43">
        <f t="shared" si="777"/>
        <v>44562.11</v>
      </c>
      <c r="AI544" s="43">
        <f t="shared" si="778"/>
        <v>53515.73</v>
      </c>
      <c r="AJ544" s="43">
        <f t="shared" si="779"/>
        <v>53515.73</v>
      </c>
      <c r="AK544" s="43">
        <f t="shared" si="780"/>
        <v>53515.73</v>
      </c>
      <c r="AL544" s="43">
        <f t="shared" si="781"/>
        <v>53515.73</v>
      </c>
      <c r="AM544" s="43">
        <f t="shared" si="782"/>
        <v>53515.73</v>
      </c>
      <c r="AN544" s="43">
        <f t="shared" si="783"/>
        <v>53515.73</v>
      </c>
      <c r="AO544" s="176">
        <f t="shared" si="784"/>
        <v>53515.73</v>
      </c>
    </row>
    <row r="545" spans="1:41" ht="16.399999999999999" customHeight="1">
      <c r="A545" s="20">
        <v>93003</v>
      </c>
      <c r="B545" s="14" t="s">
        <v>426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6">
        <f>SUMIF(Dec!$A:$A,TB!$A545,Dec!$H:$H)</f>
        <v>0</v>
      </c>
      <c r="O545" s="190" t="s">
        <v>542</v>
      </c>
      <c r="P545" s="190"/>
      <c r="Q545" s="181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773"/>
        <v>0</v>
      </c>
      <c r="AE545" s="43">
        <f t="shared" si="774"/>
        <v>0</v>
      </c>
      <c r="AF545" s="43">
        <f t="shared" si="775"/>
        <v>0</v>
      </c>
      <c r="AG545" s="43">
        <f t="shared" si="776"/>
        <v>0</v>
      </c>
      <c r="AH545" s="43">
        <f t="shared" si="777"/>
        <v>0</v>
      </c>
      <c r="AI545" s="43">
        <f t="shared" si="778"/>
        <v>0</v>
      </c>
      <c r="AJ545" s="43">
        <f t="shared" si="779"/>
        <v>0</v>
      </c>
      <c r="AK545" s="43">
        <f t="shared" si="780"/>
        <v>0</v>
      </c>
      <c r="AL545" s="43">
        <f t="shared" si="781"/>
        <v>0</v>
      </c>
      <c r="AM545" s="43">
        <f t="shared" si="782"/>
        <v>0</v>
      </c>
      <c r="AN545" s="43">
        <f t="shared" si="783"/>
        <v>0</v>
      </c>
      <c r="AO545" s="176">
        <f t="shared" si="784"/>
        <v>0</v>
      </c>
    </row>
    <row r="546" spans="1:41" ht="16.399999999999999" customHeight="1">
      <c r="A546" s="20">
        <v>93004</v>
      </c>
      <c r="B546" s="14" t="s">
        <v>427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176">
        <f>SUMIF(Dec!$A:$A,TB!$A546,Dec!$H:$H)</f>
        <v>0</v>
      </c>
      <c r="O546" s="190" t="s">
        <v>542</v>
      </c>
      <c r="P546" s="190"/>
      <c r="Q546" s="181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16</v>
      </c>
      <c r="AA546" s="43">
        <v>16</v>
      </c>
      <c r="AB546" s="43">
        <v>16</v>
      </c>
      <c r="AD546" s="43">
        <f t="shared" si="773"/>
        <v>0</v>
      </c>
      <c r="AE546" s="43">
        <f t="shared" si="774"/>
        <v>0</v>
      </c>
      <c r="AF546" s="43">
        <f t="shared" si="775"/>
        <v>0</v>
      </c>
      <c r="AG546" s="43">
        <f t="shared" si="776"/>
        <v>0</v>
      </c>
      <c r="AH546" s="43">
        <f t="shared" si="777"/>
        <v>0</v>
      </c>
      <c r="AI546" s="43">
        <f t="shared" si="778"/>
        <v>0</v>
      </c>
      <c r="AJ546" s="43">
        <f t="shared" si="779"/>
        <v>0</v>
      </c>
      <c r="AK546" s="43">
        <f t="shared" si="780"/>
        <v>0</v>
      </c>
      <c r="AL546" s="43">
        <f t="shared" si="781"/>
        <v>0</v>
      </c>
      <c r="AM546" s="43">
        <f t="shared" si="782"/>
        <v>0</v>
      </c>
      <c r="AN546" s="43">
        <f t="shared" si="783"/>
        <v>0</v>
      </c>
      <c r="AO546" s="176">
        <f t="shared" si="784"/>
        <v>0</v>
      </c>
    </row>
    <row r="547" spans="1:41" ht="16.399999999999999" customHeight="1">
      <c r="A547" s="20">
        <v>93005</v>
      </c>
      <c r="B547" s="14" t="s">
        <v>428</v>
      </c>
      <c r="C547" s="43">
        <f>SUMIF(Jan!$A:$A,TB!$A547,Jan!$H:$H)</f>
        <v>37.979999999999997</v>
      </c>
      <c r="D547" s="43">
        <f>SUMIF(Feb!$A:$A,TB!$A547,Feb!$H:$H)</f>
        <v>135.56</v>
      </c>
      <c r="E547" s="43">
        <f>SUMIF(Mar!$A:$A,TB!$A547,Mar!$H:$H)</f>
        <v>266.76</v>
      </c>
      <c r="F547" s="43">
        <f>SUMIF(Apr!$A:$A,TB!$A547,Apr!$H:$H)</f>
        <v>343.72</v>
      </c>
      <c r="G547" s="43">
        <f>SUMIF(May!$A:$A,TB!$A547,May!$H:$H)</f>
        <v>382.2</v>
      </c>
      <c r="H547" s="43">
        <f>SUMIF(Jun!$A:$A,TB!$A547,Jun!$H:$H)</f>
        <v>440.2</v>
      </c>
      <c r="I547" s="43">
        <f>SUMIF(Jul!$A:$A,TB!$A547,Jul!$H:$H)</f>
        <v>440.2</v>
      </c>
      <c r="J547" s="43">
        <f>SUMIF(Aug!$A:$A,TB!$A547,Aug!$H:$H)</f>
        <v>440.2</v>
      </c>
      <c r="K547" s="43">
        <f>SUMIF(Sep!$A:$A,TB!$A547,Sep!$H:$H)</f>
        <v>440.2</v>
      </c>
      <c r="L547" s="43">
        <f>SUMIF(Oct!$A:$A,TB!$A547,Oct!$H:$H)</f>
        <v>440.2</v>
      </c>
      <c r="M547" s="43">
        <f>SUMIF(Nov!$A:$A,TB!$A547,Nov!$H:$H)</f>
        <v>440.2</v>
      </c>
      <c r="N547" s="176">
        <f>SUMIF(Dec!$A:$A,TB!$A547,Dec!$H:$H)</f>
        <v>440.2</v>
      </c>
      <c r="O547" s="190" t="s">
        <v>542</v>
      </c>
      <c r="P547" s="190"/>
      <c r="Q547" s="181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74.05</v>
      </c>
      <c r="X547" s="43">
        <v>167.3</v>
      </c>
      <c r="Y547" s="43">
        <v>204.47</v>
      </c>
      <c r="Z547" s="43">
        <v>340.35</v>
      </c>
      <c r="AA547" s="43">
        <v>376.75</v>
      </c>
      <c r="AB547" s="43">
        <v>449.41</v>
      </c>
      <c r="AD547" s="43">
        <f t="shared" si="773"/>
        <v>956.03</v>
      </c>
      <c r="AE547" s="43">
        <f t="shared" si="774"/>
        <v>3406.23</v>
      </c>
      <c r="AF547" s="43">
        <f t="shared" si="775"/>
        <v>6719.52</v>
      </c>
      <c r="AG547" s="43">
        <f t="shared" si="776"/>
        <v>8684.5</v>
      </c>
      <c r="AH547" s="43">
        <f t="shared" si="777"/>
        <v>9671.57</v>
      </c>
      <c r="AI547" s="43">
        <f t="shared" si="778"/>
        <v>11147.84</v>
      </c>
      <c r="AJ547" s="43">
        <f t="shared" si="779"/>
        <v>11147.84</v>
      </c>
      <c r="AK547" s="43">
        <f t="shared" si="780"/>
        <v>11147.84</v>
      </c>
      <c r="AL547" s="43">
        <f t="shared" si="781"/>
        <v>11147.84</v>
      </c>
      <c r="AM547" s="43">
        <f t="shared" si="782"/>
        <v>11147.84</v>
      </c>
      <c r="AN547" s="43">
        <f t="shared" si="783"/>
        <v>11147.84</v>
      </c>
      <c r="AO547" s="176">
        <f t="shared" si="784"/>
        <v>11147.84</v>
      </c>
    </row>
    <row r="548" spans="1:41" ht="16.399999999999999" customHeight="1">
      <c r="A548" s="20">
        <v>94001</v>
      </c>
      <c r="B548" s="14" t="s">
        <v>429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6">
        <f>SUMIF(Dec!$A:$A,TB!$A548,Dec!$H:$H)</f>
        <v>0</v>
      </c>
      <c r="O548" s="190" t="s">
        <v>545</v>
      </c>
      <c r="P548" s="190"/>
      <c r="Q548" s="181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773"/>
        <v>0</v>
      </c>
      <c r="AE548" s="43">
        <f t="shared" si="774"/>
        <v>0</v>
      </c>
      <c r="AF548" s="43">
        <f t="shared" si="775"/>
        <v>0</v>
      </c>
      <c r="AG548" s="43">
        <f t="shared" si="776"/>
        <v>0</v>
      </c>
      <c r="AH548" s="43">
        <f t="shared" si="777"/>
        <v>0</v>
      </c>
      <c r="AI548" s="43">
        <f t="shared" si="778"/>
        <v>0</v>
      </c>
      <c r="AJ548" s="43">
        <f t="shared" si="779"/>
        <v>0</v>
      </c>
      <c r="AK548" s="43">
        <f t="shared" si="780"/>
        <v>0</v>
      </c>
      <c r="AL548" s="43">
        <f t="shared" si="781"/>
        <v>0</v>
      </c>
      <c r="AM548" s="43">
        <f t="shared" si="782"/>
        <v>0</v>
      </c>
      <c r="AN548" s="43">
        <f t="shared" si="783"/>
        <v>0</v>
      </c>
      <c r="AO548" s="176">
        <f t="shared" si="784"/>
        <v>0</v>
      </c>
    </row>
    <row r="549" spans="1:41" ht="16.399999999999999" customHeight="1">
      <c r="A549" s="20">
        <v>94002</v>
      </c>
      <c r="B549" s="14" t="s">
        <v>430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76">
        <f>SUMIF(Dec!$A:$A,TB!$A549,Dec!$H:$H)</f>
        <v>0</v>
      </c>
      <c r="O549" s="190" t="s">
        <v>545</v>
      </c>
      <c r="P549" s="190"/>
      <c r="Q549" s="181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773"/>
        <v>0</v>
      </c>
      <c r="AE549" s="43">
        <f t="shared" si="774"/>
        <v>0</v>
      </c>
      <c r="AF549" s="43">
        <f t="shared" si="775"/>
        <v>0</v>
      </c>
      <c r="AG549" s="43">
        <f t="shared" si="776"/>
        <v>0</v>
      </c>
      <c r="AH549" s="43">
        <f t="shared" si="777"/>
        <v>0</v>
      </c>
      <c r="AI549" s="43">
        <f t="shared" si="778"/>
        <v>0</v>
      </c>
      <c r="AJ549" s="43">
        <f t="shared" si="779"/>
        <v>0</v>
      </c>
      <c r="AK549" s="43">
        <f t="shared" si="780"/>
        <v>0</v>
      </c>
      <c r="AL549" s="43">
        <f t="shared" si="781"/>
        <v>0</v>
      </c>
      <c r="AM549" s="43">
        <f t="shared" si="782"/>
        <v>0</v>
      </c>
      <c r="AN549" s="43">
        <f t="shared" si="783"/>
        <v>0</v>
      </c>
      <c r="AO549" s="176">
        <f t="shared" si="784"/>
        <v>0</v>
      </c>
    </row>
    <row r="550" spans="1:41" ht="16.399999999999999" customHeight="1">
      <c r="A550" s="20">
        <v>94003</v>
      </c>
      <c r="B550" s="14" t="s">
        <v>431</v>
      </c>
      <c r="C550" s="43">
        <f>SUMIF(Jan!$A:$A,TB!$A550,Jan!$H:$H)</f>
        <v>188</v>
      </c>
      <c r="D550" s="43">
        <f>SUMIF(Feb!$A:$A,TB!$A550,Feb!$H:$H)</f>
        <v>376</v>
      </c>
      <c r="E550" s="43">
        <f>SUMIF(Mar!$A:$A,TB!$A550,Mar!$H:$H)</f>
        <v>564</v>
      </c>
      <c r="F550" s="43">
        <f>SUMIF(Apr!$A:$A,TB!$A550,Apr!$H:$H)</f>
        <v>752</v>
      </c>
      <c r="G550" s="43">
        <f>SUMIF(May!$A:$A,TB!$A550,May!$H:$H)</f>
        <v>940</v>
      </c>
      <c r="H550" s="43">
        <f>SUMIF(Jun!$A:$A,TB!$A550,Jun!$H:$H)</f>
        <v>1128</v>
      </c>
      <c r="I550" s="43">
        <f>SUMIF(Jul!$A:$A,TB!$A550,Jul!$H:$H)</f>
        <v>1128</v>
      </c>
      <c r="J550" s="43">
        <f>SUMIF(Aug!$A:$A,TB!$A550,Aug!$H:$H)</f>
        <v>1128</v>
      </c>
      <c r="K550" s="43">
        <f>SUMIF(Sep!$A:$A,TB!$A550,Sep!$H:$H)</f>
        <v>1128</v>
      </c>
      <c r="L550" s="43">
        <f>SUMIF(Oct!$A:$A,TB!$A550,Oct!$H:$H)</f>
        <v>1128</v>
      </c>
      <c r="M550" s="43">
        <f>SUMIF(Nov!$A:$A,TB!$A550,Nov!$H:$H)</f>
        <v>1128</v>
      </c>
      <c r="N550" s="176">
        <f>SUMIF(Dec!$A:$A,TB!$A550,Dec!$H:$H)</f>
        <v>1128</v>
      </c>
      <c r="O550" s="190" t="s">
        <v>545</v>
      </c>
      <c r="P550" s="190"/>
      <c r="Q550" s="181">
        <v>188</v>
      </c>
      <c r="R550" s="43">
        <v>376</v>
      </c>
      <c r="S550" s="43">
        <v>564</v>
      </c>
      <c r="T550" s="43">
        <v>752</v>
      </c>
      <c r="U550" s="43">
        <v>940</v>
      </c>
      <c r="V550" s="43">
        <v>1128</v>
      </c>
      <c r="W550" s="43">
        <v>1316</v>
      </c>
      <c r="X550" s="43">
        <v>1504</v>
      </c>
      <c r="Y550" s="43">
        <v>1692</v>
      </c>
      <c r="Z550" s="43">
        <v>1880</v>
      </c>
      <c r="AA550" s="43">
        <v>2068</v>
      </c>
      <c r="AB550" s="43">
        <v>2256</v>
      </c>
      <c r="AD550" s="43">
        <f t="shared" si="773"/>
        <v>4732.34</v>
      </c>
      <c r="AE550" s="43">
        <f t="shared" si="774"/>
        <v>9447.7900000000009</v>
      </c>
      <c r="AF550" s="43">
        <f t="shared" si="775"/>
        <v>14206.82</v>
      </c>
      <c r="AG550" s="43">
        <f t="shared" si="776"/>
        <v>19000.18</v>
      </c>
      <c r="AH550" s="43">
        <f t="shared" si="777"/>
        <v>23786.7</v>
      </c>
      <c r="AI550" s="43">
        <f t="shared" si="778"/>
        <v>28566.04</v>
      </c>
      <c r="AJ550" s="43">
        <f t="shared" si="779"/>
        <v>28566.04</v>
      </c>
      <c r="AK550" s="43">
        <f t="shared" si="780"/>
        <v>28566.04</v>
      </c>
      <c r="AL550" s="43">
        <f t="shared" si="781"/>
        <v>28566.04</v>
      </c>
      <c r="AM550" s="43">
        <f t="shared" si="782"/>
        <v>28566.04</v>
      </c>
      <c r="AN550" s="43">
        <f t="shared" si="783"/>
        <v>28566.04</v>
      </c>
      <c r="AO550" s="176">
        <f t="shared" si="784"/>
        <v>28566.04</v>
      </c>
    </row>
    <row r="551" spans="1:41" ht="16.399999999999999" customHeight="1">
      <c r="A551" s="20">
        <v>94004</v>
      </c>
      <c r="B551" s="14" t="s">
        <v>432</v>
      </c>
      <c r="C551" s="43">
        <f>SUMIF(Jan!$A:$A,TB!$A551,Jan!$H:$H)</f>
        <v>108.89</v>
      </c>
      <c r="D551" s="43">
        <f>SUMIF(Feb!$A:$A,TB!$A551,Feb!$H:$H)</f>
        <v>217.78</v>
      </c>
      <c r="E551" s="43">
        <f>SUMIF(Mar!$A:$A,TB!$A551,Mar!$H:$H)</f>
        <v>326.67</v>
      </c>
      <c r="F551" s="43">
        <f>SUMIF(Apr!$A:$A,TB!$A551,Apr!$H:$H)</f>
        <v>435.56</v>
      </c>
      <c r="G551" s="43">
        <f>SUMIF(May!$A:$A,TB!$A551,May!$H:$H)</f>
        <v>544.45000000000005</v>
      </c>
      <c r="H551" s="43">
        <f>SUMIF(Jun!$A:$A,TB!$A551,Jun!$H:$H)</f>
        <v>653.34</v>
      </c>
      <c r="I551" s="43">
        <f>SUMIF(Jul!$A:$A,TB!$A551,Jul!$H:$H)</f>
        <v>653.34</v>
      </c>
      <c r="J551" s="43">
        <f>SUMIF(Aug!$A:$A,TB!$A551,Aug!$H:$H)</f>
        <v>653.34</v>
      </c>
      <c r="K551" s="43">
        <f>SUMIF(Sep!$A:$A,TB!$A551,Sep!$H:$H)</f>
        <v>653.34</v>
      </c>
      <c r="L551" s="43">
        <f>SUMIF(Oct!$A:$A,TB!$A551,Oct!$H:$H)</f>
        <v>653.34</v>
      </c>
      <c r="M551" s="43">
        <f>SUMIF(Nov!$A:$A,TB!$A551,Nov!$H:$H)</f>
        <v>653.34</v>
      </c>
      <c r="N551" s="176">
        <f>SUMIF(Dec!$A:$A,TB!$A551,Dec!$H:$H)</f>
        <v>653.34</v>
      </c>
      <c r="O551" s="190" t="s">
        <v>542</v>
      </c>
      <c r="P551" s="190"/>
      <c r="Q551" s="181">
        <v>121.33</v>
      </c>
      <c r="R551" s="43">
        <v>242.66</v>
      </c>
      <c r="S551" s="43">
        <v>363.99</v>
      </c>
      <c r="T551" s="43">
        <v>485.32</v>
      </c>
      <c r="U551" s="43">
        <v>606.65</v>
      </c>
      <c r="V551" s="43">
        <v>727.98</v>
      </c>
      <c r="W551" s="43">
        <v>849.31</v>
      </c>
      <c r="X551" s="43">
        <v>970.64</v>
      </c>
      <c r="Y551" s="43">
        <v>1091.97</v>
      </c>
      <c r="Z551" s="43">
        <v>1213.3399999999999</v>
      </c>
      <c r="AA551" s="43">
        <v>1322.23</v>
      </c>
      <c r="AB551" s="43">
        <v>1431.12</v>
      </c>
      <c r="AD551" s="43">
        <f t="shared" si="773"/>
        <v>2740.98</v>
      </c>
      <c r="AE551" s="43">
        <f t="shared" si="774"/>
        <v>5472.18</v>
      </c>
      <c r="AF551" s="43">
        <f t="shared" si="775"/>
        <v>8228.6200000000008</v>
      </c>
      <c r="AG551" s="43">
        <f t="shared" si="776"/>
        <v>11004.95</v>
      </c>
      <c r="AH551" s="43">
        <f t="shared" si="777"/>
        <v>13777.31</v>
      </c>
      <c r="AI551" s="43">
        <f t="shared" si="778"/>
        <v>16545.509999999998</v>
      </c>
      <c r="AJ551" s="43">
        <f t="shared" si="779"/>
        <v>16545.509999999998</v>
      </c>
      <c r="AK551" s="43">
        <f t="shared" si="780"/>
        <v>16545.509999999998</v>
      </c>
      <c r="AL551" s="43">
        <f t="shared" si="781"/>
        <v>16545.509999999998</v>
      </c>
      <c r="AM551" s="43">
        <f t="shared" si="782"/>
        <v>16545.509999999998</v>
      </c>
      <c r="AN551" s="43">
        <f t="shared" si="783"/>
        <v>16545.509999999998</v>
      </c>
      <c r="AO551" s="176">
        <f t="shared" si="784"/>
        <v>16545.509999999998</v>
      </c>
    </row>
    <row r="552" spans="1:41" ht="16.399999999999999" customHeight="1">
      <c r="A552" s="20">
        <v>94005</v>
      </c>
      <c r="B552" s="14" t="s">
        <v>433</v>
      </c>
      <c r="C552" s="43">
        <f>SUMIF(Jan!$A:$A,TB!$A552,Jan!$H:$H)</f>
        <v>113.18</v>
      </c>
      <c r="D552" s="43">
        <f>SUMIF(Feb!$A:$A,TB!$A552,Feb!$H:$H)</f>
        <v>334.09</v>
      </c>
      <c r="E552" s="43">
        <f>SUMIF(Mar!$A:$A,TB!$A552,Mar!$H:$H)</f>
        <v>334.09</v>
      </c>
      <c r="F552" s="43">
        <f>SUMIF(Apr!$A:$A,TB!$A552,Apr!$H:$H)</f>
        <v>549.85</v>
      </c>
      <c r="G552" s="43">
        <f>SUMIF(May!$A:$A,TB!$A552,May!$H:$H)</f>
        <v>634.48</v>
      </c>
      <c r="H552" s="43">
        <f>SUMIF(Jun!$A:$A,TB!$A552,Jun!$H:$H)</f>
        <v>753.68</v>
      </c>
      <c r="I552" s="43">
        <f>SUMIF(Jul!$A:$A,TB!$A552,Jul!$H:$H)</f>
        <v>753.68</v>
      </c>
      <c r="J552" s="43">
        <f>SUMIF(Aug!$A:$A,TB!$A552,Aug!$H:$H)</f>
        <v>753.68</v>
      </c>
      <c r="K552" s="43">
        <f>SUMIF(Sep!$A:$A,TB!$A552,Sep!$H:$H)</f>
        <v>753.68</v>
      </c>
      <c r="L552" s="43">
        <f>SUMIF(Oct!$A:$A,TB!$A552,Oct!$H:$H)</f>
        <v>753.68</v>
      </c>
      <c r="M552" s="43">
        <f>SUMIF(Nov!$A:$A,TB!$A552,Nov!$H:$H)</f>
        <v>753.68</v>
      </c>
      <c r="N552" s="176">
        <f>SUMIF(Dec!$A:$A,TB!$A552,Dec!$H:$H)</f>
        <v>753.68</v>
      </c>
      <c r="O552" s="190" t="s">
        <v>546</v>
      </c>
      <c r="P552" s="190"/>
      <c r="Q552" s="181">
        <v>156.54</v>
      </c>
      <c r="R552" s="43">
        <v>233.86</v>
      </c>
      <c r="S552" s="43">
        <v>233.86</v>
      </c>
      <c r="T552" s="43">
        <v>233.86</v>
      </c>
      <c r="U552" s="43">
        <v>471.75</v>
      </c>
      <c r="V552" s="43">
        <v>554.11</v>
      </c>
      <c r="W552" s="43">
        <v>554.11</v>
      </c>
      <c r="X552" s="43">
        <v>653.80999999999995</v>
      </c>
      <c r="Y552" s="43">
        <v>716.88</v>
      </c>
      <c r="Z552" s="43">
        <v>868.99</v>
      </c>
      <c r="AA552" s="43">
        <v>975.27</v>
      </c>
      <c r="AB552" s="43">
        <v>975.27</v>
      </c>
      <c r="AD552" s="43">
        <f t="shared" si="773"/>
        <v>2848.97</v>
      </c>
      <c r="AE552" s="43">
        <f t="shared" si="774"/>
        <v>8394.7099999999991</v>
      </c>
      <c r="AF552" s="43">
        <f t="shared" si="775"/>
        <v>8415.5300000000007</v>
      </c>
      <c r="AG552" s="43">
        <f t="shared" si="776"/>
        <v>13892.62</v>
      </c>
      <c r="AH552" s="43">
        <f t="shared" si="777"/>
        <v>16055.52</v>
      </c>
      <c r="AI552" s="43">
        <f t="shared" si="778"/>
        <v>19086.57</v>
      </c>
      <c r="AJ552" s="43">
        <f t="shared" si="779"/>
        <v>19086.57</v>
      </c>
      <c r="AK552" s="43">
        <f t="shared" si="780"/>
        <v>19086.57</v>
      </c>
      <c r="AL552" s="43">
        <f t="shared" si="781"/>
        <v>19086.57</v>
      </c>
      <c r="AM552" s="43">
        <f t="shared" si="782"/>
        <v>19086.57</v>
      </c>
      <c r="AN552" s="43">
        <f t="shared" si="783"/>
        <v>19086.57</v>
      </c>
      <c r="AO552" s="176">
        <f t="shared" si="784"/>
        <v>19086.57</v>
      </c>
    </row>
    <row r="553" spans="1:41" ht="16.399999999999999" customHeight="1">
      <c r="A553" s="20">
        <v>94006</v>
      </c>
      <c r="B553" s="14" t="s">
        <v>434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6">
        <f>SUMIF(Dec!$A:$A,TB!$A553,Dec!$H:$H)</f>
        <v>0</v>
      </c>
      <c r="O553" s="190" t="s">
        <v>547</v>
      </c>
      <c r="P553" s="190"/>
      <c r="Q553" s="181">
        <v>0</v>
      </c>
      <c r="R553" s="43">
        <v>69</v>
      </c>
      <c r="S553" s="43">
        <v>182.06</v>
      </c>
      <c r="T553" s="43">
        <v>199.46</v>
      </c>
      <c r="U553" s="43">
        <v>216.86</v>
      </c>
      <c r="V553" s="43">
        <v>234.26</v>
      </c>
      <c r="W553" s="43">
        <v>401.66</v>
      </c>
      <c r="X553" s="43">
        <v>419.06</v>
      </c>
      <c r="Y553" s="43">
        <v>436.46</v>
      </c>
      <c r="Z553" s="43">
        <v>453.86</v>
      </c>
      <c r="AA553" s="43">
        <v>471.26</v>
      </c>
      <c r="AB553" s="43">
        <v>488.66</v>
      </c>
      <c r="AD553" s="43">
        <f t="shared" si="773"/>
        <v>0</v>
      </c>
      <c r="AE553" s="43">
        <f t="shared" si="774"/>
        <v>0</v>
      </c>
      <c r="AF553" s="43">
        <f t="shared" si="775"/>
        <v>0</v>
      </c>
      <c r="AG553" s="43">
        <f t="shared" si="776"/>
        <v>0</v>
      </c>
      <c r="AH553" s="43">
        <f t="shared" si="777"/>
        <v>0</v>
      </c>
      <c r="AI553" s="43">
        <f t="shared" si="778"/>
        <v>0</v>
      </c>
      <c r="AJ553" s="43">
        <f t="shared" si="779"/>
        <v>0</v>
      </c>
      <c r="AK553" s="43">
        <f t="shared" si="780"/>
        <v>0</v>
      </c>
      <c r="AL553" s="43">
        <f t="shared" si="781"/>
        <v>0</v>
      </c>
      <c r="AM553" s="43">
        <f t="shared" si="782"/>
        <v>0</v>
      </c>
      <c r="AN553" s="43">
        <f t="shared" si="783"/>
        <v>0</v>
      </c>
      <c r="AO553" s="176">
        <f t="shared" si="784"/>
        <v>0</v>
      </c>
    </row>
    <row r="554" spans="1:41" ht="16.399999999999999" customHeight="1">
      <c r="A554" s="20">
        <v>94007</v>
      </c>
      <c r="B554" s="14" t="s">
        <v>435</v>
      </c>
      <c r="C554" s="43">
        <f>SUMIF(Jan!$A:$A,TB!$A554,Jan!$H:$H)</f>
        <v>128.61000000000001</v>
      </c>
      <c r="D554" s="43">
        <f>SUMIF(Feb!$A:$A,TB!$A554,Feb!$H:$H)</f>
        <v>201.62</v>
      </c>
      <c r="E554" s="43">
        <f>SUMIF(Mar!$A:$A,TB!$A554,Mar!$H:$H)</f>
        <v>358.9</v>
      </c>
      <c r="F554" s="43">
        <f>SUMIF(Apr!$A:$A,TB!$A554,Apr!$H:$H)</f>
        <v>397.87</v>
      </c>
      <c r="G554" s="43">
        <f>SUMIF(May!$A:$A,TB!$A554,May!$H:$H)</f>
        <v>431.76</v>
      </c>
      <c r="H554" s="43">
        <f>SUMIF(Jun!$A:$A,TB!$A554,Jun!$H:$H)</f>
        <v>521.20000000000005</v>
      </c>
      <c r="I554" s="43">
        <f>SUMIF(Jul!$A:$A,TB!$A554,Jul!$H:$H)</f>
        <v>521.20000000000005</v>
      </c>
      <c r="J554" s="43">
        <f>SUMIF(Aug!$A:$A,TB!$A554,Aug!$H:$H)</f>
        <v>521.20000000000005</v>
      </c>
      <c r="K554" s="43">
        <f>SUMIF(Sep!$A:$A,TB!$A554,Sep!$H:$H)</f>
        <v>521.20000000000005</v>
      </c>
      <c r="L554" s="43">
        <f>SUMIF(Oct!$A:$A,TB!$A554,Oct!$H:$H)</f>
        <v>521.20000000000005</v>
      </c>
      <c r="M554" s="43">
        <f>SUMIF(Nov!$A:$A,TB!$A554,Nov!$H:$H)</f>
        <v>521.20000000000005</v>
      </c>
      <c r="N554" s="176">
        <f>SUMIF(Dec!$A:$A,TB!$A554,Dec!$H:$H)</f>
        <v>521.20000000000005</v>
      </c>
      <c r="O554" s="190" t="s">
        <v>542</v>
      </c>
      <c r="P554" s="190"/>
      <c r="Q554" s="181">
        <v>346.49</v>
      </c>
      <c r="R554" s="43">
        <v>401.02</v>
      </c>
      <c r="S554" s="43">
        <v>607.02</v>
      </c>
      <c r="T554" s="43">
        <v>639.55999999999995</v>
      </c>
      <c r="U554" s="43">
        <v>733.74</v>
      </c>
      <c r="V554" s="43">
        <v>831.76</v>
      </c>
      <c r="W554" s="43">
        <v>949.55</v>
      </c>
      <c r="X554" s="43">
        <v>1115.3499999999999</v>
      </c>
      <c r="Y554" s="43">
        <v>1192.71</v>
      </c>
      <c r="Z554" s="43">
        <v>1287.8499999999999</v>
      </c>
      <c r="AA554" s="43">
        <v>1443.77</v>
      </c>
      <c r="AB554" s="43">
        <v>1519.12</v>
      </c>
      <c r="AD554" s="43">
        <f t="shared" si="773"/>
        <v>3237.37</v>
      </c>
      <c r="AE554" s="43">
        <f t="shared" si="774"/>
        <v>5066.13</v>
      </c>
      <c r="AF554" s="43">
        <f t="shared" si="775"/>
        <v>9040.48</v>
      </c>
      <c r="AG554" s="43">
        <f t="shared" si="776"/>
        <v>10052.66</v>
      </c>
      <c r="AH554" s="43">
        <f t="shared" si="777"/>
        <v>10925.69</v>
      </c>
      <c r="AI554" s="43">
        <f t="shared" si="778"/>
        <v>13199.13</v>
      </c>
      <c r="AJ554" s="43">
        <f t="shared" si="779"/>
        <v>13199.13</v>
      </c>
      <c r="AK554" s="43">
        <f t="shared" si="780"/>
        <v>13199.13</v>
      </c>
      <c r="AL554" s="43">
        <f t="shared" si="781"/>
        <v>13199.13</v>
      </c>
      <c r="AM554" s="43">
        <f t="shared" si="782"/>
        <v>13199.13</v>
      </c>
      <c r="AN554" s="43">
        <f t="shared" si="783"/>
        <v>13199.13</v>
      </c>
      <c r="AO554" s="176">
        <f t="shared" si="784"/>
        <v>13199.13</v>
      </c>
    </row>
    <row r="555" spans="1:41" ht="16.399999999999999" customHeight="1">
      <c r="A555" s="20">
        <v>94008</v>
      </c>
      <c r="B555" s="14" t="s">
        <v>436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76">
        <f>SUMIF(Dec!$A:$A,TB!$A555,Dec!$H:$H)</f>
        <v>0</v>
      </c>
      <c r="O555" s="190" t="s">
        <v>542</v>
      </c>
      <c r="P555" s="190"/>
      <c r="Q555" s="181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773"/>
        <v>0</v>
      </c>
      <c r="AE555" s="43">
        <f t="shared" si="774"/>
        <v>0</v>
      </c>
      <c r="AF555" s="43">
        <f t="shared" si="775"/>
        <v>0</v>
      </c>
      <c r="AG555" s="43">
        <f t="shared" si="776"/>
        <v>0</v>
      </c>
      <c r="AH555" s="43">
        <f t="shared" si="777"/>
        <v>0</v>
      </c>
      <c r="AI555" s="43">
        <f t="shared" si="778"/>
        <v>0</v>
      </c>
      <c r="AJ555" s="43">
        <f t="shared" si="779"/>
        <v>0</v>
      </c>
      <c r="AK555" s="43">
        <f t="shared" si="780"/>
        <v>0</v>
      </c>
      <c r="AL555" s="43">
        <f t="shared" si="781"/>
        <v>0</v>
      </c>
      <c r="AM555" s="43">
        <f t="shared" si="782"/>
        <v>0</v>
      </c>
      <c r="AN555" s="43">
        <f t="shared" si="783"/>
        <v>0</v>
      </c>
      <c r="AO555" s="176">
        <f t="shared" si="784"/>
        <v>0</v>
      </c>
    </row>
    <row r="556" spans="1:41" ht="16.399999999999999" customHeight="1">
      <c r="A556" s="20">
        <v>94009</v>
      </c>
      <c r="B556" s="14" t="s">
        <v>437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6">
        <f>SUMIF(Dec!$A:$A,TB!$A556,Dec!$H:$H)</f>
        <v>0</v>
      </c>
      <c r="O556" s="190" t="s">
        <v>542</v>
      </c>
      <c r="P556" s="190"/>
      <c r="Q556" s="181">
        <v>0</v>
      </c>
      <c r="R556" s="43">
        <v>45.5</v>
      </c>
      <c r="S556" s="43">
        <v>45.5</v>
      </c>
      <c r="T556" s="43">
        <v>45.5</v>
      </c>
      <c r="U556" s="43">
        <v>45.5</v>
      </c>
      <c r="V556" s="43">
        <v>45.5</v>
      </c>
      <c r="W556" s="43">
        <v>45.5</v>
      </c>
      <c r="X556" s="43">
        <v>45.5</v>
      </c>
      <c r="Y556" s="43">
        <v>45.5</v>
      </c>
      <c r="Z556" s="43">
        <v>45.5</v>
      </c>
      <c r="AA556" s="43">
        <v>45.5</v>
      </c>
      <c r="AB556" s="43">
        <v>98.11</v>
      </c>
      <c r="AD556" s="43">
        <f t="shared" si="773"/>
        <v>0</v>
      </c>
      <c r="AE556" s="43">
        <f t="shared" si="774"/>
        <v>0</v>
      </c>
      <c r="AF556" s="43">
        <f t="shared" si="775"/>
        <v>0</v>
      </c>
      <c r="AG556" s="43">
        <f t="shared" si="776"/>
        <v>0</v>
      </c>
      <c r="AH556" s="43">
        <f t="shared" si="777"/>
        <v>0</v>
      </c>
      <c r="AI556" s="43">
        <f t="shared" si="778"/>
        <v>0</v>
      </c>
      <c r="AJ556" s="43">
        <f t="shared" si="779"/>
        <v>0</v>
      </c>
      <c r="AK556" s="43">
        <f t="shared" si="780"/>
        <v>0</v>
      </c>
      <c r="AL556" s="43">
        <f t="shared" si="781"/>
        <v>0</v>
      </c>
      <c r="AM556" s="43">
        <f t="shared" si="782"/>
        <v>0</v>
      </c>
      <c r="AN556" s="43">
        <f t="shared" si="783"/>
        <v>0</v>
      </c>
      <c r="AO556" s="176">
        <f t="shared" si="784"/>
        <v>0</v>
      </c>
    </row>
    <row r="557" spans="1:41" ht="16.399999999999999" customHeight="1">
      <c r="A557" s="20">
        <v>94010</v>
      </c>
      <c r="B557" s="14" t="s">
        <v>438</v>
      </c>
      <c r="C557" s="43">
        <f>SUMIF(Jan!$A:$A,TB!$A557,Jan!$H:$H)</f>
        <v>295.77</v>
      </c>
      <c r="D557" s="43">
        <f>SUMIF(Feb!$A:$A,TB!$A557,Feb!$H:$H)</f>
        <v>591.54</v>
      </c>
      <c r="E557" s="43">
        <f>SUMIF(Mar!$A:$A,TB!$A557,Mar!$H:$H)</f>
        <v>887.31</v>
      </c>
      <c r="F557" s="43">
        <f>SUMIF(Apr!$A:$A,TB!$A557,Apr!$H:$H)</f>
        <v>1183.08</v>
      </c>
      <c r="G557" s="43">
        <f>SUMIF(May!$A:$A,TB!$A557,May!$H:$H)</f>
        <v>1478.85</v>
      </c>
      <c r="H557" s="43">
        <f>SUMIF(Jun!$A:$A,TB!$A557,Jun!$H:$H)</f>
        <v>1774.62</v>
      </c>
      <c r="I557" s="43">
        <f>SUMIF(Jul!$A:$A,TB!$A557,Jul!$H:$H)</f>
        <v>1774.62</v>
      </c>
      <c r="J557" s="43">
        <f>SUMIF(Aug!$A:$A,TB!$A557,Aug!$H:$H)</f>
        <v>1774.62</v>
      </c>
      <c r="K557" s="43">
        <f>SUMIF(Sep!$A:$A,TB!$A557,Sep!$H:$H)</f>
        <v>1774.62</v>
      </c>
      <c r="L557" s="43">
        <f>SUMIF(Oct!$A:$A,TB!$A557,Oct!$H:$H)</f>
        <v>1774.62</v>
      </c>
      <c r="M557" s="43">
        <f>SUMIF(Nov!$A:$A,TB!$A557,Nov!$H:$H)</f>
        <v>1774.62</v>
      </c>
      <c r="N557" s="176">
        <f>SUMIF(Dec!$A:$A,TB!$A557,Dec!$H:$H)</f>
        <v>1774.62</v>
      </c>
      <c r="O557" s="190" t="s">
        <v>542</v>
      </c>
      <c r="P557" s="190"/>
      <c r="Q557" s="181">
        <v>422.96</v>
      </c>
      <c r="R557" s="43">
        <v>845.92</v>
      </c>
      <c r="S557" s="43">
        <v>1208.8800000000001</v>
      </c>
      <c r="T557" s="43">
        <v>1571.84</v>
      </c>
      <c r="U557" s="43">
        <v>1934.8</v>
      </c>
      <c r="V557" s="43">
        <v>2297.7600000000002</v>
      </c>
      <c r="W557" s="43">
        <v>2660.72</v>
      </c>
      <c r="X557" s="43">
        <v>3023.68</v>
      </c>
      <c r="Y557" s="43">
        <v>3386.64</v>
      </c>
      <c r="Z557" s="43">
        <v>3749.6</v>
      </c>
      <c r="AA557" s="43">
        <v>4112.5600000000004</v>
      </c>
      <c r="AB557" s="43">
        <v>3870.8</v>
      </c>
      <c r="AD557" s="43">
        <f t="shared" si="773"/>
        <v>7445.12</v>
      </c>
      <c r="AE557" s="43">
        <f t="shared" si="774"/>
        <v>14863.68</v>
      </c>
      <c r="AF557" s="43">
        <f t="shared" si="775"/>
        <v>22350.81</v>
      </c>
      <c r="AG557" s="43">
        <f t="shared" si="776"/>
        <v>29891.94</v>
      </c>
      <c r="AH557" s="43">
        <f t="shared" si="777"/>
        <v>37422.300000000003</v>
      </c>
      <c r="AI557" s="43">
        <f t="shared" si="778"/>
        <v>44941.36</v>
      </c>
      <c r="AJ557" s="43">
        <f t="shared" si="779"/>
        <v>44941.36</v>
      </c>
      <c r="AK557" s="43">
        <f t="shared" si="780"/>
        <v>44941.36</v>
      </c>
      <c r="AL557" s="43">
        <f t="shared" si="781"/>
        <v>44941.36</v>
      </c>
      <c r="AM557" s="43">
        <f t="shared" si="782"/>
        <v>44941.36</v>
      </c>
      <c r="AN557" s="43">
        <f t="shared" si="783"/>
        <v>44941.36</v>
      </c>
      <c r="AO557" s="176">
        <f t="shared" si="784"/>
        <v>44941.36</v>
      </c>
    </row>
    <row r="558" spans="1:41" ht="16.399999999999999" customHeight="1">
      <c r="A558" s="20">
        <v>94011</v>
      </c>
      <c r="B558" s="14" t="s">
        <v>439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6">
        <f>SUMIF(Dec!$A:$A,TB!$A558,Dec!$H:$H)</f>
        <v>0</v>
      </c>
      <c r="O558" s="190" t="s">
        <v>542</v>
      </c>
      <c r="P558" s="190"/>
      <c r="Q558" s="181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773"/>
        <v>0</v>
      </c>
      <c r="AE558" s="43">
        <f t="shared" si="774"/>
        <v>0</v>
      </c>
      <c r="AF558" s="43">
        <f t="shared" si="775"/>
        <v>0</v>
      </c>
      <c r="AG558" s="43">
        <f t="shared" si="776"/>
        <v>0</v>
      </c>
      <c r="AH558" s="43">
        <f t="shared" si="777"/>
        <v>0</v>
      </c>
      <c r="AI558" s="43">
        <f t="shared" si="778"/>
        <v>0</v>
      </c>
      <c r="AJ558" s="43">
        <f t="shared" si="779"/>
        <v>0</v>
      </c>
      <c r="AK558" s="43">
        <f t="shared" si="780"/>
        <v>0</v>
      </c>
      <c r="AL558" s="43">
        <f t="shared" si="781"/>
        <v>0</v>
      </c>
      <c r="AM558" s="43">
        <f t="shared" si="782"/>
        <v>0</v>
      </c>
      <c r="AN558" s="43">
        <f t="shared" si="783"/>
        <v>0</v>
      </c>
      <c r="AO558" s="176">
        <f t="shared" si="784"/>
        <v>0</v>
      </c>
    </row>
    <row r="559" spans="1:41" ht="16.399999999999999" customHeight="1">
      <c r="A559" s="20">
        <v>94012</v>
      </c>
      <c r="B559" s="14" t="s">
        <v>440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76">
        <f>SUMIF(Dec!$A:$A,TB!$A559,Dec!$H:$H)</f>
        <v>0</v>
      </c>
      <c r="O559" s="190" t="s">
        <v>542</v>
      </c>
      <c r="P559" s="190"/>
      <c r="Q559" s="181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773"/>
        <v>0</v>
      </c>
      <c r="AE559" s="43">
        <f t="shared" si="774"/>
        <v>0</v>
      </c>
      <c r="AF559" s="43">
        <f t="shared" si="775"/>
        <v>0</v>
      </c>
      <c r="AG559" s="43">
        <f t="shared" si="776"/>
        <v>0</v>
      </c>
      <c r="AH559" s="43">
        <f t="shared" si="777"/>
        <v>0</v>
      </c>
      <c r="AI559" s="43">
        <f t="shared" si="778"/>
        <v>0</v>
      </c>
      <c r="AJ559" s="43">
        <f t="shared" si="779"/>
        <v>0</v>
      </c>
      <c r="AK559" s="43">
        <f t="shared" si="780"/>
        <v>0</v>
      </c>
      <c r="AL559" s="43">
        <f t="shared" si="781"/>
        <v>0</v>
      </c>
      <c r="AM559" s="43">
        <f t="shared" si="782"/>
        <v>0</v>
      </c>
      <c r="AN559" s="43">
        <f t="shared" si="783"/>
        <v>0</v>
      </c>
      <c r="AO559" s="176">
        <f t="shared" si="784"/>
        <v>0</v>
      </c>
    </row>
    <row r="560" spans="1:41" ht="16.399999999999999" customHeight="1">
      <c r="A560" s="20">
        <v>94013</v>
      </c>
      <c r="B560" s="14" t="s">
        <v>441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6">
        <f>SUMIF(Dec!$A:$A,TB!$A560,Dec!$H:$H)</f>
        <v>0</v>
      </c>
      <c r="O560" s="190" t="s">
        <v>542</v>
      </c>
      <c r="P560" s="190"/>
      <c r="Q560" s="181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73"/>
        <v>0</v>
      </c>
      <c r="AE560" s="43">
        <f t="shared" si="774"/>
        <v>0</v>
      </c>
      <c r="AF560" s="43">
        <f t="shared" si="775"/>
        <v>0</v>
      </c>
      <c r="AG560" s="43">
        <f t="shared" si="776"/>
        <v>0</v>
      </c>
      <c r="AH560" s="43">
        <f t="shared" si="777"/>
        <v>0</v>
      </c>
      <c r="AI560" s="43">
        <f t="shared" si="778"/>
        <v>0</v>
      </c>
      <c r="AJ560" s="43">
        <f t="shared" si="779"/>
        <v>0</v>
      </c>
      <c r="AK560" s="43">
        <f t="shared" si="780"/>
        <v>0</v>
      </c>
      <c r="AL560" s="43">
        <f t="shared" si="781"/>
        <v>0</v>
      </c>
      <c r="AM560" s="43">
        <f t="shared" si="782"/>
        <v>0</v>
      </c>
      <c r="AN560" s="43">
        <f t="shared" si="783"/>
        <v>0</v>
      </c>
      <c r="AO560" s="176">
        <f t="shared" si="784"/>
        <v>0</v>
      </c>
    </row>
    <row r="561" spans="1:41" ht="16.399999999999999" customHeight="1">
      <c r="A561" s="20">
        <v>94016</v>
      </c>
      <c r="B561" s="14" t="s">
        <v>442</v>
      </c>
      <c r="C561" s="43">
        <f>SUMIF(Jan!$A:$A,TB!$A561,Jan!$H:$H)</f>
        <v>139.62</v>
      </c>
      <c r="D561" s="43">
        <f>SUMIF(Feb!$A:$A,TB!$A561,Feb!$H:$H)</f>
        <v>279.24</v>
      </c>
      <c r="E561" s="43">
        <f>SUMIF(Mar!$A:$A,TB!$A561,Mar!$H:$H)</f>
        <v>418.86</v>
      </c>
      <c r="F561" s="43">
        <f>SUMIF(Apr!$A:$A,TB!$A561,Apr!$H:$H)</f>
        <v>558.48</v>
      </c>
      <c r="G561" s="43">
        <f>SUMIF(May!$A:$A,TB!$A561,May!$H:$H)</f>
        <v>698.1</v>
      </c>
      <c r="H561" s="43">
        <f>SUMIF(Jun!$A:$A,TB!$A561,Jun!$H:$H)</f>
        <v>837.72</v>
      </c>
      <c r="I561" s="43">
        <f>SUMIF(Jul!$A:$A,TB!$A561,Jul!$H:$H)</f>
        <v>837.72</v>
      </c>
      <c r="J561" s="43">
        <f>SUMIF(Aug!$A:$A,TB!$A561,Aug!$H:$H)</f>
        <v>837.72</v>
      </c>
      <c r="K561" s="43">
        <f>SUMIF(Sep!$A:$A,TB!$A561,Sep!$H:$H)</f>
        <v>837.72</v>
      </c>
      <c r="L561" s="43">
        <f>SUMIF(Oct!$A:$A,TB!$A561,Oct!$H:$H)</f>
        <v>837.72</v>
      </c>
      <c r="M561" s="43">
        <f>SUMIF(Nov!$A:$A,TB!$A561,Nov!$H:$H)</f>
        <v>837.72</v>
      </c>
      <c r="N561" s="176">
        <f>SUMIF(Dec!$A:$A,TB!$A561,Dec!$H:$H)</f>
        <v>837.72</v>
      </c>
      <c r="O561" s="190" t="s">
        <v>548</v>
      </c>
      <c r="P561" s="190"/>
      <c r="Q561" s="181">
        <v>77.12</v>
      </c>
      <c r="R561" s="43">
        <v>154.24</v>
      </c>
      <c r="S561" s="43">
        <v>231.36</v>
      </c>
      <c r="T561" s="43">
        <v>308.48</v>
      </c>
      <c r="U561" s="43">
        <v>385.6</v>
      </c>
      <c r="V561" s="43">
        <v>525.22</v>
      </c>
      <c r="W561" s="43">
        <v>664.84</v>
      </c>
      <c r="X561" s="43">
        <v>804.46</v>
      </c>
      <c r="Y561" s="43">
        <v>944.08</v>
      </c>
      <c r="Z561" s="43">
        <v>1083.7</v>
      </c>
      <c r="AA561" s="43">
        <v>1223.32</v>
      </c>
      <c r="AB561" s="43">
        <v>1362.94</v>
      </c>
      <c r="AD561" s="43">
        <f t="shared" si="773"/>
        <v>3514.51</v>
      </c>
      <c r="AE561" s="43">
        <f t="shared" si="774"/>
        <v>7016.49</v>
      </c>
      <c r="AF561" s="43">
        <f t="shared" si="775"/>
        <v>10550.83</v>
      </c>
      <c r="AG561" s="43">
        <f t="shared" si="776"/>
        <v>14110.67</v>
      </c>
      <c r="AH561" s="43">
        <f t="shared" si="777"/>
        <v>17665.419999999998</v>
      </c>
      <c r="AI561" s="43">
        <f t="shared" si="778"/>
        <v>21214.84</v>
      </c>
      <c r="AJ561" s="43">
        <f t="shared" si="779"/>
        <v>21214.84</v>
      </c>
      <c r="AK561" s="43">
        <f t="shared" si="780"/>
        <v>21214.84</v>
      </c>
      <c r="AL561" s="43">
        <f t="shared" si="781"/>
        <v>21214.84</v>
      </c>
      <c r="AM561" s="43">
        <f t="shared" si="782"/>
        <v>21214.84</v>
      </c>
      <c r="AN561" s="43">
        <f t="shared" si="783"/>
        <v>21214.84</v>
      </c>
      <c r="AO561" s="176">
        <f t="shared" si="784"/>
        <v>21214.84</v>
      </c>
    </row>
    <row r="562" spans="1:41" ht="16.399999999999999" customHeight="1">
      <c r="A562" s="20">
        <v>94017</v>
      </c>
      <c r="B562" s="14" t="s">
        <v>443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6">
        <f>SUMIF(Dec!$A:$A,TB!$A562,Dec!$H:$H)</f>
        <v>0</v>
      </c>
      <c r="O562" s="190" t="s">
        <v>549</v>
      </c>
      <c r="P562" s="190"/>
      <c r="Q562" s="181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773"/>
        <v>0</v>
      </c>
      <c r="AE562" s="43">
        <f t="shared" si="774"/>
        <v>0</v>
      </c>
      <c r="AF562" s="43">
        <f t="shared" si="775"/>
        <v>0</v>
      </c>
      <c r="AG562" s="43">
        <f t="shared" si="776"/>
        <v>0</v>
      </c>
      <c r="AH562" s="43">
        <f t="shared" si="777"/>
        <v>0</v>
      </c>
      <c r="AI562" s="43">
        <f t="shared" si="778"/>
        <v>0</v>
      </c>
      <c r="AJ562" s="43">
        <f t="shared" si="779"/>
        <v>0</v>
      </c>
      <c r="AK562" s="43">
        <f t="shared" si="780"/>
        <v>0</v>
      </c>
      <c r="AL562" s="43">
        <f t="shared" si="781"/>
        <v>0</v>
      </c>
      <c r="AM562" s="43">
        <f t="shared" si="782"/>
        <v>0</v>
      </c>
      <c r="AN562" s="43">
        <f t="shared" si="783"/>
        <v>0</v>
      </c>
      <c r="AO562" s="176">
        <f t="shared" si="784"/>
        <v>0</v>
      </c>
    </row>
    <row r="563" spans="1:41" ht="16.399999999999999" customHeight="1">
      <c r="A563" s="20">
        <v>94018</v>
      </c>
      <c r="B563" s="14" t="s">
        <v>444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6">
        <f>SUMIF(Dec!$A:$A,TB!$A563,Dec!$H:$H)</f>
        <v>0</v>
      </c>
      <c r="O563" s="190" t="s">
        <v>542</v>
      </c>
      <c r="P563" s="190"/>
      <c r="Q563" s="181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991.74</v>
      </c>
      <c r="AA563" s="43">
        <v>991.74</v>
      </c>
      <c r="AB563" s="43">
        <v>991.74</v>
      </c>
      <c r="AD563" s="43">
        <f t="shared" si="773"/>
        <v>0</v>
      </c>
      <c r="AE563" s="43">
        <f t="shared" si="774"/>
        <v>0</v>
      </c>
      <c r="AF563" s="43">
        <f t="shared" si="775"/>
        <v>0</v>
      </c>
      <c r="AG563" s="43">
        <f t="shared" si="776"/>
        <v>0</v>
      </c>
      <c r="AH563" s="43">
        <f t="shared" si="777"/>
        <v>0</v>
      </c>
      <c r="AI563" s="43">
        <f t="shared" si="778"/>
        <v>0</v>
      </c>
      <c r="AJ563" s="43">
        <f t="shared" si="779"/>
        <v>0</v>
      </c>
      <c r="AK563" s="43">
        <f t="shared" si="780"/>
        <v>0</v>
      </c>
      <c r="AL563" s="43">
        <f t="shared" si="781"/>
        <v>0</v>
      </c>
      <c r="AM563" s="43">
        <f t="shared" si="782"/>
        <v>0</v>
      </c>
      <c r="AN563" s="43">
        <f t="shared" si="783"/>
        <v>0</v>
      </c>
      <c r="AO563" s="176">
        <f t="shared" si="784"/>
        <v>0</v>
      </c>
    </row>
    <row r="564" spans="1:41" ht="16.399999999999999" customHeight="1">
      <c r="A564" s="20">
        <v>94019</v>
      </c>
      <c r="B564" s="14" t="s">
        <v>417</v>
      </c>
      <c r="C564" s="43">
        <f>SUMIF(Jan!$A:$A,TB!$A564,Jan!$H:$H)</f>
        <v>98.25</v>
      </c>
      <c r="D564" s="43">
        <f>SUMIF(Feb!$A:$A,TB!$A564,Feb!$H:$H)</f>
        <v>134.5</v>
      </c>
      <c r="E564" s="43">
        <f>SUMIF(Mar!$A:$A,TB!$A564,Mar!$H:$H)</f>
        <v>134.5</v>
      </c>
      <c r="F564" s="43">
        <f>SUMIF(Apr!$A:$A,TB!$A564,Apr!$H:$H)</f>
        <v>134.5</v>
      </c>
      <c r="G564" s="43">
        <f>SUMIF(May!$A:$A,TB!$A564,May!$H:$H)</f>
        <v>134.5</v>
      </c>
      <c r="H564" s="43">
        <f>SUMIF(Jun!$A:$A,TB!$A564,Jun!$H:$H)</f>
        <v>200.72</v>
      </c>
      <c r="I564" s="43">
        <f>SUMIF(Jul!$A:$A,TB!$A564,Jul!$H:$H)</f>
        <v>200.72</v>
      </c>
      <c r="J564" s="43">
        <f>SUMIF(Aug!$A:$A,TB!$A564,Aug!$H:$H)</f>
        <v>200.72</v>
      </c>
      <c r="K564" s="43">
        <f>SUMIF(Sep!$A:$A,TB!$A564,Sep!$H:$H)</f>
        <v>200.72</v>
      </c>
      <c r="L564" s="43">
        <f>SUMIF(Oct!$A:$A,TB!$A564,Oct!$H:$H)</f>
        <v>200.72</v>
      </c>
      <c r="M564" s="43">
        <f>SUMIF(Nov!$A:$A,TB!$A564,Nov!$H:$H)</f>
        <v>200.72</v>
      </c>
      <c r="N564" s="176">
        <f>SUMIF(Dec!$A:$A,TB!$A564,Dec!$H:$H)</f>
        <v>200.72</v>
      </c>
      <c r="O564" s="190" t="s">
        <v>542</v>
      </c>
      <c r="P564" s="190"/>
      <c r="Q564" s="181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44.95</v>
      </c>
      <c r="W564" s="43">
        <v>44.95</v>
      </c>
      <c r="X564" s="43">
        <v>44.95</v>
      </c>
      <c r="Y564" s="43">
        <v>77.05</v>
      </c>
      <c r="Z564" s="43">
        <v>129.15</v>
      </c>
      <c r="AA564" s="43">
        <v>129.15</v>
      </c>
      <c r="AB564" s="43">
        <v>129.15</v>
      </c>
      <c r="AD564" s="43">
        <f t="shared" si="773"/>
        <v>2473.15</v>
      </c>
      <c r="AE564" s="43">
        <f t="shared" si="774"/>
        <v>3379.59</v>
      </c>
      <c r="AF564" s="43">
        <f t="shared" si="775"/>
        <v>3387.97</v>
      </c>
      <c r="AG564" s="43">
        <f t="shared" si="776"/>
        <v>3398.3</v>
      </c>
      <c r="AH564" s="43">
        <f t="shared" si="777"/>
        <v>3403.52</v>
      </c>
      <c r="AI564" s="43">
        <f t="shared" si="778"/>
        <v>5083.13</v>
      </c>
      <c r="AJ564" s="43">
        <f t="shared" si="779"/>
        <v>5083.13</v>
      </c>
      <c r="AK564" s="43">
        <f t="shared" si="780"/>
        <v>5083.13</v>
      </c>
      <c r="AL564" s="43">
        <f t="shared" si="781"/>
        <v>5083.13</v>
      </c>
      <c r="AM564" s="43">
        <f t="shared" si="782"/>
        <v>5083.13</v>
      </c>
      <c r="AN564" s="43">
        <f t="shared" si="783"/>
        <v>5083.13</v>
      </c>
      <c r="AO564" s="176">
        <f t="shared" si="784"/>
        <v>5083.13</v>
      </c>
    </row>
    <row r="565" spans="1:41" ht="16.399999999999999" customHeight="1">
      <c r="A565" s="20">
        <v>94020</v>
      </c>
      <c r="B565" s="14" t="s">
        <v>384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6">
        <f>SUMIF(Dec!$A:$A,TB!$A565,Dec!$H:$H)</f>
        <v>0</v>
      </c>
      <c r="O565" s="190" t="s">
        <v>545</v>
      </c>
      <c r="P565" s="190"/>
      <c r="Q565" s="181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773"/>
        <v>0</v>
      </c>
      <c r="AE565" s="43">
        <f t="shared" si="774"/>
        <v>0</v>
      </c>
      <c r="AF565" s="43">
        <f t="shared" si="775"/>
        <v>0</v>
      </c>
      <c r="AG565" s="43">
        <f t="shared" si="776"/>
        <v>0</v>
      </c>
      <c r="AH565" s="43">
        <f t="shared" si="777"/>
        <v>0</v>
      </c>
      <c r="AI565" s="43">
        <f t="shared" si="778"/>
        <v>0</v>
      </c>
      <c r="AJ565" s="43">
        <f t="shared" si="779"/>
        <v>0</v>
      </c>
      <c r="AK565" s="43">
        <f t="shared" si="780"/>
        <v>0</v>
      </c>
      <c r="AL565" s="43">
        <f t="shared" si="781"/>
        <v>0</v>
      </c>
      <c r="AM565" s="43">
        <f t="shared" si="782"/>
        <v>0</v>
      </c>
      <c r="AN565" s="43">
        <f t="shared" si="783"/>
        <v>0</v>
      </c>
      <c r="AO565" s="176">
        <f t="shared" si="784"/>
        <v>0</v>
      </c>
    </row>
    <row r="566" spans="1:41" ht="16.399999999999999" customHeight="1">
      <c r="A566" s="20">
        <v>94021</v>
      </c>
      <c r="B566" s="14" t="s">
        <v>445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6">
        <f>SUMIF(Dec!$A:$A,TB!$A566,Dec!$H:$H)</f>
        <v>0</v>
      </c>
      <c r="O566" s="190" t="s">
        <v>542</v>
      </c>
      <c r="P566" s="190"/>
      <c r="Q566" s="181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73"/>
        <v>0</v>
      </c>
      <c r="AE566" s="43">
        <f t="shared" si="774"/>
        <v>0</v>
      </c>
      <c r="AF566" s="43">
        <f t="shared" si="775"/>
        <v>0</v>
      </c>
      <c r="AG566" s="43">
        <f t="shared" si="776"/>
        <v>0</v>
      </c>
      <c r="AH566" s="43">
        <f t="shared" si="777"/>
        <v>0</v>
      </c>
      <c r="AI566" s="43">
        <f t="shared" si="778"/>
        <v>0</v>
      </c>
      <c r="AJ566" s="43">
        <f t="shared" si="779"/>
        <v>0</v>
      </c>
      <c r="AK566" s="43">
        <f t="shared" si="780"/>
        <v>0</v>
      </c>
      <c r="AL566" s="43">
        <f t="shared" si="781"/>
        <v>0</v>
      </c>
      <c r="AM566" s="43">
        <f t="shared" si="782"/>
        <v>0</v>
      </c>
      <c r="AN566" s="43">
        <f t="shared" si="783"/>
        <v>0</v>
      </c>
      <c r="AO566" s="176">
        <f t="shared" si="784"/>
        <v>0</v>
      </c>
    </row>
    <row r="567" spans="1:41" ht="16.399999999999999" customHeight="1">
      <c r="A567" s="20">
        <v>94022</v>
      </c>
      <c r="B567" s="14" t="s">
        <v>446</v>
      </c>
      <c r="C567" s="43">
        <f>SUMIF(Jan!$A:$A,TB!$A567,Jan!$H:$H)</f>
        <v>5440.89</v>
      </c>
      <c r="D567" s="43">
        <f>SUMIF(Feb!$A:$A,TB!$A567,Feb!$H:$H)</f>
        <v>10920.51</v>
      </c>
      <c r="E567" s="43">
        <f>SUMIF(Mar!$A:$A,TB!$A567,Mar!$H:$H)</f>
        <v>18394.89</v>
      </c>
      <c r="F567" s="43">
        <f>SUMIF(Apr!$A:$A,TB!$A567,Apr!$H:$H)</f>
        <v>18394.89</v>
      </c>
      <c r="G567" s="43">
        <f>SUMIF(May!$A:$A,TB!$A567,May!$H:$H)</f>
        <v>23049.09</v>
      </c>
      <c r="H567" s="43">
        <f>SUMIF(Jun!$A:$A,TB!$A567,Jun!$H:$H)</f>
        <v>32760.63</v>
      </c>
      <c r="I567" s="43">
        <f>SUMIF(Jul!$A:$A,TB!$A567,Jul!$H:$H)</f>
        <v>32760.63</v>
      </c>
      <c r="J567" s="43">
        <f>SUMIF(Aug!$A:$A,TB!$A567,Aug!$H:$H)</f>
        <v>32760.63</v>
      </c>
      <c r="K567" s="43">
        <f>SUMIF(Sep!$A:$A,TB!$A567,Sep!$H:$H)</f>
        <v>32760.63</v>
      </c>
      <c r="L567" s="43">
        <f>SUMIF(Oct!$A:$A,TB!$A567,Oct!$H:$H)</f>
        <v>32760.63</v>
      </c>
      <c r="M567" s="43">
        <f>SUMIF(Nov!$A:$A,TB!$A567,Nov!$H:$H)</f>
        <v>32760.63</v>
      </c>
      <c r="N567" s="176">
        <f>SUMIF(Dec!$A:$A,TB!$A567,Dec!$H:$H)</f>
        <v>32760.63</v>
      </c>
      <c r="O567" s="190" t="s">
        <v>542</v>
      </c>
      <c r="P567" s="190"/>
      <c r="Q567" s="181">
        <v>0</v>
      </c>
      <c r="R567" s="43">
        <v>0</v>
      </c>
      <c r="S567" s="43">
        <v>0</v>
      </c>
      <c r="T567" s="43">
        <v>0</v>
      </c>
      <c r="U567" s="43">
        <v>1148.1500000000001</v>
      </c>
      <c r="V567" s="43">
        <v>8526.18</v>
      </c>
      <c r="W567" s="43">
        <v>16164.12</v>
      </c>
      <c r="X567" s="43">
        <v>16164.12</v>
      </c>
      <c r="Y567" s="43">
        <v>16164.12</v>
      </c>
      <c r="Z567" s="43">
        <v>20396.45</v>
      </c>
      <c r="AA567" s="43">
        <v>20767.86</v>
      </c>
      <c r="AB567" s="43">
        <v>20767.86</v>
      </c>
      <c r="AD567" s="43">
        <f t="shared" si="773"/>
        <v>136958.07999999999</v>
      </c>
      <c r="AE567" s="43">
        <f t="shared" si="774"/>
        <v>274400.75</v>
      </c>
      <c r="AF567" s="43">
        <f t="shared" si="775"/>
        <v>463356.24</v>
      </c>
      <c r="AG567" s="43">
        <f t="shared" si="776"/>
        <v>464768.97</v>
      </c>
      <c r="AH567" s="43">
        <f t="shared" si="777"/>
        <v>583257.22</v>
      </c>
      <c r="AI567" s="43">
        <f t="shared" si="778"/>
        <v>829646.57</v>
      </c>
      <c r="AJ567" s="43">
        <f t="shared" si="779"/>
        <v>829646.57</v>
      </c>
      <c r="AK567" s="43">
        <f t="shared" si="780"/>
        <v>829646.57</v>
      </c>
      <c r="AL567" s="43">
        <f t="shared" si="781"/>
        <v>829646.57</v>
      </c>
      <c r="AM567" s="43">
        <f t="shared" si="782"/>
        <v>829646.57</v>
      </c>
      <c r="AN567" s="43">
        <f t="shared" si="783"/>
        <v>829646.57</v>
      </c>
      <c r="AO567" s="176">
        <f t="shared" si="784"/>
        <v>829646.57</v>
      </c>
    </row>
    <row r="568" spans="1:41" ht="16.399999999999999" customHeight="1">
      <c r="A568" s="20">
        <v>94023</v>
      </c>
      <c r="B568" s="14" t="s">
        <v>447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6">
        <f>SUMIF(Dec!$A:$A,TB!$A568,Dec!$H:$H)</f>
        <v>0</v>
      </c>
      <c r="O568" s="190" t="s">
        <v>542</v>
      </c>
      <c r="P568" s="190"/>
      <c r="Q568" s="181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773"/>
        <v>0</v>
      </c>
      <c r="AE568" s="43">
        <f t="shared" si="774"/>
        <v>0</v>
      </c>
      <c r="AF568" s="43">
        <f t="shared" si="775"/>
        <v>0</v>
      </c>
      <c r="AG568" s="43">
        <f t="shared" si="776"/>
        <v>0</v>
      </c>
      <c r="AH568" s="43">
        <f t="shared" si="777"/>
        <v>0</v>
      </c>
      <c r="AI568" s="43">
        <f t="shared" si="778"/>
        <v>0</v>
      </c>
      <c r="AJ568" s="43">
        <f t="shared" si="779"/>
        <v>0</v>
      </c>
      <c r="AK568" s="43">
        <f t="shared" si="780"/>
        <v>0</v>
      </c>
      <c r="AL568" s="43">
        <f t="shared" si="781"/>
        <v>0</v>
      </c>
      <c r="AM568" s="43">
        <f t="shared" si="782"/>
        <v>0</v>
      </c>
      <c r="AN568" s="43">
        <f t="shared" si="783"/>
        <v>0</v>
      </c>
      <c r="AO568" s="176">
        <f t="shared" si="784"/>
        <v>0</v>
      </c>
    </row>
    <row r="569" spans="1:41" ht="16.399999999999999" customHeight="1">
      <c r="A569" s="20">
        <v>94024</v>
      </c>
      <c r="B569" s="14" t="s">
        <v>448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176">
        <f>SUMIF(Dec!$A:$A,TB!$A569,Dec!$H:$H)</f>
        <v>0</v>
      </c>
      <c r="O569" s="190" t="s">
        <v>542</v>
      </c>
      <c r="P569" s="190"/>
      <c r="Q569" s="181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  <c r="Y569" s="43">
        <v>0</v>
      </c>
      <c r="Z569" s="43">
        <v>289</v>
      </c>
      <c r="AA569" s="43">
        <v>289</v>
      </c>
      <c r="AB569" s="43">
        <v>289</v>
      </c>
      <c r="AD569" s="43">
        <f t="shared" si="773"/>
        <v>0</v>
      </c>
      <c r="AE569" s="43">
        <f t="shared" si="774"/>
        <v>0</v>
      </c>
      <c r="AF569" s="43">
        <f t="shared" si="775"/>
        <v>0</v>
      </c>
      <c r="AG569" s="43">
        <f t="shared" si="776"/>
        <v>0</v>
      </c>
      <c r="AH569" s="43">
        <f t="shared" si="777"/>
        <v>0</v>
      </c>
      <c r="AI569" s="43">
        <f t="shared" si="778"/>
        <v>0</v>
      </c>
      <c r="AJ569" s="43">
        <f t="shared" si="779"/>
        <v>0</v>
      </c>
      <c r="AK569" s="43">
        <f t="shared" si="780"/>
        <v>0</v>
      </c>
      <c r="AL569" s="43">
        <f t="shared" si="781"/>
        <v>0</v>
      </c>
      <c r="AM569" s="43">
        <f t="shared" si="782"/>
        <v>0</v>
      </c>
      <c r="AN569" s="43">
        <f t="shared" si="783"/>
        <v>0</v>
      </c>
      <c r="AO569" s="176">
        <f t="shared" si="784"/>
        <v>0</v>
      </c>
    </row>
    <row r="570" spans="1:41" ht="16.399999999999999" customHeight="1">
      <c r="A570" s="20">
        <v>94025</v>
      </c>
      <c r="B570" s="14" t="s">
        <v>449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6">
        <f>SUMIF(Dec!$A:$A,TB!$A570,Dec!$H:$H)</f>
        <v>0</v>
      </c>
      <c r="O570" s="190" t="s">
        <v>542</v>
      </c>
      <c r="P570" s="190"/>
      <c r="Q570" s="181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73"/>
        <v>0</v>
      </c>
      <c r="AE570" s="43">
        <f t="shared" si="774"/>
        <v>0</v>
      </c>
      <c r="AF570" s="43">
        <f t="shared" si="775"/>
        <v>0</v>
      </c>
      <c r="AG570" s="43">
        <f t="shared" si="776"/>
        <v>0</v>
      </c>
      <c r="AH570" s="43">
        <f t="shared" si="777"/>
        <v>0</v>
      </c>
      <c r="AI570" s="43">
        <f t="shared" si="778"/>
        <v>0</v>
      </c>
      <c r="AJ570" s="43">
        <f t="shared" si="779"/>
        <v>0</v>
      </c>
      <c r="AK570" s="43">
        <f t="shared" si="780"/>
        <v>0</v>
      </c>
      <c r="AL570" s="43">
        <f t="shared" si="781"/>
        <v>0</v>
      </c>
      <c r="AM570" s="43">
        <f t="shared" si="782"/>
        <v>0</v>
      </c>
      <c r="AN570" s="43">
        <f t="shared" si="783"/>
        <v>0</v>
      </c>
      <c r="AO570" s="176">
        <f t="shared" si="784"/>
        <v>0</v>
      </c>
    </row>
    <row r="571" spans="1:41" ht="16.399999999999999" customHeight="1">
      <c r="A571" s="20">
        <v>94027</v>
      </c>
      <c r="B571" s="14" t="s">
        <v>450</v>
      </c>
      <c r="C571" s="43">
        <f>SUMIF(Jan!$A:$A,TB!$A571,Jan!$H:$H)</f>
        <v>9.8000000000000007</v>
      </c>
      <c r="D571" s="43">
        <f>SUMIF(Feb!$A:$A,TB!$A571,Feb!$H:$H)</f>
        <v>17.11</v>
      </c>
      <c r="E571" s="43">
        <f>SUMIF(Mar!$A:$A,TB!$A571,Mar!$H:$H)</f>
        <v>26.8</v>
      </c>
      <c r="F571" s="43">
        <f>SUMIF(Apr!$A:$A,TB!$A571,Apr!$H:$H)</f>
        <v>26.8</v>
      </c>
      <c r="G571" s="43">
        <f>SUMIF(May!$A:$A,TB!$A571,May!$H:$H)</f>
        <v>30.32</v>
      </c>
      <c r="H571" s="43">
        <f>SUMIF(Jun!$A:$A,TB!$A571,Jun!$H:$H)</f>
        <v>53.36</v>
      </c>
      <c r="I571" s="43">
        <f>SUMIF(Jul!$A:$A,TB!$A571,Jul!$H:$H)</f>
        <v>53.36</v>
      </c>
      <c r="J571" s="43">
        <f>SUMIF(Aug!$A:$A,TB!$A571,Aug!$H:$H)</f>
        <v>53.36</v>
      </c>
      <c r="K571" s="43">
        <f>SUMIF(Sep!$A:$A,TB!$A571,Sep!$H:$H)</f>
        <v>53.36</v>
      </c>
      <c r="L571" s="43">
        <f>SUMIF(Oct!$A:$A,TB!$A571,Oct!$H:$H)</f>
        <v>53.36</v>
      </c>
      <c r="M571" s="43">
        <f>SUMIF(Nov!$A:$A,TB!$A571,Nov!$H:$H)</f>
        <v>53.36</v>
      </c>
      <c r="N571" s="176">
        <f>SUMIF(Dec!$A:$A,TB!$A571,Dec!$H:$H)</f>
        <v>53.36</v>
      </c>
      <c r="O571" s="190" t="s">
        <v>542</v>
      </c>
      <c r="P571" s="190"/>
      <c r="Q571" s="181">
        <v>28.14</v>
      </c>
      <c r="R571" s="43">
        <v>42.96</v>
      </c>
      <c r="S571" s="43">
        <v>3464.63</v>
      </c>
      <c r="T571" s="43">
        <v>3482.23</v>
      </c>
      <c r="U571" s="43">
        <v>3482.23</v>
      </c>
      <c r="V571" s="43">
        <v>3482.23</v>
      </c>
      <c r="W571" s="43">
        <v>3482.23</v>
      </c>
      <c r="X571" s="43">
        <v>3512.58</v>
      </c>
      <c r="Y571" s="43">
        <v>3512.58</v>
      </c>
      <c r="Z571" s="43">
        <v>3518.08</v>
      </c>
      <c r="AA571" s="43">
        <v>3518.08</v>
      </c>
      <c r="AB571" s="43">
        <v>6392.85</v>
      </c>
      <c r="AD571" s="43">
        <f t="shared" si="773"/>
        <v>246.69</v>
      </c>
      <c r="AE571" s="43">
        <f t="shared" si="774"/>
        <v>429.92</v>
      </c>
      <c r="AF571" s="43">
        <f t="shared" si="775"/>
        <v>675.08</v>
      </c>
      <c r="AG571" s="43">
        <f t="shared" si="776"/>
        <v>677.13</v>
      </c>
      <c r="AH571" s="43">
        <f t="shared" si="777"/>
        <v>767.25</v>
      </c>
      <c r="AI571" s="43">
        <f t="shared" si="778"/>
        <v>1351.32</v>
      </c>
      <c r="AJ571" s="43">
        <f t="shared" si="779"/>
        <v>1351.32</v>
      </c>
      <c r="AK571" s="43">
        <f t="shared" si="780"/>
        <v>1351.32</v>
      </c>
      <c r="AL571" s="43">
        <f t="shared" si="781"/>
        <v>1351.32</v>
      </c>
      <c r="AM571" s="43">
        <f t="shared" si="782"/>
        <v>1351.32</v>
      </c>
      <c r="AN571" s="43">
        <f t="shared" si="783"/>
        <v>1351.32</v>
      </c>
      <c r="AO571" s="176">
        <f t="shared" si="784"/>
        <v>1351.32</v>
      </c>
    </row>
    <row r="572" spans="1:41" ht="16.399999999999999" customHeight="1">
      <c r="A572" s="20">
        <v>94028</v>
      </c>
      <c r="B572" s="14" t="s">
        <v>451</v>
      </c>
      <c r="C572" s="43">
        <f>SUMIF(Jan!$A:$A,TB!$A572,Jan!$H:$H)</f>
        <v>0</v>
      </c>
      <c r="D572" s="43">
        <f>SUMIF(Feb!$A:$A,TB!$A572,Feb!$H:$H)</f>
        <v>0</v>
      </c>
      <c r="E572" s="43">
        <f>SUMIF(Mar!$A:$A,TB!$A572,Mar!$H:$H)</f>
        <v>0</v>
      </c>
      <c r="F572" s="43">
        <f>SUMIF(Apr!$A:$A,TB!$A572,Apr!$H:$H)</f>
        <v>0</v>
      </c>
      <c r="G572" s="43">
        <f>SUMIF(May!$A:$A,TB!$A572,May!$H:$H)</f>
        <v>0</v>
      </c>
      <c r="H572" s="43">
        <f>SUMIF(Jun!$A:$A,TB!$A572,Jun!$H:$H)</f>
        <v>0</v>
      </c>
      <c r="I572" s="43">
        <f>SUMIF(Jul!$A:$A,TB!$A572,Jul!$H:$H)</f>
        <v>0</v>
      </c>
      <c r="J572" s="43">
        <f>SUMIF(Aug!$A:$A,TB!$A572,Aug!$H:$H)</f>
        <v>0</v>
      </c>
      <c r="K572" s="43">
        <f>SUMIF(Sep!$A:$A,TB!$A572,Sep!$H:$H)</f>
        <v>0</v>
      </c>
      <c r="L572" s="43">
        <f>SUMIF(Oct!$A:$A,TB!$A572,Oct!$H:$H)</f>
        <v>0</v>
      </c>
      <c r="M572" s="43">
        <f>SUMIF(Nov!$A:$A,TB!$A572,Nov!$H:$H)</f>
        <v>0</v>
      </c>
      <c r="N572" s="176">
        <f>SUMIF(Dec!$A:$A,TB!$A572,Dec!$H:$H)</f>
        <v>0</v>
      </c>
      <c r="O572" s="190" t="s">
        <v>550</v>
      </c>
      <c r="P572" s="190"/>
      <c r="Q572" s="181">
        <v>0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0</v>
      </c>
      <c r="X572" s="43">
        <v>0</v>
      </c>
      <c r="Y572" s="43">
        <v>0</v>
      </c>
      <c r="Z572" s="43">
        <v>0</v>
      </c>
      <c r="AA572" s="43">
        <v>0</v>
      </c>
      <c r="AB572" s="43">
        <v>0</v>
      </c>
      <c r="AD572" s="43">
        <f t="shared" si="773"/>
        <v>0</v>
      </c>
      <c r="AE572" s="43">
        <f t="shared" si="774"/>
        <v>0</v>
      </c>
      <c r="AF572" s="43">
        <f t="shared" si="775"/>
        <v>0</v>
      </c>
      <c r="AG572" s="43">
        <f t="shared" si="776"/>
        <v>0</v>
      </c>
      <c r="AH572" s="43">
        <f t="shared" si="777"/>
        <v>0</v>
      </c>
      <c r="AI572" s="43">
        <f t="shared" si="778"/>
        <v>0</v>
      </c>
      <c r="AJ572" s="43">
        <f t="shared" si="779"/>
        <v>0</v>
      </c>
      <c r="AK572" s="43">
        <f t="shared" si="780"/>
        <v>0</v>
      </c>
      <c r="AL572" s="43">
        <f t="shared" si="781"/>
        <v>0</v>
      </c>
      <c r="AM572" s="43">
        <f t="shared" si="782"/>
        <v>0</v>
      </c>
      <c r="AN572" s="43">
        <f t="shared" si="783"/>
        <v>0</v>
      </c>
      <c r="AO572" s="176">
        <f t="shared" si="784"/>
        <v>0</v>
      </c>
    </row>
    <row r="573" spans="1:41" ht="16.399999999999999" customHeight="1">
      <c r="A573" s="20">
        <v>94029</v>
      </c>
      <c r="B573" s="14" t="s">
        <v>452</v>
      </c>
      <c r="C573" s="43">
        <f>SUMIF(Jan!$A:$A,TB!$A573,Jan!$H:$H)</f>
        <v>0</v>
      </c>
      <c r="D573" s="43">
        <f>SUMIF(Feb!$A:$A,TB!$A573,Feb!$H:$H)</f>
        <v>72.48</v>
      </c>
      <c r="E573" s="43">
        <f>SUMIF(Mar!$A:$A,TB!$A573,Mar!$H:$H)</f>
        <v>72.48</v>
      </c>
      <c r="F573" s="43">
        <f>SUMIF(Apr!$A:$A,TB!$A573,Apr!$H:$H)</f>
        <v>125.18</v>
      </c>
      <c r="G573" s="43">
        <f>SUMIF(May!$A:$A,TB!$A573,May!$H:$H)</f>
        <v>125.18</v>
      </c>
      <c r="H573" s="43">
        <f>SUMIF(Jun!$A:$A,TB!$A573,Jun!$H:$H)</f>
        <v>125.18</v>
      </c>
      <c r="I573" s="43">
        <f>SUMIF(Jul!$A:$A,TB!$A573,Jul!$H:$H)</f>
        <v>125.18</v>
      </c>
      <c r="J573" s="43">
        <f>SUMIF(Aug!$A:$A,TB!$A573,Aug!$H:$H)</f>
        <v>125.18</v>
      </c>
      <c r="K573" s="43">
        <f>SUMIF(Sep!$A:$A,TB!$A573,Sep!$H:$H)</f>
        <v>125.18</v>
      </c>
      <c r="L573" s="43">
        <f>SUMIF(Oct!$A:$A,TB!$A573,Oct!$H:$H)</f>
        <v>125.18</v>
      </c>
      <c r="M573" s="43">
        <f>SUMIF(Nov!$A:$A,TB!$A573,Nov!$H:$H)</f>
        <v>125.18</v>
      </c>
      <c r="N573" s="176">
        <f>SUMIF(Dec!$A:$A,TB!$A573,Dec!$H:$H)</f>
        <v>125.18</v>
      </c>
      <c r="O573" s="190" t="s">
        <v>542</v>
      </c>
      <c r="P573" s="190"/>
      <c r="Q573" s="181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  <c r="Y573" s="43">
        <v>0</v>
      </c>
      <c r="Z573" s="43">
        <v>0</v>
      </c>
      <c r="AA573" s="43">
        <v>0</v>
      </c>
      <c r="AB573" s="43">
        <v>0</v>
      </c>
      <c r="AD573" s="43">
        <f t="shared" si="773"/>
        <v>0</v>
      </c>
      <c r="AE573" s="43">
        <f t="shared" si="774"/>
        <v>1821.21</v>
      </c>
      <c r="AF573" s="43">
        <f t="shared" si="775"/>
        <v>1825.73</v>
      </c>
      <c r="AG573" s="43">
        <f t="shared" si="776"/>
        <v>3162.82</v>
      </c>
      <c r="AH573" s="43">
        <f t="shared" si="777"/>
        <v>3167.68</v>
      </c>
      <c r="AI573" s="43">
        <f t="shared" si="778"/>
        <v>3170.12</v>
      </c>
      <c r="AJ573" s="43">
        <f t="shared" si="779"/>
        <v>3170.12</v>
      </c>
      <c r="AK573" s="43">
        <f t="shared" si="780"/>
        <v>3170.12</v>
      </c>
      <c r="AL573" s="43">
        <f t="shared" si="781"/>
        <v>3170.12</v>
      </c>
      <c r="AM573" s="43">
        <f t="shared" si="782"/>
        <v>3170.12</v>
      </c>
      <c r="AN573" s="43">
        <f t="shared" si="783"/>
        <v>3170.12</v>
      </c>
      <c r="AO573" s="176">
        <f t="shared" si="784"/>
        <v>3170.12</v>
      </c>
    </row>
    <row r="574" spans="1:41" ht="16.399999999999999" customHeight="1">
      <c r="A574" s="20">
        <v>96001</v>
      </c>
      <c r="B574" s="14" t="s">
        <v>453</v>
      </c>
      <c r="C574" s="43">
        <f>SUMIF(Jan!$A:$A,TB!$A574,Jan!$H:$H)</f>
        <v>7166.67</v>
      </c>
      <c r="D574" s="43">
        <f>SUMIF(Feb!$A:$A,TB!$A574,Feb!$H:$H)</f>
        <v>14333.34</v>
      </c>
      <c r="E574" s="43">
        <f>SUMIF(Mar!$A:$A,TB!$A574,Mar!$H:$H)</f>
        <v>21500.01</v>
      </c>
      <c r="F574" s="43">
        <f>SUMIF(Apr!$A:$A,TB!$A574,Apr!$H:$H)</f>
        <v>28666.68</v>
      </c>
      <c r="G574" s="43">
        <f>SUMIF(May!$A:$A,TB!$A574,May!$H:$H)</f>
        <v>35833.35</v>
      </c>
      <c r="H574" s="43">
        <f>SUMIF(Jun!$A:$A,TB!$A574,Jun!$H:$H)</f>
        <v>43000.02</v>
      </c>
      <c r="I574" s="43">
        <f>SUMIF(Jul!$A:$A,TB!$A574,Jul!$H:$H)</f>
        <v>43000.02</v>
      </c>
      <c r="J574" s="43">
        <f>SUMIF(Aug!$A:$A,TB!$A574,Aug!$H:$H)</f>
        <v>43000.02</v>
      </c>
      <c r="K574" s="43">
        <f>SUMIF(Sep!$A:$A,TB!$A574,Sep!$H:$H)</f>
        <v>43000.02</v>
      </c>
      <c r="L574" s="43">
        <f>SUMIF(Oct!$A:$A,TB!$A574,Oct!$H:$H)</f>
        <v>43000.02</v>
      </c>
      <c r="M574" s="43">
        <f>SUMIF(Nov!$A:$A,TB!$A574,Nov!$H:$H)</f>
        <v>43000.02</v>
      </c>
      <c r="N574" s="176">
        <f>SUMIF(Dec!$A:$A,TB!$A574,Dec!$H:$H)</f>
        <v>43000.02</v>
      </c>
      <c r="O574" s="190" t="s">
        <v>551</v>
      </c>
      <c r="P574" s="190"/>
      <c r="Q574" s="181">
        <v>9375</v>
      </c>
      <c r="R574" s="43">
        <v>18750</v>
      </c>
      <c r="S574" s="43">
        <v>28125</v>
      </c>
      <c r="T574" s="43">
        <v>37500</v>
      </c>
      <c r="U574" s="43">
        <v>46875</v>
      </c>
      <c r="V574" s="43">
        <v>56250</v>
      </c>
      <c r="W574" s="43">
        <v>65625</v>
      </c>
      <c r="X574" s="43">
        <v>75000</v>
      </c>
      <c r="Y574" s="43">
        <v>77750</v>
      </c>
      <c r="Z574" s="43">
        <v>80500</v>
      </c>
      <c r="AA574" s="43">
        <v>83250</v>
      </c>
      <c r="AB574" s="43">
        <v>86000</v>
      </c>
      <c r="AD574" s="43">
        <f t="shared" si="773"/>
        <v>180399.42</v>
      </c>
      <c r="AE574" s="43">
        <f t="shared" si="774"/>
        <v>360155.27</v>
      </c>
      <c r="AF574" s="43">
        <f t="shared" si="775"/>
        <v>541572.35</v>
      </c>
      <c r="AG574" s="43">
        <f t="shared" si="776"/>
        <v>724298.07</v>
      </c>
      <c r="AH574" s="43">
        <f t="shared" si="777"/>
        <v>906762.92</v>
      </c>
      <c r="AI574" s="43">
        <f t="shared" si="778"/>
        <v>1088954.01</v>
      </c>
      <c r="AJ574" s="43">
        <f t="shared" si="779"/>
        <v>1088954.01</v>
      </c>
      <c r="AK574" s="43">
        <f t="shared" si="780"/>
        <v>1088954.01</v>
      </c>
      <c r="AL574" s="43">
        <f t="shared" si="781"/>
        <v>1088954.01</v>
      </c>
      <c r="AM574" s="43">
        <f t="shared" si="782"/>
        <v>1088954.01</v>
      </c>
      <c r="AN574" s="43">
        <f t="shared" si="783"/>
        <v>1088954.01</v>
      </c>
      <c r="AO574" s="176">
        <f t="shared" si="784"/>
        <v>1088954.01</v>
      </c>
    </row>
    <row r="575" spans="1:41" ht="16.399999999999999" customHeight="1">
      <c r="A575" s="20">
        <v>96002</v>
      </c>
      <c r="B575" s="14" t="s">
        <v>454</v>
      </c>
      <c r="C575" s="43">
        <f>SUMIF(Jan!$A:$A,TB!$A575,Jan!$H:$H)</f>
        <v>50</v>
      </c>
      <c r="D575" s="43">
        <f>SUMIF(Feb!$A:$A,TB!$A575,Feb!$H:$H)</f>
        <v>100</v>
      </c>
      <c r="E575" s="43">
        <f>SUMIF(Mar!$A:$A,TB!$A575,Mar!$H:$H)</f>
        <v>150</v>
      </c>
      <c r="F575" s="43">
        <f>SUMIF(Apr!$A:$A,TB!$A575,Apr!$H:$H)</f>
        <v>200</v>
      </c>
      <c r="G575" s="43">
        <f>SUMIF(May!$A:$A,TB!$A575,May!$H:$H)</f>
        <v>250</v>
      </c>
      <c r="H575" s="43">
        <f>SUMIF(Jun!$A:$A,TB!$A575,Jun!$H:$H)</f>
        <v>300</v>
      </c>
      <c r="I575" s="43">
        <f>SUMIF(Jul!$A:$A,TB!$A575,Jul!$H:$H)</f>
        <v>300</v>
      </c>
      <c r="J575" s="43">
        <f>SUMIF(Aug!$A:$A,TB!$A575,Aug!$H:$H)</f>
        <v>300</v>
      </c>
      <c r="K575" s="43">
        <f>SUMIF(Sep!$A:$A,TB!$A575,Sep!$H:$H)</f>
        <v>300</v>
      </c>
      <c r="L575" s="43">
        <f>SUMIF(Oct!$A:$A,TB!$A575,Oct!$H:$H)</f>
        <v>300</v>
      </c>
      <c r="M575" s="43">
        <f>SUMIF(Nov!$A:$A,TB!$A575,Nov!$H:$H)</f>
        <v>300</v>
      </c>
      <c r="N575" s="176">
        <f>SUMIF(Dec!$A:$A,TB!$A575,Dec!$H:$H)</f>
        <v>300</v>
      </c>
      <c r="O575" s="190" t="s">
        <v>551</v>
      </c>
      <c r="P575" s="190"/>
      <c r="Q575" s="181">
        <v>50</v>
      </c>
      <c r="R575" s="43">
        <v>100</v>
      </c>
      <c r="S575" s="43">
        <v>150</v>
      </c>
      <c r="T575" s="43">
        <v>200</v>
      </c>
      <c r="U575" s="43">
        <v>250</v>
      </c>
      <c r="V575" s="43">
        <v>300</v>
      </c>
      <c r="W575" s="43">
        <v>350</v>
      </c>
      <c r="X575" s="43">
        <v>400</v>
      </c>
      <c r="Y575" s="43">
        <v>450</v>
      </c>
      <c r="Z575" s="43">
        <v>500</v>
      </c>
      <c r="AA575" s="43">
        <v>550</v>
      </c>
      <c r="AB575" s="43">
        <v>600</v>
      </c>
      <c r="AD575" s="43">
        <f t="shared" si="773"/>
        <v>1258.5999999999999</v>
      </c>
      <c r="AE575" s="43">
        <f t="shared" si="774"/>
        <v>2512.71</v>
      </c>
      <c r="AF575" s="43">
        <f t="shared" si="775"/>
        <v>3778.41</v>
      </c>
      <c r="AG575" s="43">
        <f t="shared" si="776"/>
        <v>5053.24</v>
      </c>
      <c r="AH575" s="43">
        <f t="shared" si="777"/>
        <v>6326.25</v>
      </c>
      <c r="AI575" s="43">
        <f t="shared" si="778"/>
        <v>7597.35</v>
      </c>
      <c r="AJ575" s="43">
        <f t="shared" si="779"/>
        <v>7597.35</v>
      </c>
      <c r="AK575" s="43">
        <f t="shared" si="780"/>
        <v>7597.35</v>
      </c>
      <c r="AL575" s="43">
        <f t="shared" si="781"/>
        <v>7597.35</v>
      </c>
      <c r="AM575" s="43">
        <f t="shared" si="782"/>
        <v>7597.35</v>
      </c>
      <c r="AN575" s="43">
        <f t="shared" si="783"/>
        <v>7597.35</v>
      </c>
      <c r="AO575" s="176">
        <f t="shared" si="784"/>
        <v>7597.35</v>
      </c>
    </row>
    <row r="576" spans="1:41" ht="16.399999999999999" customHeight="1">
      <c r="A576" s="20">
        <v>96003</v>
      </c>
      <c r="B576" s="14" t="s">
        <v>455</v>
      </c>
      <c r="C576" s="43">
        <f>SUMIF(Jan!$A:$A,TB!$A576,Jan!$H:$H)</f>
        <v>125</v>
      </c>
      <c r="D576" s="43">
        <f>SUMIF(Feb!$A:$A,TB!$A576,Feb!$H:$H)</f>
        <v>250</v>
      </c>
      <c r="E576" s="43">
        <f>SUMIF(Mar!$A:$A,TB!$A576,Mar!$H:$H)</f>
        <v>375</v>
      </c>
      <c r="F576" s="43">
        <f>SUMIF(Apr!$A:$A,TB!$A576,Apr!$H:$H)</f>
        <v>500</v>
      </c>
      <c r="G576" s="43">
        <f>SUMIF(May!$A:$A,TB!$A576,May!$H:$H)</f>
        <v>625</v>
      </c>
      <c r="H576" s="43">
        <f>SUMIF(Jun!$A:$A,TB!$A576,Jun!$H:$H)</f>
        <v>750</v>
      </c>
      <c r="I576" s="43">
        <f>SUMIF(Jul!$A:$A,TB!$A576,Jul!$H:$H)</f>
        <v>750</v>
      </c>
      <c r="J576" s="43">
        <f>SUMIF(Aug!$A:$A,TB!$A576,Aug!$H:$H)</f>
        <v>750</v>
      </c>
      <c r="K576" s="43">
        <f>SUMIF(Sep!$A:$A,TB!$A576,Sep!$H:$H)</f>
        <v>750</v>
      </c>
      <c r="L576" s="43">
        <f>SUMIF(Oct!$A:$A,TB!$A576,Oct!$H:$H)</f>
        <v>750</v>
      </c>
      <c r="M576" s="43">
        <f>SUMIF(Nov!$A:$A,TB!$A576,Nov!$H:$H)</f>
        <v>750</v>
      </c>
      <c r="N576" s="176">
        <f>SUMIF(Dec!$A:$A,TB!$A576,Dec!$H:$H)</f>
        <v>750</v>
      </c>
      <c r="O576" s="190" t="s">
        <v>551</v>
      </c>
      <c r="P576" s="190"/>
      <c r="Q576" s="181">
        <v>125</v>
      </c>
      <c r="R576" s="43">
        <v>250</v>
      </c>
      <c r="S576" s="43">
        <v>375</v>
      </c>
      <c r="T576" s="43">
        <v>500</v>
      </c>
      <c r="U576" s="43">
        <v>625</v>
      </c>
      <c r="V576" s="43">
        <v>750</v>
      </c>
      <c r="W576" s="43">
        <v>875</v>
      </c>
      <c r="X576" s="43">
        <v>1000</v>
      </c>
      <c r="Y576" s="43">
        <v>1125</v>
      </c>
      <c r="Z576" s="43">
        <v>1250</v>
      </c>
      <c r="AA576" s="43">
        <v>1375</v>
      </c>
      <c r="AB576" s="43">
        <v>1500</v>
      </c>
      <c r="AD576" s="43">
        <f t="shared" si="773"/>
        <v>3146.5</v>
      </c>
      <c r="AE576" s="43">
        <f t="shared" si="774"/>
        <v>6281.78</v>
      </c>
      <c r="AF576" s="43">
        <f t="shared" si="775"/>
        <v>9446.0300000000007</v>
      </c>
      <c r="AG576" s="43">
        <f t="shared" si="776"/>
        <v>12633.1</v>
      </c>
      <c r="AH576" s="43">
        <f t="shared" si="777"/>
        <v>15815.63</v>
      </c>
      <c r="AI576" s="43">
        <f t="shared" si="778"/>
        <v>18993.38</v>
      </c>
      <c r="AJ576" s="43">
        <f t="shared" si="779"/>
        <v>18993.38</v>
      </c>
      <c r="AK576" s="43">
        <f t="shared" si="780"/>
        <v>18993.38</v>
      </c>
      <c r="AL576" s="43">
        <f t="shared" si="781"/>
        <v>18993.38</v>
      </c>
      <c r="AM576" s="43">
        <f t="shared" si="782"/>
        <v>18993.38</v>
      </c>
      <c r="AN576" s="43">
        <f t="shared" si="783"/>
        <v>18993.38</v>
      </c>
      <c r="AO576" s="176">
        <f t="shared" si="784"/>
        <v>18993.38</v>
      </c>
    </row>
    <row r="577" spans="1:41" ht="16.399999999999999" customHeight="1">
      <c r="A577" s="20">
        <v>96004</v>
      </c>
      <c r="B577" s="14" t="s">
        <v>456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6">
        <f>SUMIF(Dec!$A:$A,TB!$A577,Dec!$H:$H)</f>
        <v>0</v>
      </c>
      <c r="O577" s="190" t="s">
        <v>551</v>
      </c>
      <c r="P577" s="190"/>
      <c r="Q577" s="181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73"/>
        <v>0</v>
      </c>
      <c r="AE577" s="43">
        <f t="shared" si="774"/>
        <v>0</v>
      </c>
      <c r="AF577" s="43">
        <f t="shared" si="775"/>
        <v>0</v>
      </c>
      <c r="AG577" s="43">
        <f t="shared" si="776"/>
        <v>0</v>
      </c>
      <c r="AH577" s="43">
        <f t="shared" si="777"/>
        <v>0</v>
      </c>
      <c r="AI577" s="43">
        <f t="shared" si="778"/>
        <v>0</v>
      </c>
      <c r="AJ577" s="43">
        <f t="shared" si="779"/>
        <v>0</v>
      </c>
      <c r="AK577" s="43">
        <f t="shared" si="780"/>
        <v>0</v>
      </c>
      <c r="AL577" s="43">
        <f t="shared" si="781"/>
        <v>0</v>
      </c>
      <c r="AM577" s="43">
        <f t="shared" si="782"/>
        <v>0</v>
      </c>
      <c r="AN577" s="43">
        <f t="shared" si="783"/>
        <v>0</v>
      </c>
      <c r="AO577" s="176">
        <f t="shared" si="784"/>
        <v>0</v>
      </c>
    </row>
    <row r="578" spans="1:41" ht="16.399999999999999" customHeight="1">
      <c r="A578" s="20">
        <v>96005</v>
      </c>
      <c r="B578" s="14" t="s">
        <v>457</v>
      </c>
      <c r="C578" s="43">
        <f>SUMIF(Jan!$A:$A,TB!$A578,Jan!$H:$H)</f>
        <v>100</v>
      </c>
      <c r="D578" s="43">
        <f>SUMIF(Feb!$A:$A,TB!$A578,Feb!$H:$H)</f>
        <v>100</v>
      </c>
      <c r="E578" s="43">
        <f>SUMIF(Mar!$A:$A,TB!$A578,Mar!$H:$H)</f>
        <v>2532</v>
      </c>
      <c r="F578" s="43">
        <f>SUMIF(Apr!$A:$A,TB!$A578,Apr!$H:$H)</f>
        <v>2532</v>
      </c>
      <c r="G578" s="43">
        <f>SUMIF(May!$A:$A,TB!$A578,May!$H:$H)</f>
        <v>2532</v>
      </c>
      <c r="H578" s="43">
        <f>SUMIF(Jun!$A:$A,TB!$A578,Jun!$H:$H)</f>
        <v>3348</v>
      </c>
      <c r="I578" s="43">
        <f>SUMIF(Jul!$A:$A,TB!$A578,Jul!$H:$H)</f>
        <v>3348</v>
      </c>
      <c r="J578" s="43">
        <f>SUMIF(Aug!$A:$A,TB!$A578,Aug!$H:$H)</f>
        <v>3348</v>
      </c>
      <c r="K578" s="43">
        <f>SUMIF(Sep!$A:$A,TB!$A578,Sep!$H:$H)</f>
        <v>3348</v>
      </c>
      <c r="L578" s="43">
        <f>SUMIF(Oct!$A:$A,TB!$A578,Oct!$H:$H)</f>
        <v>3348</v>
      </c>
      <c r="M578" s="43">
        <f>SUMIF(Nov!$A:$A,TB!$A578,Nov!$H:$H)</f>
        <v>3348</v>
      </c>
      <c r="N578" s="176">
        <f>SUMIF(Dec!$A:$A,TB!$A578,Dec!$H:$H)</f>
        <v>3348</v>
      </c>
      <c r="O578" s="190" t="s">
        <v>551</v>
      </c>
      <c r="P578" s="190"/>
      <c r="Q578" s="181">
        <v>100</v>
      </c>
      <c r="R578" s="43">
        <v>100</v>
      </c>
      <c r="S578" s="43">
        <v>580</v>
      </c>
      <c r="T578" s="43">
        <v>580</v>
      </c>
      <c r="U578" s="43">
        <v>4345</v>
      </c>
      <c r="V578" s="43">
        <v>4345</v>
      </c>
      <c r="W578" s="43">
        <v>4385</v>
      </c>
      <c r="X578" s="43">
        <v>4385</v>
      </c>
      <c r="Y578" s="43">
        <v>4385</v>
      </c>
      <c r="Z578" s="43">
        <v>4385</v>
      </c>
      <c r="AA578" s="43">
        <v>4385</v>
      </c>
      <c r="AB578" s="43">
        <v>5617</v>
      </c>
      <c r="AD578" s="43">
        <f t="shared" si="773"/>
        <v>2517.1999999999998</v>
      </c>
      <c r="AE578" s="43">
        <f t="shared" si="774"/>
        <v>2512.71</v>
      </c>
      <c r="AF578" s="43">
        <f t="shared" si="775"/>
        <v>63779.56</v>
      </c>
      <c r="AG578" s="43">
        <f t="shared" si="776"/>
        <v>63974.02</v>
      </c>
      <c r="AH578" s="43">
        <f t="shared" si="777"/>
        <v>64072.26</v>
      </c>
      <c r="AI578" s="43">
        <f t="shared" si="778"/>
        <v>84786.43</v>
      </c>
      <c r="AJ578" s="43">
        <f t="shared" si="779"/>
        <v>84786.43</v>
      </c>
      <c r="AK578" s="43">
        <f t="shared" si="780"/>
        <v>84786.43</v>
      </c>
      <c r="AL578" s="43">
        <f t="shared" si="781"/>
        <v>84786.43</v>
      </c>
      <c r="AM578" s="43">
        <f t="shared" si="782"/>
        <v>84786.43</v>
      </c>
      <c r="AN578" s="43">
        <f t="shared" si="783"/>
        <v>84786.43</v>
      </c>
      <c r="AO578" s="176">
        <f t="shared" si="784"/>
        <v>84786.43</v>
      </c>
    </row>
    <row r="579" spans="1:41" ht="16.399999999999999" customHeight="1">
      <c r="A579" s="20">
        <v>96006</v>
      </c>
      <c r="B579" s="14" t="s">
        <v>491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176">
        <f>SUMIF(Dec!$A:$A,TB!$A579,Dec!$H:$H)</f>
        <v>0</v>
      </c>
      <c r="O579" s="190" t="s">
        <v>551</v>
      </c>
      <c r="P579" s="190"/>
      <c r="Q579" s="181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D579" s="43">
        <f t="shared" si="773"/>
        <v>0</v>
      </c>
      <c r="AE579" s="43">
        <f t="shared" si="774"/>
        <v>0</v>
      </c>
      <c r="AF579" s="43">
        <f t="shared" si="775"/>
        <v>0</v>
      </c>
      <c r="AG579" s="43">
        <f t="shared" si="776"/>
        <v>0</v>
      </c>
      <c r="AH579" s="43">
        <f t="shared" si="777"/>
        <v>0</v>
      </c>
      <c r="AI579" s="43">
        <f t="shared" si="778"/>
        <v>0</v>
      </c>
      <c r="AJ579" s="43">
        <f t="shared" si="779"/>
        <v>0</v>
      </c>
      <c r="AK579" s="43">
        <f t="shared" si="780"/>
        <v>0</v>
      </c>
      <c r="AL579" s="43">
        <f t="shared" si="781"/>
        <v>0</v>
      </c>
      <c r="AM579" s="43">
        <f t="shared" si="782"/>
        <v>0</v>
      </c>
      <c r="AN579" s="43">
        <f t="shared" si="783"/>
        <v>0</v>
      </c>
      <c r="AO579" s="176">
        <f t="shared" si="784"/>
        <v>0</v>
      </c>
    </row>
    <row r="580" spans="1:41" ht="16.399999999999999" customHeight="1">
      <c r="A580" s="20">
        <v>96007</v>
      </c>
      <c r="B580" s="14" t="s">
        <v>458</v>
      </c>
      <c r="C580" s="43">
        <f>SUMIF(Jan!$A:$A,TB!$A580,Jan!$H:$H)</f>
        <v>0</v>
      </c>
      <c r="D580" s="43">
        <f>SUMIF(Feb!$A:$A,TB!$A580,Feb!$H:$H)</f>
        <v>0</v>
      </c>
      <c r="E580" s="43">
        <f>SUMIF(Mar!$A:$A,TB!$A580,Mar!$H:$H)</f>
        <v>0</v>
      </c>
      <c r="F580" s="43">
        <f>SUMIF(Apr!$A:$A,TB!$A580,Apr!$H:$H)</f>
        <v>0</v>
      </c>
      <c r="G580" s="43">
        <f>SUMIF(May!$A:$A,TB!$A580,May!$H:$H)</f>
        <v>0</v>
      </c>
      <c r="H580" s="43">
        <f>SUMIF(Jun!$A:$A,TB!$A580,Jun!$H:$H)</f>
        <v>0</v>
      </c>
      <c r="I580" s="43">
        <f>SUMIF(Jul!$A:$A,TB!$A580,Jul!$H:$H)</f>
        <v>0</v>
      </c>
      <c r="J580" s="43">
        <f>SUMIF(Aug!$A:$A,TB!$A580,Aug!$H:$H)</f>
        <v>0</v>
      </c>
      <c r="K580" s="43">
        <f>SUMIF(Sep!$A:$A,TB!$A580,Sep!$H:$H)</f>
        <v>0</v>
      </c>
      <c r="L580" s="43">
        <f>SUMIF(Oct!$A:$A,TB!$A580,Oct!$H:$H)</f>
        <v>0</v>
      </c>
      <c r="M580" s="43">
        <f>SUMIF(Nov!$A:$A,TB!$A580,Nov!$H:$H)</f>
        <v>0</v>
      </c>
      <c r="N580" s="176">
        <f>SUMIF(Dec!$A:$A,TB!$A580,Dec!$H:$H)</f>
        <v>0</v>
      </c>
      <c r="O580" s="190" t="s">
        <v>551</v>
      </c>
      <c r="P580" s="190"/>
      <c r="Q580" s="181">
        <v>0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0</v>
      </c>
      <c r="X580" s="43">
        <v>0</v>
      </c>
      <c r="Y580" s="43">
        <v>0</v>
      </c>
      <c r="Z580" s="43">
        <v>0</v>
      </c>
      <c r="AA580" s="43">
        <v>0</v>
      </c>
      <c r="AB580" s="43">
        <v>0</v>
      </c>
      <c r="AD580" s="43">
        <f t="shared" si="773"/>
        <v>0</v>
      </c>
      <c r="AE580" s="43">
        <f t="shared" si="774"/>
        <v>0</v>
      </c>
      <c r="AF580" s="43">
        <f t="shared" si="775"/>
        <v>0</v>
      </c>
      <c r="AG580" s="43">
        <f t="shared" si="776"/>
        <v>0</v>
      </c>
      <c r="AH580" s="43">
        <f t="shared" si="777"/>
        <v>0</v>
      </c>
      <c r="AI580" s="43">
        <f t="shared" si="778"/>
        <v>0</v>
      </c>
      <c r="AJ580" s="43">
        <f t="shared" si="779"/>
        <v>0</v>
      </c>
      <c r="AK580" s="43">
        <f t="shared" si="780"/>
        <v>0</v>
      </c>
      <c r="AL580" s="43">
        <f t="shared" si="781"/>
        <v>0</v>
      </c>
      <c r="AM580" s="43">
        <f t="shared" si="782"/>
        <v>0</v>
      </c>
      <c r="AN580" s="43">
        <f t="shared" si="783"/>
        <v>0</v>
      </c>
      <c r="AO580" s="176">
        <f t="shared" si="784"/>
        <v>0</v>
      </c>
    </row>
    <row r="581" spans="1:41" ht="16.399999999999999" customHeight="1">
      <c r="A581" s="20">
        <v>96008</v>
      </c>
      <c r="B581" s="14" t="s">
        <v>459</v>
      </c>
      <c r="C581" s="43">
        <f>SUMIF(Jan!$A:$A,TB!$A581,Jan!$H:$H)</f>
        <v>150</v>
      </c>
      <c r="D581" s="43">
        <f>SUMIF(Feb!$A:$A,TB!$A581,Feb!$H:$H)</f>
        <v>150</v>
      </c>
      <c r="E581" s="43">
        <f>SUMIF(Mar!$A:$A,TB!$A581,Mar!$H:$H)</f>
        <v>350</v>
      </c>
      <c r="F581" s="43">
        <f>SUMIF(Apr!$A:$A,TB!$A581,Apr!$H:$H)</f>
        <v>500</v>
      </c>
      <c r="G581" s="43">
        <f>SUMIF(May!$A:$A,TB!$A581,May!$H:$H)</f>
        <v>500</v>
      </c>
      <c r="H581" s="43">
        <f>SUMIF(Jun!$A:$A,TB!$A581,Jun!$H:$H)</f>
        <v>500</v>
      </c>
      <c r="I581" s="43">
        <f>SUMIF(Jul!$A:$A,TB!$A581,Jul!$H:$H)</f>
        <v>500</v>
      </c>
      <c r="J581" s="43">
        <f>SUMIF(Aug!$A:$A,TB!$A581,Aug!$H:$H)</f>
        <v>500</v>
      </c>
      <c r="K581" s="43">
        <f>SUMIF(Sep!$A:$A,TB!$A581,Sep!$H:$H)</f>
        <v>500</v>
      </c>
      <c r="L581" s="43">
        <f>SUMIF(Oct!$A:$A,TB!$A581,Oct!$H:$H)</f>
        <v>500</v>
      </c>
      <c r="M581" s="43">
        <f>SUMIF(Nov!$A:$A,TB!$A581,Nov!$H:$H)</f>
        <v>500</v>
      </c>
      <c r="N581" s="176">
        <f>SUMIF(Dec!$A:$A,TB!$A581,Dec!$H:$H)</f>
        <v>500</v>
      </c>
      <c r="O581" s="190" t="s">
        <v>551</v>
      </c>
      <c r="P581" s="190"/>
      <c r="Q581" s="181">
        <v>50</v>
      </c>
      <c r="R581" s="43">
        <v>50</v>
      </c>
      <c r="S581" s="43">
        <v>50</v>
      </c>
      <c r="T581" s="43">
        <v>50</v>
      </c>
      <c r="U581" s="43">
        <v>50</v>
      </c>
      <c r="V581" s="43">
        <v>250</v>
      </c>
      <c r="W581" s="43">
        <v>500</v>
      </c>
      <c r="X581" s="43">
        <v>500</v>
      </c>
      <c r="Y581" s="43">
        <v>500</v>
      </c>
      <c r="Z581" s="43">
        <v>500</v>
      </c>
      <c r="AA581" s="43">
        <v>500</v>
      </c>
      <c r="AB581" s="43">
        <v>500</v>
      </c>
      <c r="AD581" s="43">
        <f t="shared" ref="AD581:AD588" si="785">ROUND(C581*AD$2,2)</f>
        <v>3775.8</v>
      </c>
      <c r="AE581" s="43">
        <f t="shared" ref="AE581:AE588" si="786">ROUND(D581*AE$2,2)</f>
        <v>3769.07</v>
      </c>
      <c r="AF581" s="43">
        <f t="shared" ref="AF581:AF588" si="787">ROUND(E581*AF$2,2)</f>
        <v>8816.2900000000009</v>
      </c>
      <c r="AG581" s="43">
        <f t="shared" ref="AG581:AG588" si="788">ROUND(F581*AG$2,2)</f>
        <v>12633.1</v>
      </c>
      <c r="AH581" s="43">
        <f t="shared" ref="AH581:AH588" si="789">ROUND(G581*AH$2,2)</f>
        <v>12652.5</v>
      </c>
      <c r="AI581" s="43">
        <f t="shared" ref="AI581:AI588" si="790">ROUND(H581*AI$2,2)</f>
        <v>12662.25</v>
      </c>
      <c r="AJ581" s="43">
        <f t="shared" ref="AJ581:AJ588" si="791">ROUND(I581*AJ$2,2)</f>
        <v>12662.25</v>
      </c>
      <c r="AK581" s="43">
        <f t="shared" ref="AK581:AK588" si="792">ROUND(J581*AK$2,2)</f>
        <v>12662.25</v>
      </c>
      <c r="AL581" s="43">
        <f t="shared" ref="AL581:AL588" si="793">ROUND(K581*AL$2,2)</f>
        <v>12662.25</v>
      </c>
      <c r="AM581" s="43">
        <f t="shared" ref="AM581:AM588" si="794">ROUND(L581*AM$2,2)</f>
        <v>12662.25</v>
      </c>
      <c r="AN581" s="43">
        <f t="shared" ref="AN581:AN588" si="795">ROUND(M581*AN$2,2)</f>
        <v>12662.25</v>
      </c>
      <c r="AO581" s="176">
        <f t="shared" ref="AO581:AO588" si="796">ROUND(N581*AO$2,2)</f>
        <v>12662.25</v>
      </c>
    </row>
    <row r="582" spans="1:41" ht="16.399999999999999" customHeight="1">
      <c r="A582" s="20">
        <v>97003</v>
      </c>
      <c r="B582" s="14" t="s">
        <v>460</v>
      </c>
      <c r="C582" s="43">
        <f>SUMIF(Jan!$A:$A,TB!$A582,Jan!$H:$H)</f>
        <v>4224.42</v>
      </c>
      <c r="D582" s="43">
        <f>SUMIF(Feb!$A:$A,TB!$A582,Feb!$H:$H)</f>
        <v>8448.84</v>
      </c>
      <c r="E582" s="43">
        <f>SUMIF(Mar!$A:$A,TB!$A582,Mar!$H:$H)</f>
        <v>12673.26</v>
      </c>
      <c r="F582" s="43">
        <f>SUMIF(Apr!$A:$A,TB!$A582,Apr!$H:$H)</f>
        <v>16897.68</v>
      </c>
      <c r="G582" s="43">
        <f>SUMIF(May!$A:$A,TB!$A582,May!$H:$H)</f>
        <v>21122.1</v>
      </c>
      <c r="H582" s="43">
        <f>SUMIF(Jun!$A:$A,TB!$A582,Jun!$H:$H)</f>
        <v>25346.52</v>
      </c>
      <c r="I582" s="43">
        <f>SUMIF(Jul!$A:$A,TB!$A582,Jul!$H:$H)</f>
        <v>25346.52</v>
      </c>
      <c r="J582" s="43">
        <f>SUMIF(Aug!$A:$A,TB!$A582,Aug!$H:$H)</f>
        <v>25346.52</v>
      </c>
      <c r="K582" s="43">
        <f>SUMIF(Sep!$A:$A,TB!$A582,Sep!$H:$H)</f>
        <v>25346.52</v>
      </c>
      <c r="L582" s="43">
        <f>SUMIF(Oct!$A:$A,TB!$A582,Oct!$H:$H)</f>
        <v>25346.52</v>
      </c>
      <c r="M582" s="43">
        <f>SUMIF(Nov!$A:$A,TB!$A582,Nov!$H:$H)</f>
        <v>25346.52</v>
      </c>
      <c r="N582" s="176">
        <f>SUMIF(Dec!$A:$A,TB!$A582,Dec!$H:$H)</f>
        <v>25346.52</v>
      </c>
      <c r="O582" s="190" t="s">
        <v>551</v>
      </c>
      <c r="P582" s="190"/>
      <c r="Q582" s="181">
        <v>9130.99</v>
      </c>
      <c r="R582" s="43">
        <v>18261.98</v>
      </c>
      <c r="S582" s="43">
        <v>76195.429999999993</v>
      </c>
      <c r="T582" s="43">
        <v>90405.52</v>
      </c>
      <c r="U582" s="43">
        <v>104615.61</v>
      </c>
      <c r="V582" s="43">
        <v>118825.69</v>
      </c>
      <c r="W582" s="43">
        <v>123908.1</v>
      </c>
      <c r="X582" s="43">
        <v>128990.51</v>
      </c>
      <c r="Y582" s="43">
        <v>134072.92000000001</v>
      </c>
      <c r="Z582" s="43">
        <v>139155.32999999999</v>
      </c>
      <c r="AA582" s="43">
        <v>144237.74</v>
      </c>
      <c r="AB582" s="43">
        <v>189874.58</v>
      </c>
      <c r="AD582" s="43">
        <f t="shared" si="785"/>
        <v>106337.1</v>
      </c>
      <c r="AE582" s="43">
        <f t="shared" si="786"/>
        <v>212294.85</v>
      </c>
      <c r="AF582" s="43">
        <f t="shared" si="787"/>
        <v>319231.82</v>
      </c>
      <c r="AG582" s="43">
        <f t="shared" si="788"/>
        <v>426940.15999999997</v>
      </c>
      <c r="AH582" s="43">
        <f t="shared" si="789"/>
        <v>534494.74</v>
      </c>
      <c r="AI582" s="43">
        <f t="shared" si="790"/>
        <v>641887.94999999995</v>
      </c>
      <c r="AJ582" s="43">
        <f t="shared" si="791"/>
        <v>641887.94999999995</v>
      </c>
      <c r="AK582" s="43">
        <f t="shared" si="792"/>
        <v>641887.94999999995</v>
      </c>
      <c r="AL582" s="43">
        <f t="shared" si="793"/>
        <v>641887.94999999995</v>
      </c>
      <c r="AM582" s="43">
        <f t="shared" si="794"/>
        <v>641887.94999999995</v>
      </c>
      <c r="AN582" s="43">
        <f t="shared" si="795"/>
        <v>641887.94999999995</v>
      </c>
      <c r="AO582" s="176">
        <f t="shared" si="796"/>
        <v>641887.94999999995</v>
      </c>
    </row>
    <row r="583" spans="1:41" ht="16.399999999999999" customHeight="1">
      <c r="A583" s="20">
        <v>97004</v>
      </c>
      <c r="B583" s="14" t="s">
        <v>461</v>
      </c>
      <c r="C583" s="43">
        <f>SUMIF(Jan!$A:$A,TB!$A583,Jan!$H:$H)</f>
        <v>172.55</v>
      </c>
      <c r="D583" s="43">
        <f>SUMIF(Feb!$A:$A,TB!$A583,Feb!$H:$H)</f>
        <v>179.65</v>
      </c>
      <c r="E583" s="43">
        <f>SUMIF(Mar!$A:$A,TB!$A583,Mar!$H:$H)</f>
        <v>188.8</v>
      </c>
      <c r="F583" s="43">
        <f>SUMIF(Apr!$A:$A,TB!$A583,Apr!$H:$H)</f>
        <v>273.88</v>
      </c>
      <c r="G583" s="43">
        <f>SUMIF(May!$A:$A,TB!$A583,May!$H:$H)</f>
        <v>288.97000000000003</v>
      </c>
      <c r="H583" s="43">
        <f>SUMIF(Jun!$A:$A,TB!$A583,Jun!$H:$H)</f>
        <v>299.42</v>
      </c>
      <c r="I583" s="43">
        <f>SUMIF(Jul!$A:$A,TB!$A583,Jul!$H:$H)</f>
        <v>299.42</v>
      </c>
      <c r="J583" s="43">
        <f>SUMIF(Aug!$A:$A,TB!$A583,Aug!$H:$H)</f>
        <v>299.42</v>
      </c>
      <c r="K583" s="43">
        <f>SUMIF(Sep!$A:$A,TB!$A583,Sep!$H:$H)</f>
        <v>299.42</v>
      </c>
      <c r="L583" s="43">
        <f>SUMIF(Oct!$A:$A,TB!$A583,Oct!$H:$H)</f>
        <v>299.42</v>
      </c>
      <c r="M583" s="43">
        <f>SUMIF(Nov!$A:$A,TB!$A583,Nov!$H:$H)</f>
        <v>299.42</v>
      </c>
      <c r="N583" s="176">
        <f>SUMIF(Dec!$A:$A,TB!$A583,Dec!$H:$H)</f>
        <v>299.42</v>
      </c>
      <c r="O583" s="190" t="s">
        <v>551</v>
      </c>
      <c r="P583" s="190"/>
      <c r="Q583" s="181">
        <v>156.9</v>
      </c>
      <c r="R583" s="43">
        <v>162.75</v>
      </c>
      <c r="S583" s="43">
        <v>169.25</v>
      </c>
      <c r="T583" s="43">
        <v>215.2</v>
      </c>
      <c r="U583" s="43">
        <v>222.45</v>
      </c>
      <c r="V583" s="43">
        <v>306.98</v>
      </c>
      <c r="W583" s="43">
        <v>314.27999999999997</v>
      </c>
      <c r="X583" s="43">
        <v>321.77999999999997</v>
      </c>
      <c r="Y583" s="43">
        <v>328.58</v>
      </c>
      <c r="Z583" s="43">
        <v>359.5</v>
      </c>
      <c r="AA583" s="43">
        <v>368.15</v>
      </c>
      <c r="AB583" s="43">
        <v>375.5</v>
      </c>
      <c r="AD583" s="43">
        <f t="shared" si="785"/>
        <v>4343.43</v>
      </c>
      <c r="AE583" s="43">
        <f t="shared" si="786"/>
        <v>4514.08</v>
      </c>
      <c r="AF583" s="43">
        <f t="shared" si="787"/>
        <v>4755.76</v>
      </c>
      <c r="AG583" s="43">
        <f t="shared" si="788"/>
        <v>6919.91</v>
      </c>
      <c r="AH583" s="43">
        <f t="shared" si="789"/>
        <v>7312.39</v>
      </c>
      <c r="AI583" s="43">
        <f t="shared" si="790"/>
        <v>7582.66</v>
      </c>
      <c r="AJ583" s="43">
        <f t="shared" si="791"/>
        <v>7582.66</v>
      </c>
      <c r="AK583" s="43">
        <f t="shared" si="792"/>
        <v>7582.66</v>
      </c>
      <c r="AL583" s="43">
        <f t="shared" si="793"/>
        <v>7582.66</v>
      </c>
      <c r="AM583" s="43">
        <f t="shared" si="794"/>
        <v>7582.66</v>
      </c>
      <c r="AN583" s="43">
        <f t="shared" si="795"/>
        <v>7582.66</v>
      </c>
      <c r="AO583" s="176">
        <f t="shared" si="796"/>
        <v>7582.66</v>
      </c>
    </row>
    <row r="584" spans="1:41" ht="16.399999999999999" customHeight="1">
      <c r="A584" s="20">
        <v>60006</v>
      </c>
      <c r="B584" s="14" t="s">
        <v>462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76">
        <f>SUMIF(Dec!$A:$A,TB!$A584,Dec!$H:$H)</f>
        <v>0</v>
      </c>
      <c r="O584" s="190" t="s">
        <v>552</v>
      </c>
      <c r="P584" s="190"/>
      <c r="Q584" s="181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85"/>
        <v>0</v>
      </c>
      <c r="AE584" s="43">
        <f t="shared" si="786"/>
        <v>0</v>
      </c>
      <c r="AF584" s="43">
        <f t="shared" si="787"/>
        <v>0</v>
      </c>
      <c r="AG584" s="43">
        <f t="shared" si="788"/>
        <v>0</v>
      </c>
      <c r="AH584" s="43">
        <f t="shared" si="789"/>
        <v>0</v>
      </c>
      <c r="AI584" s="43">
        <f t="shared" si="790"/>
        <v>0</v>
      </c>
      <c r="AJ584" s="43">
        <f t="shared" si="791"/>
        <v>0</v>
      </c>
      <c r="AK584" s="43">
        <f t="shared" si="792"/>
        <v>0</v>
      </c>
      <c r="AL584" s="43">
        <f t="shared" si="793"/>
        <v>0</v>
      </c>
      <c r="AM584" s="43">
        <f t="shared" si="794"/>
        <v>0</v>
      </c>
      <c r="AN584" s="43">
        <f t="shared" si="795"/>
        <v>0</v>
      </c>
      <c r="AO584" s="176">
        <f t="shared" si="796"/>
        <v>0</v>
      </c>
    </row>
    <row r="585" spans="1:41" ht="16.399999999999999" customHeight="1">
      <c r="A585" s="20">
        <v>98000</v>
      </c>
      <c r="B585" s="14" t="s">
        <v>492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6">
        <f>SUMIF(Dec!$A:$A,TB!$A585,Dec!$H:$H)</f>
        <v>0</v>
      </c>
      <c r="O585" s="190" t="s">
        <v>551</v>
      </c>
      <c r="P585" s="190"/>
      <c r="Q585" s="181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85"/>
        <v>0</v>
      </c>
      <c r="AE585" s="43">
        <f t="shared" si="786"/>
        <v>0</v>
      </c>
      <c r="AF585" s="43">
        <f t="shared" si="787"/>
        <v>0</v>
      </c>
      <c r="AG585" s="43">
        <f t="shared" si="788"/>
        <v>0</v>
      </c>
      <c r="AH585" s="43">
        <f t="shared" si="789"/>
        <v>0</v>
      </c>
      <c r="AI585" s="43">
        <f t="shared" si="790"/>
        <v>0</v>
      </c>
      <c r="AJ585" s="43">
        <f t="shared" si="791"/>
        <v>0</v>
      </c>
      <c r="AK585" s="43">
        <f t="shared" si="792"/>
        <v>0</v>
      </c>
      <c r="AL585" s="43">
        <f t="shared" si="793"/>
        <v>0</v>
      </c>
      <c r="AM585" s="43">
        <f t="shared" si="794"/>
        <v>0</v>
      </c>
      <c r="AN585" s="43">
        <f t="shared" si="795"/>
        <v>0</v>
      </c>
      <c r="AO585" s="43">
        <f t="shared" si="796"/>
        <v>0</v>
      </c>
    </row>
    <row r="586" spans="1:41" ht="16.399999999999999" customHeight="1">
      <c r="A586" s="20">
        <v>98001</v>
      </c>
      <c r="B586" s="14" t="s">
        <v>493</v>
      </c>
      <c r="C586" s="43">
        <f>SUMIF(Jan!$A:$A,TB!$A586,Jan!$H:$H)</f>
        <v>71367.5</v>
      </c>
      <c r="D586" s="43">
        <f>SUMIF(Feb!$A:$A,TB!$A586,Feb!$H:$H)</f>
        <v>142735</v>
      </c>
      <c r="E586" s="43">
        <f>SUMIF(Mar!$A:$A,TB!$A586,Mar!$H:$H)</f>
        <v>197067.51</v>
      </c>
      <c r="F586" s="43">
        <f>SUMIF(Apr!$A:$A,TB!$A586,Apr!$H:$H)</f>
        <v>240056.06</v>
      </c>
      <c r="G586" s="43">
        <f>SUMIF(May!$A:$A,TB!$A586,May!$H:$H)</f>
        <v>309545.23</v>
      </c>
      <c r="H586" s="43">
        <f>SUMIF(Jun!$A:$A,TB!$A586,Jun!$H:$H)</f>
        <v>377915.23</v>
      </c>
      <c r="I586" s="43">
        <f>SUMIF(Jul!$A:$A,TB!$A586,Jul!$H:$H)</f>
        <v>377915.23</v>
      </c>
      <c r="J586" s="43">
        <f>SUMIF(Aug!$A:$A,TB!$A586,Aug!$H:$H)</f>
        <v>377915.23</v>
      </c>
      <c r="K586" s="43">
        <f>SUMIF(Sep!$A:$A,TB!$A586,Sep!$H:$H)</f>
        <v>377915.23</v>
      </c>
      <c r="L586" s="43">
        <f>SUMIF(Oct!$A:$A,TB!$A586,Oct!$H:$H)</f>
        <v>377915.23</v>
      </c>
      <c r="M586" s="43">
        <f>SUMIF(Nov!$A:$A,TB!$A586,Nov!$H:$H)</f>
        <v>377915.23</v>
      </c>
      <c r="N586" s="176">
        <f>SUMIF(Dec!$A:$A,TB!$A586,Dec!$H:$H)</f>
        <v>377915.23</v>
      </c>
      <c r="O586" s="190" t="s">
        <v>551</v>
      </c>
      <c r="P586" s="190"/>
      <c r="Q586" s="181">
        <v>6337.5</v>
      </c>
      <c r="R586" s="43">
        <v>12675</v>
      </c>
      <c r="S586" s="43">
        <v>16337.5</v>
      </c>
      <c r="T586" s="43">
        <v>21783.33</v>
      </c>
      <c r="U586" s="43">
        <v>27929.16</v>
      </c>
      <c r="V586" s="43">
        <v>73600</v>
      </c>
      <c r="W586" s="43">
        <v>158270.84</v>
      </c>
      <c r="X586" s="43">
        <v>241800</v>
      </c>
      <c r="Y586" s="43">
        <v>325900</v>
      </c>
      <c r="Z586" s="43">
        <v>577000</v>
      </c>
      <c r="AA586" s="43">
        <v>706100</v>
      </c>
      <c r="AB586" s="43">
        <v>835200</v>
      </c>
      <c r="AD586" s="43">
        <f t="shared" si="785"/>
        <v>1796462.71</v>
      </c>
      <c r="AE586" s="43">
        <f t="shared" si="786"/>
        <v>3586516.62</v>
      </c>
      <c r="AF586" s="43">
        <f t="shared" si="787"/>
        <v>4964012.34</v>
      </c>
      <c r="AG586" s="43">
        <f t="shared" si="788"/>
        <v>6065304.4199999999</v>
      </c>
      <c r="AH586" s="43">
        <f t="shared" si="789"/>
        <v>7833042.0499999998</v>
      </c>
      <c r="AI586" s="43">
        <f t="shared" si="790"/>
        <v>9570514.2400000002</v>
      </c>
      <c r="AJ586" s="43">
        <f t="shared" si="791"/>
        <v>9570514.2400000002</v>
      </c>
      <c r="AK586" s="43">
        <f t="shared" si="792"/>
        <v>9570514.2400000002</v>
      </c>
      <c r="AL586" s="43">
        <f t="shared" si="793"/>
        <v>9570514.2400000002</v>
      </c>
      <c r="AM586" s="43">
        <f t="shared" si="794"/>
        <v>9570514.2400000002</v>
      </c>
      <c r="AN586" s="43">
        <f t="shared" si="795"/>
        <v>9570514.2400000002</v>
      </c>
      <c r="AO586" s="43">
        <f t="shared" si="796"/>
        <v>9570514.2400000002</v>
      </c>
    </row>
    <row r="587" spans="1:41" ht="16.399999999999999" customHeight="1">
      <c r="A587" s="20">
        <v>98002</v>
      </c>
      <c r="B587" s="14" t="s">
        <v>494</v>
      </c>
      <c r="C587" s="43">
        <f>SUMIF(Jan!$A:$A,TB!$A587,Jan!$H:$H)</f>
        <v>185000</v>
      </c>
      <c r="D587" s="43">
        <f>SUMIF(Feb!$A:$A,TB!$A587,Feb!$H:$H)</f>
        <v>370000</v>
      </c>
      <c r="E587" s="43">
        <f>SUMIF(Mar!$A:$A,TB!$A587,Mar!$H:$H)</f>
        <v>555000</v>
      </c>
      <c r="F587" s="43">
        <f>SUMIF(Apr!$A:$A,TB!$A587,Apr!$H:$H)</f>
        <v>740000</v>
      </c>
      <c r="G587" s="43">
        <f>SUMIF(May!$A:$A,TB!$A587,May!$H:$H)</f>
        <v>925000</v>
      </c>
      <c r="H587" s="43">
        <f>SUMIF(Jun!$A:$A,TB!$A587,Jun!$H:$H)</f>
        <v>1131000</v>
      </c>
      <c r="I587" s="43">
        <f>SUMIF(Jul!$A:$A,TB!$A587,Jul!$H:$H)</f>
        <v>1131000</v>
      </c>
      <c r="J587" s="43">
        <f>SUMIF(Aug!$A:$A,TB!$A587,Aug!$H:$H)</f>
        <v>1131000</v>
      </c>
      <c r="K587" s="43">
        <f>SUMIF(Sep!$A:$A,TB!$A587,Sep!$H:$H)</f>
        <v>1131000</v>
      </c>
      <c r="L587" s="43">
        <f>SUMIF(Oct!$A:$A,TB!$A587,Oct!$H:$H)</f>
        <v>1131000</v>
      </c>
      <c r="M587" s="43">
        <f>SUMIF(Nov!$A:$A,TB!$A587,Nov!$H:$H)</f>
        <v>1131000</v>
      </c>
      <c r="N587" s="176">
        <f>SUMIF(Dec!$A:$A,TB!$A587,Dec!$H:$H)</f>
        <v>1131000</v>
      </c>
      <c r="O587" s="190" t="s">
        <v>551</v>
      </c>
      <c r="P587" s="190"/>
      <c r="Q587" s="181">
        <v>180000</v>
      </c>
      <c r="R587" s="43">
        <v>360000</v>
      </c>
      <c r="S587" s="43">
        <v>540000</v>
      </c>
      <c r="T587" s="43">
        <v>720000</v>
      </c>
      <c r="U587" s="43">
        <v>900000</v>
      </c>
      <c r="V587" s="43">
        <v>1095000</v>
      </c>
      <c r="W587" s="43">
        <v>1280000</v>
      </c>
      <c r="X587" s="43">
        <v>1465000</v>
      </c>
      <c r="Y587" s="43">
        <v>1650000</v>
      </c>
      <c r="Z587" s="43">
        <v>1835000</v>
      </c>
      <c r="AA587" s="43">
        <v>2020000</v>
      </c>
      <c r="AB587" s="43">
        <v>2205000</v>
      </c>
      <c r="AD587" s="43">
        <f t="shared" si="785"/>
        <v>4656820</v>
      </c>
      <c r="AE587" s="43">
        <f t="shared" si="786"/>
        <v>9297027</v>
      </c>
      <c r="AF587" s="43">
        <f t="shared" si="787"/>
        <v>13980117</v>
      </c>
      <c r="AG587" s="43">
        <f t="shared" si="788"/>
        <v>18696988</v>
      </c>
      <c r="AH587" s="43">
        <f t="shared" si="789"/>
        <v>23407125</v>
      </c>
      <c r="AI587" s="43">
        <f t="shared" si="790"/>
        <v>28642009.5</v>
      </c>
      <c r="AJ587" s="43">
        <f t="shared" si="791"/>
        <v>28642009.5</v>
      </c>
      <c r="AK587" s="43">
        <f t="shared" si="792"/>
        <v>28642009.5</v>
      </c>
      <c r="AL587" s="43">
        <f t="shared" si="793"/>
        <v>28642009.5</v>
      </c>
      <c r="AM587" s="43">
        <f t="shared" si="794"/>
        <v>28642009.5</v>
      </c>
      <c r="AN587" s="43">
        <f t="shared" si="795"/>
        <v>28642009.5</v>
      </c>
      <c r="AO587" s="43">
        <f t="shared" si="796"/>
        <v>28642009.5</v>
      </c>
    </row>
    <row r="588" spans="1:41" ht="16.399999999999999" customHeight="1">
      <c r="A588" s="25"/>
      <c r="B588" s="26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6">
        <f>SUMIF(Dec!$A:$A,TB!$A588,Dec!$H:$H)</f>
        <v>0</v>
      </c>
      <c r="O588" s="190"/>
      <c r="P588" s="190"/>
      <c r="Q588" s="181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si="785"/>
        <v>0</v>
      </c>
      <c r="AE588" s="43">
        <f t="shared" si="786"/>
        <v>0</v>
      </c>
      <c r="AF588" s="43">
        <f t="shared" si="787"/>
        <v>0</v>
      </c>
      <c r="AG588" s="43">
        <f t="shared" si="788"/>
        <v>0</v>
      </c>
      <c r="AH588" s="43">
        <f t="shared" si="789"/>
        <v>0</v>
      </c>
      <c r="AI588" s="43">
        <f t="shared" si="790"/>
        <v>0</v>
      </c>
      <c r="AJ588" s="43">
        <f t="shared" si="791"/>
        <v>0</v>
      </c>
      <c r="AK588" s="43">
        <f t="shared" si="792"/>
        <v>0</v>
      </c>
      <c r="AL588" s="43">
        <f t="shared" si="793"/>
        <v>0</v>
      </c>
      <c r="AM588" s="43">
        <f t="shared" si="794"/>
        <v>0</v>
      </c>
      <c r="AN588" s="43">
        <f t="shared" si="795"/>
        <v>0</v>
      </c>
      <c r="AO588" s="43">
        <f t="shared" si="796"/>
        <v>0</v>
      </c>
    </row>
    <row r="589" spans="1:41" ht="16.399999999999999" customHeight="1">
      <c r="A589" s="17" t="s">
        <v>83</v>
      </c>
      <c r="B589" s="18"/>
      <c r="C589" s="19">
        <f t="shared" ref="C589:N589" si="797">ROUND(SUM(C517:C588),2)</f>
        <v>314658.13</v>
      </c>
      <c r="D589" s="19">
        <f t="shared" si="797"/>
        <v>630125.44999999995</v>
      </c>
      <c r="E589" s="19">
        <f t="shared" si="797"/>
        <v>920228.73</v>
      </c>
      <c r="F589" s="19">
        <f t="shared" si="797"/>
        <v>1195863.22</v>
      </c>
      <c r="G589" s="19">
        <f t="shared" si="797"/>
        <v>1505141.3</v>
      </c>
      <c r="H589" s="19">
        <f t="shared" si="797"/>
        <v>1837124.58</v>
      </c>
      <c r="I589" s="19">
        <f t="shared" si="797"/>
        <v>1837124.58</v>
      </c>
      <c r="J589" s="19">
        <f t="shared" si="797"/>
        <v>1837124.58</v>
      </c>
      <c r="K589" s="19">
        <f t="shared" si="797"/>
        <v>1837124.58</v>
      </c>
      <c r="L589" s="19">
        <f t="shared" si="797"/>
        <v>1837124.58</v>
      </c>
      <c r="M589" s="19">
        <f t="shared" si="797"/>
        <v>1837124.58</v>
      </c>
      <c r="N589" s="175">
        <f t="shared" si="797"/>
        <v>1837124.58</v>
      </c>
      <c r="O589" s="190"/>
      <c r="P589" s="190"/>
      <c r="Q589" s="180">
        <v>215345.3</v>
      </c>
      <c r="R589" s="19">
        <v>458306.81</v>
      </c>
      <c r="S589" s="19">
        <v>737528.44</v>
      </c>
      <c r="T589" s="19">
        <v>978411.21</v>
      </c>
      <c r="U589" s="19">
        <v>1227832.49</v>
      </c>
      <c r="V589" s="19">
        <v>1533184.82</v>
      </c>
      <c r="W589" s="19">
        <v>1859279.98</v>
      </c>
      <c r="X589" s="19">
        <v>2193892.0099999998</v>
      </c>
      <c r="Y589" s="19">
        <v>2513463.63</v>
      </c>
      <c r="Z589" s="19">
        <v>3005855.26</v>
      </c>
      <c r="AA589" s="19">
        <v>3371189.93</v>
      </c>
      <c r="AB589" s="19">
        <v>3755109.51</v>
      </c>
      <c r="AD589" s="19">
        <f t="shared" ref="AD589:AO589" si="798">ROUND(SUM(AD517:AD588),2)</f>
        <v>7920574.4500000002</v>
      </c>
      <c r="AE589" s="19">
        <f t="shared" si="798"/>
        <v>15833225.210000001</v>
      </c>
      <c r="AF589" s="19">
        <f t="shared" si="798"/>
        <v>23180009.59</v>
      </c>
      <c r="AG589" s="19">
        <f t="shared" si="798"/>
        <v>30214919.280000001</v>
      </c>
      <c r="AH589" s="19">
        <f t="shared" si="798"/>
        <v>38087600.630000003</v>
      </c>
      <c r="AI589" s="19">
        <f t="shared" si="798"/>
        <v>46524261.439999998</v>
      </c>
      <c r="AJ589" s="19">
        <f t="shared" si="798"/>
        <v>46524261.439999998</v>
      </c>
      <c r="AK589" s="19">
        <f t="shared" si="798"/>
        <v>46524261.439999998</v>
      </c>
      <c r="AL589" s="19">
        <f t="shared" si="798"/>
        <v>46524261.439999998</v>
      </c>
      <c r="AM589" s="19">
        <f t="shared" si="798"/>
        <v>46524261.439999998</v>
      </c>
      <c r="AN589" s="19">
        <f t="shared" si="798"/>
        <v>46524261.439999998</v>
      </c>
      <c r="AO589" s="214">
        <f t="shared" si="798"/>
        <v>46524261.439999998</v>
      </c>
    </row>
    <row r="590" spans="1:41" ht="16.399999999999999" customHeight="1">
      <c r="A590" s="20"/>
      <c r="B590" s="14"/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76">
        <f>SUMIF(Dec!$A:$A,TB!$A590,Dec!$H:$H)</f>
        <v>0</v>
      </c>
      <c r="O590" s="190"/>
      <c r="P590" s="190"/>
      <c r="Q590" s="181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ref="AD590:AD593" si="799">ROUND(C590*AD$2,2)</f>
        <v>0</v>
      </c>
      <c r="AE590" s="43">
        <f t="shared" ref="AE590:AE593" si="800">ROUND(D590*AE$2,2)</f>
        <v>0</v>
      </c>
      <c r="AF590" s="43">
        <f t="shared" ref="AF590:AF593" si="801">ROUND(E590*AF$2,2)</f>
        <v>0</v>
      </c>
      <c r="AG590" s="43">
        <f t="shared" ref="AG590:AG593" si="802">ROUND(F590*AG$2,2)</f>
        <v>0</v>
      </c>
      <c r="AH590" s="43">
        <f t="shared" ref="AH590:AH593" si="803">ROUND(G590*AH$2,2)</f>
        <v>0</v>
      </c>
      <c r="AI590" s="43">
        <f t="shared" ref="AI590:AI593" si="804">ROUND(H590*AI$2,2)</f>
        <v>0</v>
      </c>
      <c r="AJ590" s="43">
        <f t="shared" ref="AJ590:AJ593" si="805">ROUND(I590*AJ$2,2)</f>
        <v>0</v>
      </c>
      <c r="AK590" s="43">
        <f t="shared" ref="AK590:AK593" si="806">ROUND(J590*AK$2,2)</f>
        <v>0</v>
      </c>
      <c r="AL590" s="43">
        <f t="shared" ref="AL590:AL593" si="807">ROUND(K590*AL$2,2)</f>
        <v>0</v>
      </c>
      <c r="AM590" s="43">
        <f t="shared" ref="AM590:AM593" si="808">ROUND(L590*AM$2,2)</f>
        <v>0</v>
      </c>
      <c r="AN590" s="43">
        <f t="shared" ref="AN590:AN593" si="809">ROUND(M590*AN$2,2)</f>
        <v>0</v>
      </c>
      <c r="AO590" s="43">
        <f t="shared" ref="AO590:AO593" si="810">ROUND(N590*AO$2,2)</f>
        <v>0</v>
      </c>
    </row>
    <row r="591" spans="1:41" ht="16.399999999999999" customHeight="1">
      <c r="A591" s="20">
        <v>97001</v>
      </c>
      <c r="B591" s="14" t="s">
        <v>463</v>
      </c>
      <c r="C591" s="43">
        <f>SUMIF(Jan!$A:$A,TB!$A591,Jan!$H:$H)</f>
        <v>10027.35</v>
      </c>
      <c r="D591" s="43">
        <f>SUMIF(Feb!$A:$A,TB!$A591,Feb!$H:$H)</f>
        <v>21362.86</v>
      </c>
      <c r="E591" s="43">
        <f>SUMIF(Mar!$A:$A,TB!$A591,Mar!$H:$H)</f>
        <v>32645.81</v>
      </c>
      <c r="F591" s="43">
        <f>SUMIF(Apr!$A:$A,TB!$A591,Apr!$H:$H)</f>
        <v>67910.64</v>
      </c>
      <c r="G591" s="43">
        <f>SUMIF(May!$A:$A,TB!$A591,May!$H:$H)</f>
        <v>82057.42</v>
      </c>
      <c r="H591" s="43">
        <f>SUMIF(Jun!$A:$A,TB!$A591,Jun!$H:$H)</f>
        <v>97856.57</v>
      </c>
      <c r="I591" s="43">
        <f>SUMIF(Jul!$A:$A,TB!$A591,Jul!$H:$H)</f>
        <v>97856.57</v>
      </c>
      <c r="J591" s="43">
        <f>SUMIF(Aug!$A:$A,TB!$A591,Aug!$H:$H)</f>
        <v>97856.57</v>
      </c>
      <c r="K591" s="43">
        <f>SUMIF(Sep!$A:$A,TB!$A591,Sep!$H:$H)</f>
        <v>97856.57</v>
      </c>
      <c r="L591" s="43">
        <f>SUMIF(Oct!$A:$A,TB!$A591,Oct!$H:$H)</f>
        <v>97856.57</v>
      </c>
      <c r="M591" s="43">
        <f>SUMIF(Nov!$A:$A,TB!$A591,Nov!$H:$H)</f>
        <v>97856.57</v>
      </c>
      <c r="N591" s="176">
        <f>SUMIF(Dec!$A:$A,TB!$A591,Dec!$H:$H)</f>
        <v>97856.57</v>
      </c>
      <c r="O591" s="190" t="s">
        <v>553</v>
      </c>
      <c r="P591" s="190"/>
      <c r="Q591" s="181">
        <v>3286.24</v>
      </c>
      <c r="R591" s="43">
        <v>14453.85</v>
      </c>
      <c r="S591" s="43">
        <v>-1419.93</v>
      </c>
      <c r="T591" s="43">
        <v>-2306.7600000000002</v>
      </c>
      <c r="U591" s="43">
        <v>1402.43</v>
      </c>
      <c r="V591" s="43">
        <v>1219.55</v>
      </c>
      <c r="W591" s="43">
        <v>19096.009999999998</v>
      </c>
      <c r="X591" s="43">
        <v>22628.1</v>
      </c>
      <c r="Y591" s="43">
        <v>21232.04</v>
      </c>
      <c r="Z591" s="43">
        <v>22349</v>
      </c>
      <c r="AA591" s="43">
        <v>11509.39</v>
      </c>
      <c r="AB591" s="43">
        <v>13555.05</v>
      </c>
      <c r="AD591" s="43">
        <f t="shared" si="799"/>
        <v>252408.45</v>
      </c>
      <c r="AE591" s="43">
        <f t="shared" si="800"/>
        <v>536786.72</v>
      </c>
      <c r="AF591" s="43">
        <f t="shared" si="801"/>
        <v>822328.37</v>
      </c>
      <c r="AG591" s="43">
        <f t="shared" si="802"/>
        <v>1715843.81</v>
      </c>
      <c r="AH591" s="43">
        <f t="shared" si="803"/>
        <v>2076463.01</v>
      </c>
      <c r="AI591" s="43">
        <f t="shared" si="804"/>
        <v>2478168.71</v>
      </c>
      <c r="AJ591" s="43">
        <f t="shared" si="805"/>
        <v>2478168.71</v>
      </c>
      <c r="AK591" s="43">
        <f t="shared" si="806"/>
        <v>2478168.71</v>
      </c>
      <c r="AL591" s="43">
        <f t="shared" si="807"/>
        <v>2478168.71</v>
      </c>
      <c r="AM591" s="43">
        <f t="shared" si="808"/>
        <v>2478168.71</v>
      </c>
      <c r="AN591" s="43">
        <f t="shared" si="809"/>
        <v>2478168.71</v>
      </c>
      <c r="AO591" s="43">
        <f t="shared" si="810"/>
        <v>2478168.71</v>
      </c>
    </row>
    <row r="592" spans="1:41" ht="16.399999999999999" customHeight="1">
      <c r="A592" s="13">
        <v>97002</v>
      </c>
      <c r="B592" s="21" t="s">
        <v>464</v>
      </c>
      <c r="C592" s="43">
        <f>SUMIF(Jan!$A:$A,TB!$A592,Jan!$H:$H)</f>
        <v>10563.67</v>
      </c>
      <c r="D592" s="43">
        <f>SUMIF(Feb!$A:$A,TB!$A592,Feb!$H:$H)</f>
        <v>25290.26</v>
      </c>
      <c r="E592" s="43">
        <f>SUMIF(Mar!$A:$A,TB!$A592,Mar!$H:$H)</f>
        <v>25617.91</v>
      </c>
      <c r="F592" s="43">
        <f>SUMIF(Apr!$A:$A,TB!$A592,Apr!$H:$H)</f>
        <v>-35378.25</v>
      </c>
      <c r="G592" s="43">
        <f>SUMIF(May!$A:$A,TB!$A592,May!$H:$H)</f>
        <v>41487.980000000003</v>
      </c>
      <c r="H592" s="43">
        <f>SUMIF(Jun!$A:$A,TB!$A592,Jun!$H:$H)</f>
        <v>38333.08</v>
      </c>
      <c r="I592" s="43">
        <f>SUMIF(Jul!$A:$A,TB!$A592,Jul!$H:$H)</f>
        <v>38333.08</v>
      </c>
      <c r="J592" s="43">
        <f>SUMIF(Aug!$A:$A,TB!$A592,Aug!$H:$H)</f>
        <v>38333.08</v>
      </c>
      <c r="K592" s="43">
        <f>SUMIF(Sep!$A:$A,TB!$A592,Sep!$H:$H)</f>
        <v>38333.08</v>
      </c>
      <c r="L592" s="43">
        <f>SUMIF(Oct!$A:$A,TB!$A592,Oct!$H:$H)</f>
        <v>38333.08</v>
      </c>
      <c r="M592" s="43">
        <f>SUMIF(Nov!$A:$A,TB!$A592,Nov!$H:$H)</f>
        <v>38333.08</v>
      </c>
      <c r="N592" s="176">
        <f>SUMIF(Dec!$A:$A,TB!$A592,Dec!$H:$H)</f>
        <v>38333.08</v>
      </c>
      <c r="O592" s="190" t="s">
        <v>553</v>
      </c>
      <c r="P592" s="190"/>
      <c r="Q592" s="181">
        <v>-47461.46</v>
      </c>
      <c r="R592" s="43">
        <v>-102293.22</v>
      </c>
      <c r="S592" s="43">
        <v>-86154.37</v>
      </c>
      <c r="T592" s="43">
        <v>-93251.38</v>
      </c>
      <c r="U592" s="43">
        <v>-71783.86</v>
      </c>
      <c r="V592" s="43">
        <v>-75915.850000000006</v>
      </c>
      <c r="W592" s="43">
        <v>-66938.600000000006</v>
      </c>
      <c r="X592" s="43">
        <v>-71579.039999999994</v>
      </c>
      <c r="Y592" s="43">
        <v>-65643.12</v>
      </c>
      <c r="Z592" s="43">
        <v>-89971.57</v>
      </c>
      <c r="AA592" s="43">
        <v>-79916.56</v>
      </c>
      <c r="AB592" s="43">
        <v>-88556.43</v>
      </c>
      <c r="AD592" s="43">
        <f t="shared" si="799"/>
        <v>265908.7</v>
      </c>
      <c r="AE592" s="43">
        <f t="shared" si="800"/>
        <v>635470.89</v>
      </c>
      <c r="AF592" s="43">
        <f t="shared" si="801"/>
        <v>645299.78</v>
      </c>
      <c r="AG592" s="43">
        <f t="shared" si="802"/>
        <v>-893873.94</v>
      </c>
      <c r="AH592" s="43">
        <f t="shared" si="803"/>
        <v>1049853.33</v>
      </c>
      <c r="AI592" s="43">
        <f t="shared" si="804"/>
        <v>970766.08</v>
      </c>
      <c r="AJ592" s="43">
        <f t="shared" si="805"/>
        <v>970766.08</v>
      </c>
      <c r="AK592" s="43">
        <f t="shared" si="806"/>
        <v>970766.08</v>
      </c>
      <c r="AL592" s="43">
        <f t="shared" si="807"/>
        <v>970766.08</v>
      </c>
      <c r="AM592" s="43">
        <f t="shared" si="808"/>
        <v>970766.08</v>
      </c>
      <c r="AN592" s="43">
        <f t="shared" si="809"/>
        <v>970766.08</v>
      </c>
      <c r="AO592" s="43">
        <f t="shared" si="810"/>
        <v>970766.08</v>
      </c>
    </row>
    <row r="593" spans="1:41" ht="16.399999999999999" customHeight="1">
      <c r="A593" s="13"/>
      <c r="B593" s="21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6">
        <f>SUMIF(Dec!$A:$A,TB!$A593,Dec!$H:$H)</f>
        <v>0</v>
      </c>
      <c r="O593" s="190"/>
      <c r="P593" s="190"/>
      <c r="Q593" s="181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si="799"/>
        <v>0</v>
      </c>
      <c r="AE593" s="43">
        <f t="shared" si="800"/>
        <v>0</v>
      </c>
      <c r="AF593" s="43">
        <f t="shared" si="801"/>
        <v>0</v>
      </c>
      <c r="AG593" s="43">
        <f t="shared" si="802"/>
        <v>0</v>
      </c>
      <c r="AH593" s="43">
        <f t="shared" si="803"/>
        <v>0</v>
      </c>
      <c r="AI593" s="43">
        <f t="shared" si="804"/>
        <v>0</v>
      </c>
      <c r="AJ593" s="43">
        <f t="shared" si="805"/>
        <v>0</v>
      </c>
      <c r="AK593" s="43">
        <f t="shared" si="806"/>
        <v>0</v>
      </c>
      <c r="AL593" s="43">
        <f t="shared" si="807"/>
        <v>0</v>
      </c>
      <c r="AM593" s="43">
        <f t="shared" si="808"/>
        <v>0</v>
      </c>
      <c r="AN593" s="43">
        <f t="shared" si="809"/>
        <v>0</v>
      </c>
      <c r="AO593" s="43">
        <f t="shared" si="810"/>
        <v>0</v>
      </c>
    </row>
    <row r="594" spans="1:41" ht="16.399999999999999" customHeight="1">
      <c r="A594" s="17" t="s">
        <v>85</v>
      </c>
      <c r="B594" s="18"/>
      <c r="C594" s="19">
        <f t="shared" ref="C594" si="811">ROUND(SUM(C590:C593),2)</f>
        <v>20591.02</v>
      </c>
      <c r="D594" s="19">
        <f t="shared" ref="D594:N594" si="812">ROUND(SUM(D590:D593),2)</f>
        <v>46653.120000000003</v>
      </c>
      <c r="E594" s="19">
        <f t="shared" si="812"/>
        <v>58263.72</v>
      </c>
      <c r="F594" s="19">
        <f t="shared" si="812"/>
        <v>32532.39</v>
      </c>
      <c r="G594" s="19">
        <f t="shared" si="812"/>
        <v>123545.4</v>
      </c>
      <c r="H594" s="19">
        <f t="shared" si="812"/>
        <v>136189.65</v>
      </c>
      <c r="I594" s="19">
        <f t="shared" si="812"/>
        <v>136189.65</v>
      </c>
      <c r="J594" s="19">
        <f t="shared" si="812"/>
        <v>136189.65</v>
      </c>
      <c r="K594" s="19">
        <f t="shared" si="812"/>
        <v>136189.65</v>
      </c>
      <c r="L594" s="19">
        <f t="shared" si="812"/>
        <v>136189.65</v>
      </c>
      <c r="M594" s="19">
        <f t="shared" si="812"/>
        <v>136189.65</v>
      </c>
      <c r="N594" s="175">
        <f t="shared" si="812"/>
        <v>136189.65</v>
      </c>
      <c r="O594" s="190"/>
      <c r="P594" s="190"/>
      <c r="Q594" s="180">
        <v>-44175.22</v>
      </c>
      <c r="R594" s="19">
        <v>-87839.37</v>
      </c>
      <c r="S594" s="19">
        <v>-87574.3</v>
      </c>
      <c r="T594" s="19">
        <v>-95558.14</v>
      </c>
      <c r="U594" s="19">
        <v>-70381.429999999993</v>
      </c>
      <c r="V594" s="19">
        <v>-74696.3</v>
      </c>
      <c r="W594" s="19">
        <v>-47842.59</v>
      </c>
      <c r="X594" s="19">
        <v>-48950.94</v>
      </c>
      <c r="Y594" s="19">
        <v>-44411.08</v>
      </c>
      <c r="Z594" s="19">
        <v>-67622.570000000007</v>
      </c>
      <c r="AA594" s="19">
        <v>-68407.17</v>
      </c>
      <c r="AB594" s="19">
        <v>-75001.38</v>
      </c>
      <c r="AD594" s="19">
        <f t="shared" ref="AD594" si="813">ROUND(SUM(AD590:AD593),2)</f>
        <v>518317.15</v>
      </c>
      <c r="AE594" s="19">
        <f t="shared" ref="AE594:AO594" si="814">ROUND(SUM(AE590:AE593),2)</f>
        <v>1172257.6100000001</v>
      </c>
      <c r="AF594" s="19">
        <f t="shared" si="814"/>
        <v>1467628.15</v>
      </c>
      <c r="AG594" s="19">
        <f t="shared" si="814"/>
        <v>821969.87</v>
      </c>
      <c r="AH594" s="19">
        <f t="shared" si="814"/>
        <v>3126316.34</v>
      </c>
      <c r="AI594" s="19">
        <f t="shared" si="814"/>
        <v>3448934.79</v>
      </c>
      <c r="AJ594" s="19">
        <f t="shared" si="814"/>
        <v>3448934.79</v>
      </c>
      <c r="AK594" s="19">
        <f t="shared" si="814"/>
        <v>3448934.79</v>
      </c>
      <c r="AL594" s="19">
        <f t="shared" si="814"/>
        <v>3448934.79</v>
      </c>
      <c r="AM594" s="19">
        <f t="shared" si="814"/>
        <v>3448934.79</v>
      </c>
      <c r="AN594" s="19">
        <f t="shared" si="814"/>
        <v>3448934.79</v>
      </c>
      <c r="AO594" s="214">
        <f t="shared" si="814"/>
        <v>3448934.79</v>
      </c>
    </row>
    <row r="595" spans="1:41" ht="16.399999999999999" customHeight="1">
      <c r="A595" s="13"/>
      <c r="B595" s="22"/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6">
        <f>SUMIF(Dec!$A:$A,TB!$A595,Dec!$H:$H)</f>
        <v>0</v>
      </c>
      <c r="O595" s="190"/>
      <c r="P595" s="190"/>
      <c r="Q595" s="181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ref="AD595:AD598" si="815">ROUND(C595*AD$2,2)</f>
        <v>0</v>
      </c>
      <c r="AE595" s="43">
        <f t="shared" ref="AE595:AE598" si="816">ROUND(D595*AE$2,2)</f>
        <v>0</v>
      </c>
      <c r="AF595" s="43">
        <f t="shared" ref="AF595:AF598" si="817">ROUND(E595*AF$2,2)</f>
        <v>0</v>
      </c>
      <c r="AG595" s="43">
        <f t="shared" ref="AG595:AG598" si="818">ROUND(F595*AG$2,2)</f>
        <v>0</v>
      </c>
      <c r="AH595" s="43">
        <f t="shared" ref="AH595:AH598" si="819">ROUND(G595*AH$2,2)</f>
        <v>0</v>
      </c>
      <c r="AI595" s="43">
        <f t="shared" ref="AI595:AI598" si="820">ROUND(H595*AI$2,2)</f>
        <v>0</v>
      </c>
      <c r="AJ595" s="43">
        <f t="shared" ref="AJ595:AJ598" si="821">ROUND(I595*AJ$2,2)</f>
        <v>0</v>
      </c>
      <c r="AK595" s="43">
        <f t="shared" ref="AK595:AK598" si="822">ROUND(J595*AK$2,2)</f>
        <v>0</v>
      </c>
      <c r="AL595" s="43">
        <f t="shared" ref="AL595:AL598" si="823">ROUND(K595*AL$2,2)</f>
        <v>0</v>
      </c>
      <c r="AM595" s="43">
        <f t="shared" ref="AM595:AM598" si="824">ROUND(L595*AM$2,2)</f>
        <v>0</v>
      </c>
      <c r="AN595" s="43">
        <f t="shared" ref="AN595:AN598" si="825">ROUND(M595*AN$2,2)</f>
        <v>0</v>
      </c>
      <c r="AO595" s="43">
        <f t="shared" ref="AO595:AO598" si="826">ROUND(N595*AO$2,2)</f>
        <v>0</v>
      </c>
    </row>
    <row r="596" spans="1:41" ht="16.399999999999999" customHeight="1">
      <c r="A596" s="13">
        <v>94014</v>
      </c>
      <c r="B596" s="22" t="s">
        <v>465</v>
      </c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6">
        <f>SUMIF(Dec!$A:$A,TB!$A596,Dec!$H:$H)</f>
        <v>0</v>
      </c>
      <c r="O596" s="190" t="s">
        <v>554</v>
      </c>
      <c r="P596" s="190"/>
      <c r="Q596" s="181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815"/>
        <v>0</v>
      </c>
      <c r="AE596" s="43">
        <f t="shared" si="816"/>
        <v>0</v>
      </c>
      <c r="AF596" s="43">
        <f t="shared" si="817"/>
        <v>0</v>
      </c>
      <c r="AG596" s="43">
        <f t="shared" si="818"/>
        <v>0</v>
      </c>
      <c r="AH596" s="43">
        <f t="shared" si="819"/>
        <v>0</v>
      </c>
      <c r="AI596" s="43">
        <f t="shared" si="820"/>
        <v>0</v>
      </c>
      <c r="AJ596" s="43">
        <f t="shared" si="821"/>
        <v>0</v>
      </c>
      <c r="AK596" s="43">
        <f t="shared" si="822"/>
        <v>0</v>
      </c>
      <c r="AL596" s="43">
        <f t="shared" si="823"/>
        <v>0</v>
      </c>
      <c r="AM596" s="43">
        <f t="shared" si="824"/>
        <v>0</v>
      </c>
      <c r="AN596" s="43">
        <f t="shared" si="825"/>
        <v>0</v>
      </c>
      <c r="AO596" s="43">
        <f t="shared" si="826"/>
        <v>0</v>
      </c>
    </row>
    <row r="597" spans="1:41" ht="16.399999999999999" customHeight="1">
      <c r="A597" s="13">
        <v>94015</v>
      </c>
      <c r="B597" s="21" t="s">
        <v>466</v>
      </c>
      <c r="C597" s="43">
        <f>SUMIF(Jan!$A:$A,TB!$A597,Jan!$H:$H)</f>
        <v>0</v>
      </c>
      <c r="D597" s="43">
        <f>SUMIF(Feb!$A:$A,TB!$A597,Feb!$H:$H)</f>
        <v>0</v>
      </c>
      <c r="E597" s="43">
        <f>SUMIF(Mar!$A:$A,TB!$A597,Mar!$H:$H)</f>
        <v>0</v>
      </c>
      <c r="F597" s="43">
        <f>SUMIF(Apr!$A:$A,TB!$A597,Apr!$H:$H)</f>
        <v>0</v>
      </c>
      <c r="G597" s="43">
        <f>SUMIF(May!$A:$A,TB!$A597,May!$H:$H)</f>
        <v>0</v>
      </c>
      <c r="H597" s="43">
        <f>SUMIF(Jun!$A:$A,TB!$A597,Jun!$H:$H)</f>
        <v>0</v>
      </c>
      <c r="I597" s="43">
        <f>SUMIF(Jul!$A:$A,TB!$A597,Jul!$H:$H)</f>
        <v>0</v>
      </c>
      <c r="J597" s="43">
        <f>SUMIF(Aug!$A:$A,TB!$A597,Aug!$H:$H)</f>
        <v>0</v>
      </c>
      <c r="K597" s="43">
        <f>SUMIF(Sep!$A:$A,TB!$A597,Sep!$H:$H)</f>
        <v>0</v>
      </c>
      <c r="L597" s="43">
        <f>SUMIF(Oct!$A:$A,TB!$A597,Oct!$H:$H)</f>
        <v>0</v>
      </c>
      <c r="M597" s="43">
        <f>SUMIF(Nov!$A:$A,TB!$A597,Nov!$H:$H)</f>
        <v>0</v>
      </c>
      <c r="N597" s="176">
        <f>SUMIF(Dec!$A:$A,TB!$A597,Dec!$H:$H)</f>
        <v>0</v>
      </c>
      <c r="O597" s="190" t="s">
        <v>554</v>
      </c>
      <c r="P597" s="190"/>
      <c r="Q597" s="181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D597" s="43">
        <f t="shared" si="815"/>
        <v>0</v>
      </c>
      <c r="AE597" s="43">
        <f t="shared" si="816"/>
        <v>0</v>
      </c>
      <c r="AF597" s="43">
        <f t="shared" si="817"/>
        <v>0</v>
      </c>
      <c r="AG597" s="43">
        <f t="shared" si="818"/>
        <v>0</v>
      </c>
      <c r="AH597" s="43">
        <f t="shared" si="819"/>
        <v>0</v>
      </c>
      <c r="AI597" s="43">
        <f t="shared" si="820"/>
        <v>0</v>
      </c>
      <c r="AJ597" s="43">
        <f t="shared" si="821"/>
        <v>0</v>
      </c>
      <c r="AK597" s="43">
        <f t="shared" si="822"/>
        <v>0</v>
      </c>
      <c r="AL597" s="43">
        <f t="shared" si="823"/>
        <v>0</v>
      </c>
      <c r="AM597" s="43">
        <f t="shared" si="824"/>
        <v>0</v>
      </c>
      <c r="AN597" s="43">
        <f t="shared" si="825"/>
        <v>0</v>
      </c>
      <c r="AO597" s="43">
        <f t="shared" si="826"/>
        <v>0</v>
      </c>
    </row>
    <row r="598" spans="1:41" ht="16.399999999999999" customHeight="1">
      <c r="A598" s="13"/>
      <c r="B598" s="21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6">
        <f>SUMIF(Dec!$A:$A,TB!$A598,Dec!$H:$H)</f>
        <v>0</v>
      </c>
      <c r="O598" s="190"/>
      <c r="P598" s="190"/>
      <c r="Q598" s="181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si="815"/>
        <v>0</v>
      </c>
      <c r="AE598" s="43">
        <f t="shared" si="816"/>
        <v>0</v>
      </c>
      <c r="AF598" s="43">
        <f t="shared" si="817"/>
        <v>0</v>
      </c>
      <c r="AG598" s="43">
        <f t="shared" si="818"/>
        <v>0</v>
      </c>
      <c r="AH598" s="43">
        <f t="shared" si="819"/>
        <v>0</v>
      </c>
      <c r="AI598" s="43">
        <f t="shared" si="820"/>
        <v>0</v>
      </c>
      <c r="AJ598" s="43">
        <f t="shared" si="821"/>
        <v>0</v>
      </c>
      <c r="AK598" s="43">
        <f t="shared" si="822"/>
        <v>0</v>
      </c>
      <c r="AL598" s="43">
        <f t="shared" si="823"/>
        <v>0</v>
      </c>
      <c r="AM598" s="43">
        <f t="shared" si="824"/>
        <v>0</v>
      </c>
      <c r="AN598" s="43">
        <f t="shared" si="825"/>
        <v>0</v>
      </c>
      <c r="AO598" s="43">
        <f t="shared" si="826"/>
        <v>0</v>
      </c>
    </row>
    <row r="599" spans="1:41" ht="16.399999999999999" customHeight="1">
      <c r="A599" s="27" t="s">
        <v>84</v>
      </c>
      <c r="B599" s="18"/>
      <c r="C599" s="19">
        <f t="shared" ref="C599" si="827">ROUND(SUM(C595:C598),2)</f>
        <v>0</v>
      </c>
      <c r="D599" s="19">
        <f t="shared" ref="D599:N599" si="828">ROUND(SUM(D595:D598),2)</f>
        <v>0</v>
      </c>
      <c r="E599" s="19">
        <f t="shared" si="828"/>
        <v>0</v>
      </c>
      <c r="F599" s="19">
        <f t="shared" si="828"/>
        <v>0</v>
      </c>
      <c r="G599" s="19">
        <f t="shared" si="828"/>
        <v>0</v>
      </c>
      <c r="H599" s="19">
        <f t="shared" si="828"/>
        <v>0</v>
      </c>
      <c r="I599" s="19">
        <f t="shared" si="828"/>
        <v>0</v>
      </c>
      <c r="J599" s="19">
        <f t="shared" si="828"/>
        <v>0</v>
      </c>
      <c r="K599" s="19">
        <f t="shared" si="828"/>
        <v>0</v>
      </c>
      <c r="L599" s="19">
        <f t="shared" si="828"/>
        <v>0</v>
      </c>
      <c r="M599" s="19">
        <f t="shared" si="828"/>
        <v>0</v>
      </c>
      <c r="N599" s="175">
        <f t="shared" si="828"/>
        <v>0</v>
      </c>
      <c r="O599" s="190"/>
      <c r="P599" s="190"/>
      <c r="Q599" s="180">
        <v>0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D599" s="19">
        <f t="shared" ref="AD599" si="829">ROUND(SUM(AD595:AD598),2)</f>
        <v>0</v>
      </c>
      <c r="AE599" s="19">
        <f t="shared" ref="AE599:AO599" si="830">ROUND(SUM(AE595:AE598),2)</f>
        <v>0</v>
      </c>
      <c r="AF599" s="19">
        <f t="shared" si="830"/>
        <v>0</v>
      </c>
      <c r="AG599" s="19">
        <f t="shared" si="830"/>
        <v>0</v>
      </c>
      <c r="AH599" s="19">
        <f t="shared" si="830"/>
        <v>0</v>
      </c>
      <c r="AI599" s="19">
        <f t="shared" si="830"/>
        <v>0</v>
      </c>
      <c r="AJ599" s="19">
        <f t="shared" si="830"/>
        <v>0</v>
      </c>
      <c r="AK599" s="19">
        <f t="shared" si="830"/>
        <v>0</v>
      </c>
      <c r="AL599" s="19">
        <f t="shared" si="830"/>
        <v>0</v>
      </c>
      <c r="AM599" s="19">
        <f t="shared" si="830"/>
        <v>0</v>
      </c>
      <c r="AN599" s="19">
        <f t="shared" si="830"/>
        <v>0</v>
      </c>
      <c r="AO599" s="214">
        <f t="shared" si="830"/>
        <v>0</v>
      </c>
    </row>
    <row r="600" spans="1:41" ht="16.399999999999999" customHeight="1">
      <c r="A600" s="20"/>
      <c r="B600" s="14"/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76">
        <f>SUMIF(Dec!$A:$A,TB!$A600,Dec!$H:$H)</f>
        <v>0</v>
      </c>
      <c r="O600" s="190"/>
      <c r="P600" s="190"/>
      <c r="Q600" s="181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ref="AD600:AD604" si="831">ROUND(C600*AD$2,2)</f>
        <v>0</v>
      </c>
      <c r="AE600" s="43">
        <f t="shared" ref="AE600:AE604" si="832">ROUND(D600*AE$2,2)</f>
        <v>0</v>
      </c>
      <c r="AF600" s="43">
        <f t="shared" ref="AF600:AF604" si="833">ROUND(E600*AF$2,2)</f>
        <v>0</v>
      </c>
      <c r="AG600" s="43">
        <f t="shared" ref="AG600:AG604" si="834">ROUND(F600*AG$2,2)</f>
        <v>0</v>
      </c>
      <c r="AH600" s="43">
        <f t="shared" ref="AH600:AH604" si="835">ROUND(G600*AH$2,2)</f>
        <v>0</v>
      </c>
      <c r="AI600" s="43">
        <f t="shared" ref="AI600:AI604" si="836">ROUND(H600*AI$2,2)</f>
        <v>0</v>
      </c>
      <c r="AJ600" s="43">
        <f t="shared" ref="AJ600:AJ604" si="837">ROUND(I600*AJ$2,2)</f>
        <v>0</v>
      </c>
      <c r="AK600" s="43">
        <f t="shared" ref="AK600:AK604" si="838">ROUND(J600*AK$2,2)</f>
        <v>0</v>
      </c>
      <c r="AL600" s="43">
        <f t="shared" ref="AL600:AL604" si="839">ROUND(K600*AL$2,2)</f>
        <v>0</v>
      </c>
      <c r="AM600" s="43">
        <f t="shared" ref="AM600:AM604" si="840">ROUND(L600*AM$2,2)</f>
        <v>0</v>
      </c>
      <c r="AN600" s="43">
        <f t="shared" ref="AN600:AN604" si="841">ROUND(M600*AN$2,2)</f>
        <v>0</v>
      </c>
      <c r="AO600" s="43">
        <f t="shared" ref="AO600:AO604" si="842">ROUND(N600*AO$2,2)</f>
        <v>0</v>
      </c>
    </row>
    <row r="601" spans="1:41" ht="16.399999999999999" customHeight="1">
      <c r="A601" s="20">
        <v>97005</v>
      </c>
      <c r="B601" s="14" t="s">
        <v>467</v>
      </c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6">
        <f>SUMIF(Dec!$A:$A,TB!$A601,Dec!$H:$H)</f>
        <v>0</v>
      </c>
      <c r="O601" s="190"/>
      <c r="P601" s="190"/>
      <c r="Q601" s="181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831"/>
        <v>0</v>
      </c>
      <c r="AE601" s="43">
        <f t="shared" si="832"/>
        <v>0</v>
      </c>
      <c r="AF601" s="43">
        <f t="shared" si="833"/>
        <v>0</v>
      </c>
      <c r="AG601" s="43">
        <f t="shared" si="834"/>
        <v>0</v>
      </c>
      <c r="AH601" s="43">
        <f t="shared" si="835"/>
        <v>0</v>
      </c>
      <c r="AI601" s="43">
        <f t="shared" si="836"/>
        <v>0</v>
      </c>
      <c r="AJ601" s="43">
        <f t="shared" si="837"/>
        <v>0</v>
      </c>
      <c r="AK601" s="43">
        <f t="shared" si="838"/>
        <v>0</v>
      </c>
      <c r="AL601" s="43">
        <f t="shared" si="839"/>
        <v>0</v>
      </c>
      <c r="AM601" s="43">
        <f t="shared" si="840"/>
        <v>0</v>
      </c>
      <c r="AN601" s="43">
        <f t="shared" si="841"/>
        <v>0</v>
      </c>
      <c r="AO601" s="43">
        <f t="shared" si="842"/>
        <v>0</v>
      </c>
    </row>
    <row r="602" spans="1:41" ht="16.399999999999999" customHeight="1">
      <c r="A602" s="20">
        <v>97006</v>
      </c>
      <c r="B602" s="14" t="s">
        <v>468</v>
      </c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6">
        <f>SUMIF(Dec!$A:$A,TB!$A602,Dec!$H:$H)</f>
        <v>0</v>
      </c>
      <c r="O602" s="190"/>
      <c r="P602" s="190"/>
      <c r="Q602" s="181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831"/>
        <v>0</v>
      </c>
      <c r="AE602" s="43">
        <f t="shared" si="832"/>
        <v>0</v>
      </c>
      <c r="AF602" s="43">
        <f t="shared" si="833"/>
        <v>0</v>
      </c>
      <c r="AG602" s="43">
        <f t="shared" si="834"/>
        <v>0</v>
      </c>
      <c r="AH602" s="43">
        <f t="shared" si="835"/>
        <v>0</v>
      </c>
      <c r="AI602" s="43">
        <f t="shared" si="836"/>
        <v>0</v>
      </c>
      <c r="AJ602" s="43">
        <f t="shared" si="837"/>
        <v>0</v>
      </c>
      <c r="AK602" s="43">
        <f t="shared" si="838"/>
        <v>0</v>
      </c>
      <c r="AL602" s="43">
        <f t="shared" si="839"/>
        <v>0</v>
      </c>
      <c r="AM602" s="43">
        <f t="shared" si="840"/>
        <v>0</v>
      </c>
      <c r="AN602" s="43">
        <f t="shared" si="841"/>
        <v>0</v>
      </c>
      <c r="AO602" s="43">
        <f t="shared" si="842"/>
        <v>0</v>
      </c>
    </row>
    <row r="603" spans="1:41" ht="16.399999999999999" customHeight="1">
      <c r="A603" s="20"/>
      <c r="B603" s="14"/>
      <c r="C603" s="43">
        <f>SUMIF(Jan!$A:$A,TB!$A603,Jan!$H:$H)</f>
        <v>0</v>
      </c>
      <c r="D603" s="43">
        <f>SUMIF(Feb!$A:$A,TB!$A603,Feb!$H:$H)</f>
        <v>0</v>
      </c>
      <c r="E603" s="43">
        <f>SUMIF(Mar!$A:$A,TB!$A603,Mar!$H:$H)</f>
        <v>0</v>
      </c>
      <c r="F603" s="43">
        <f>SUMIF(Apr!$A:$A,TB!$A603,Apr!$H:$H)</f>
        <v>0</v>
      </c>
      <c r="G603" s="43">
        <f>SUMIF(May!$A:$A,TB!$A603,May!$H:$H)</f>
        <v>0</v>
      </c>
      <c r="H603" s="43">
        <f>SUMIF(Jun!$A:$A,TB!$A603,Jun!$H:$H)</f>
        <v>0</v>
      </c>
      <c r="I603" s="43">
        <f>SUMIF(Jul!$A:$A,TB!$A603,Jul!$H:$H)</f>
        <v>0</v>
      </c>
      <c r="J603" s="43">
        <f>SUMIF(Aug!$A:$A,TB!$A603,Aug!$H:$H)</f>
        <v>0</v>
      </c>
      <c r="K603" s="43">
        <f>SUMIF(Sep!$A:$A,TB!$A603,Sep!$H:$H)</f>
        <v>0</v>
      </c>
      <c r="L603" s="43">
        <f>SUMIF(Oct!$A:$A,TB!$A603,Oct!$H:$H)</f>
        <v>0</v>
      </c>
      <c r="M603" s="43">
        <f>SUMIF(Nov!$A:$A,TB!$A603,Nov!$H:$H)</f>
        <v>0</v>
      </c>
      <c r="N603" s="176">
        <f>SUMIF(Dec!$A:$A,TB!$A603,Dec!$H:$H)</f>
        <v>0</v>
      </c>
      <c r="O603" s="190"/>
      <c r="P603" s="190"/>
      <c r="Q603" s="181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D603" s="43">
        <f t="shared" si="831"/>
        <v>0</v>
      </c>
      <c r="AE603" s="43">
        <f t="shared" si="832"/>
        <v>0</v>
      </c>
      <c r="AF603" s="43">
        <f t="shared" si="833"/>
        <v>0</v>
      </c>
      <c r="AG603" s="43">
        <f t="shared" si="834"/>
        <v>0</v>
      </c>
      <c r="AH603" s="43">
        <f t="shared" si="835"/>
        <v>0</v>
      </c>
      <c r="AI603" s="43">
        <f t="shared" si="836"/>
        <v>0</v>
      </c>
      <c r="AJ603" s="43">
        <f t="shared" si="837"/>
        <v>0</v>
      </c>
      <c r="AK603" s="43">
        <f t="shared" si="838"/>
        <v>0</v>
      </c>
      <c r="AL603" s="43">
        <f t="shared" si="839"/>
        <v>0</v>
      </c>
      <c r="AM603" s="43">
        <f t="shared" si="840"/>
        <v>0</v>
      </c>
      <c r="AN603" s="43">
        <f t="shared" si="841"/>
        <v>0</v>
      </c>
      <c r="AO603" s="43">
        <f t="shared" si="842"/>
        <v>0</v>
      </c>
    </row>
    <row r="604" spans="1:41" ht="16.399999999999999" customHeight="1">
      <c r="A604" s="13"/>
      <c r="B604" s="21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76">
        <f>SUMIF(Dec!$A:$A,TB!$A604,Dec!$H:$H)</f>
        <v>0</v>
      </c>
      <c r="O604" s="190"/>
      <c r="P604" s="190"/>
      <c r="Q604" s="181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si="831"/>
        <v>0</v>
      </c>
      <c r="AE604" s="43">
        <f t="shared" si="832"/>
        <v>0</v>
      </c>
      <c r="AF604" s="43">
        <f t="shared" si="833"/>
        <v>0</v>
      </c>
      <c r="AG604" s="43">
        <f t="shared" si="834"/>
        <v>0</v>
      </c>
      <c r="AH604" s="43">
        <f t="shared" si="835"/>
        <v>0</v>
      </c>
      <c r="AI604" s="43">
        <f t="shared" si="836"/>
        <v>0</v>
      </c>
      <c r="AJ604" s="43">
        <f t="shared" si="837"/>
        <v>0</v>
      </c>
      <c r="AK604" s="43">
        <f t="shared" si="838"/>
        <v>0</v>
      </c>
      <c r="AL604" s="43">
        <f t="shared" si="839"/>
        <v>0</v>
      </c>
      <c r="AM604" s="43">
        <f t="shared" si="840"/>
        <v>0</v>
      </c>
      <c r="AN604" s="43">
        <f t="shared" si="841"/>
        <v>0</v>
      </c>
      <c r="AO604" s="43">
        <f t="shared" si="842"/>
        <v>0</v>
      </c>
    </row>
    <row r="605" spans="1:41" ht="16.399999999999999" customHeight="1">
      <c r="A605" s="17" t="s">
        <v>86</v>
      </c>
      <c r="B605" s="18"/>
      <c r="C605" s="19">
        <f t="shared" ref="C605" si="843">ROUND(SUM(C600:C604),2)</f>
        <v>0</v>
      </c>
      <c r="D605" s="19">
        <f t="shared" ref="D605:N605" si="844">ROUND(SUM(D600:D604),2)</f>
        <v>0</v>
      </c>
      <c r="E605" s="19">
        <f t="shared" si="844"/>
        <v>0</v>
      </c>
      <c r="F605" s="19">
        <f t="shared" si="844"/>
        <v>0</v>
      </c>
      <c r="G605" s="19">
        <f t="shared" si="844"/>
        <v>0</v>
      </c>
      <c r="H605" s="19">
        <f t="shared" si="844"/>
        <v>0</v>
      </c>
      <c r="I605" s="19">
        <f t="shared" si="844"/>
        <v>0</v>
      </c>
      <c r="J605" s="19">
        <f t="shared" si="844"/>
        <v>0</v>
      </c>
      <c r="K605" s="19">
        <f t="shared" si="844"/>
        <v>0</v>
      </c>
      <c r="L605" s="19">
        <f t="shared" si="844"/>
        <v>0</v>
      </c>
      <c r="M605" s="19">
        <f t="shared" si="844"/>
        <v>0</v>
      </c>
      <c r="N605" s="175">
        <f t="shared" si="844"/>
        <v>0</v>
      </c>
      <c r="O605" s="190"/>
      <c r="P605" s="190"/>
      <c r="Q605" s="180">
        <v>0</v>
      </c>
      <c r="R605" s="19">
        <v>0</v>
      </c>
      <c r="S605" s="19">
        <v>0</v>
      </c>
      <c r="T605" s="19">
        <v>0</v>
      </c>
      <c r="U605" s="19">
        <v>0</v>
      </c>
      <c r="V605" s="19">
        <v>0</v>
      </c>
      <c r="W605" s="19">
        <v>0</v>
      </c>
      <c r="X605" s="19">
        <v>0</v>
      </c>
      <c r="Y605" s="19">
        <v>0</v>
      </c>
      <c r="Z605" s="19">
        <v>0</v>
      </c>
      <c r="AA605" s="19">
        <v>0</v>
      </c>
      <c r="AB605" s="19">
        <v>0</v>
      </c>
      <c r="AD605" s="19">
        <f t="shared" ref="AD605" si="845">ROUND(SUM(AD600:AD604),2)</f>
        <v>0</v>
      </c>
      <c r="AE605" s="19">
        <f t="shared" ref="AE605:AO605" si="846">ROUND(SUM(AE600:AE604),2)</f>
        <v>0</v>
      </c>
      <c r="AF605" s="19">
        <f t="shared" si="846"/>
        <v>0</v>
      </c>
      <c r="AG605" s="19">
        <f t="shared" si="846"/>
        <v>0</v>
      </c>
      <c r="AH605" s="19">
        <f t="shared" si="846"/>
        <v>0</v>
      </c>
      <c r="AI605" s="19">
        <f t="shared" si="846"/>
        <v>0</v>
      </c>
      <c r="AJ605" s="19">
        <f t="shared" si="846"/>
        <v>0</v>
      </c>
      <c r="AK605" s="19">
        <f t="shared" si="846"/>
        <v>0</v>
      </c>
      <c r="AL605" s="19">
        <f t="shared" si="846"/>
        <v>0</v>
      </c>
      <c r="AM605" s="19">
        <f t="shared" si="846"/>
        <v>0</v>
      </c>
      <c r="AN605" s="19">
        <f t="shared" si="846"/>
        <v>0</v>
      </c>
      <c r="AO605" s="214">
        <f t="shared" si="846"/>
        <v>0</v>
      </c>
    </row>
    <row r="606" spans="1:41" ht="16.399999999999999" customHeight="1">
      <c r="A606" s="20"/>
      <c r="B606" s="14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76">
        <f>SUMIF(Dec!$A:$A,TB!$A606,Dec!$H:$H)</f>
        <v>0</v>
      </c>
      <c r="O606" s="190"/>
      <c r="P606" s="190"/>
      <c r="Q606" s="181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ref="AD606:AD608" si="847">ROUND(C606*AD$2,2)</f>
        <v>0</v>
      </c>
      <c r="AE606" s="43">
        <f t="shared" ref="AE606:AE608" si="848">ROUND(D606*AE$2,2)</f>
        <v>0</v>
      </c>
      <c r="AF606" s="43">
        <f t="shared" ref="AF606:AF608" si="849">ROUND(E606*AF$2,2)</f>
        <v>0</v>
      </c>
      <c r="AG606" s="43">
        <f t="shared" ref="AG606:AG608" si="850">ROUND(F606*AG$2,2)</f>
        <v>0</v>
      </c>
      <c r="AH606" s="43">
        <f t="shared" ref="AH606:AH608" si="851">ROUND(G606*AH$2,2)</f>
        <v>0</v>
      </c>
      <c r="AI606" s="43">
        <f t="shared" ref="AI606:AI608" si="852">ROUND(H606*AI$2,2)</f>
        <v>0</v>
      </c>
      <c r="AJ606" s="43">
        <f t="shared" ref="AJ606:AJ608" si="853">ROUND(I606*AJ$2,2)</f>
        <v>0</v>
      </c>
      <c r="AK606" s="43">
        <f t="shared" ref="AK606:AK608" si="854">ROUND(J606*AK$2,2)</f>
        <v>0</v>
      </c>
      <c r="AL606" s="43">
        <f t="shared" ref="AL606:AL608" si="855">ROUND(K606*AL$2,2)</f>
        <v>0</v>
      </c>
      <c r="AM606" s="43">
        <f t="shared" ref="AM606:AM608" si="856">ROUND(L606*AM$2,2)</f>
        <v>0</v>
      </c>
      <c r="AN606" s="43">
        <f t="shared" ref="AN606:AN608" si="857">ROUND(M606*AN$2,2)</f>
        <v>0</v>
      </c>
      <c r="AO606" s="43">
        <f t="shared" ref="AO606:AO608" si="858">ROUND(N606*AO$2,2)</f>
        <v>0</v>
      </c>
    </row>
    <row r="607" spans="1:41" ht="16.399999999999999" customHeight="1">
      <c r="A607" s="13">
        <v>94026</v>
      </c>
      <c r="B607" s="21" t="s">
        <v>469</v>
      </c>
      <c r="C607" s="43">
        <f>SUMIF(Jan!$A:$A,TB!$A607,Jan!$H:$H)</f>
        <v>-5768</v>
      </c>
      <c r="D607" s="43">
        <f>SUMIF(Feb!$A:$A,TB!$A607,Feb!$H:$H)</f>
        <v>25849.94</v>
      </c>
      <c r="E607" s="43">
        <f>SUMIF(Mar!$A:$A,TB!$A607,Mar!$H:$H)</f>
        <v>100790.74</v>
      </c>
      <c r="F607" s="43">
        <f>SUMIF(Apr!$A:$A,TB!$A607,Apr!$H:$H)</f>
        <v>157591.51999999999</v>
      </c>
      <c r="G607" s="43">
        <f>SUMIF(May!$A:$A,TB!$A607,May!$H:$H)</f>
        <v>217252.86</v>
      </c>
      <c r="H607" s="43">
        <f>SUMIF(Jun!$A:$A,TB!$A607,Jun!$H:$H)</f>
        <v>263807.93</v>
      </c>
      <c r="I607" s="43">
        <f>SUMIF(Jul!$A:$A,TB!$A607,Jul!$H:$H)</f>
        <v>263807.93</v>
      </c>
      <c r="J607" s="43">
        <f>SUMIF(Aug!$A:$A,TB!$A607,Aug!$H:$H)</f>
        <v>263807.93</v>
      </c>
      <c r="K607" s="43">
        <f>SUMIF(Sep!$A:$A,TB!$A607,Sep!$H:$H)</f>
        <v>263807.93</v>
      </c>
      <c r="L607" s="43">
        <f>SUMIF(Oct!$A:$A,TB!$A607,Oct!$H:$H)</f>
        <v>263807.93</v>
      </c>
      <c r="M607" s="43">
        <f>SUMIF(Nov!$A:$A,TB!$A607,Nov!$H:$H)</f>
        <v>263807.93</v>
      </c>
      <c r="N607" s="176">
        <f>SUMIF(Dec!$A:$A,TB!$A607,Dec!$H:$H)</f>
        <v>263807.93</v>
      </c>
      <c r="O607" s="190"/>
      <c r="P607" s="190"/>
      <c r="Q607" s="181">
        <v>212783.76</v>
      </c>
      <c r="R607" s="43">
        <v>377199.26</v>
      </c>
      <c r="S607" s="43">
        <v>584026.30000000005</v>
      </c>
      <c r="T607" s="43">
        <v>621265.16</v>
      </c>
      <c r="U607" s="43">
        <v>673541.45</v>
      </c>
      <c r="V607" s="43">
        <v>777623.65</v>
      </c>
      <c r="W607" s="43">
        <v>883442.4</v>
      </c>
      <c r="X607" s="43">
        <v>985041.86</v>
      </c>
      <c r="Y607" s="43">
        <v>1089752.19</v>
      </c>
      <c r="Z607" s="43">
        <v>1161700.04</v>
      </c>
      <c r="AA607" s="43">
        <v>1231929.8999999999</v>
      </c>
      <c r="AB607" s="43">
        <v>1306299.3500000001</v>
      </c>
      <c r="AD607" s="43">
        <f t="shared" si="847"/>
        <v>-145192.1</v>
      </c>
      <c r="AE607" s="43">
        <f t="shared" si="848"/>
        <v>649534.03</v>
      </c>
      <c r="AF607" s="43">
        <f t="shared" si="849"/>
        <v>2538858.27</v>
      </c>
      <c r="AG607" s="43">
        <f t="shared" si="850"/>
        <v>3981738.86</v>
      </c>
      <c r="AH607" s="43">
        <f t="shared" si="851"/>
        <v>5497583.6200000001</v>
      </c>
      <c r="AI607" s="43">
        <f t="shared" si="852"/>
        <v>6680803.9199999999</v>
      </c>
      <c r="AJ607" s="43">
        <f t="shared" si="853"/>
        <v>6680803.9199999999</v>
      </c>
      <c r="AK607" s="43">
        <f t="shared" si="854"/>
        <v>6680803.9199999999</v>
      </c>
      <c r="AL607" s="43">
        <f t="shared" si="855"/>
        <v>6680803.9199999999</v>
      </c>
      <c r="AM607" s="43">
        <f t="shared" si="856"/>
        <v>6680803.9199999999</v>
      </c>
      <c r="AN607" s="43">
        <f t="shared" si="857"/>
        <v>6680803.9199999999</v>
      </c>
      <c r="AO607" s="43">
        <f t="shared" si="858"/>
        <v>6680803.9199999999</v>
      </c>
    </row>
    <row r="608" spans="1:41" ht="16.399999999999999" customHeight="1">
      <c r="A608" s="13"/>
      <c r="B608" s="21"/>
      <c r="C608" s="43">
        <f>SUMIF(Jan!$A:$A,TB!$A608,Jan!$H:$H)</f>
        <v>0</v>
      </c>
      <c r="D608" s="43">
        <f>SUMIF(Feb!$A:$A,TB!$A608,Feb!$H:$H)</f>
        <v>0</v>
      </c>
      <c r="E608" s="43">
        <f>SUMIF(Mar!$A:$A,TB!$A608,Mar!$H:$H)</f>
        <v>0</v>
      </c>
      <c r="F608" s="43">
        <f>SUMIF(Apr!$A:$A,TB!$A608,Apr!$H:$H)</f>
        <v>0</v>
      </c>
      <c r="G608" s="43">
        <f>SUMIF(May!$A:$A,TB!$A608,May!$H:$H)</f>
        <v>0</v>
      </c>
      <c r="H608" s="43">
        <f>SUMIF(Jun!$A:$A,TB!$A608,Jun!$H:$H)</f>
        <v>0</v>
      </c>
      <c r="I608" s="43">
        <f>SUMIF(Jul!$A:$A,TB!$A608,Jul!$H:$H)</f>
        <v>0</v>
      </c>
      <c r="J608" s="43">
        <f>SUMIF(Aug!$A:$A,TB!$A608,Aug!$H:$H)</f>
        <v>0</v>
      </c>
      <c r="K608" s="43">
        <f>SUMIF(Sep!$A:$A,TB!$A608,Sep!$H:$H)</f>
        <v>0</v>
      </c>
      <c r="L608" s="43">
        <f>SUMIF(Oct!$A:$A,TB!$A608,Oct!$H:$H)</f>
        <v>0</v>
      </c>
      <c r="M608" s="43">
        <f>SUMIF(Nov!$A:$A,TB!$A608,Nov!$H:$H)</f>
        <v>0</v>
      </c>
      <c r="N608" s="176">
        <f>SUMIF(Dec!$A:$A,TB!$A608,Dec!$H:$H)</f>
        <v>0</v>
      </c>
      <c r="O608" s="190"/>
      <c r="P608" s="190"/>
      <c r="Q608" s="181">
        <v>0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0</v>
      </c>
      <c r="X608" s="43">
        <v>0</v>
      </c>
      <c r="Y608" s="43">
        <v>0</v>
      </c>
      <c r="Z608" s="43">
        <v>0</v>
      </c>
      <c r="AA608" s="43">
        <v>0</v>
      </c>
      <c r="AB608" s="43">
        <v>0</v>
      </c>
      <c r="AD608" s="43">
        <f t="shared" si="847"/>
        <v>0</v>
      </c>
      <c r="AE608" s="43">
        <f t="shared" si="848"/>
        <v>0</v>
      </c>
      <c r="AF608" s="43">
        <f t="shared" si="849"/>
        <v>0</v>
      </c>
      <c r="AG608" s="43">
        <f t="shared" si="850"/>
        <v>0</v>
      </c>
      <c r="AH608" s="43">
        <f t="shared" si="851"/>
        <v>0</v>
      </c>
      <c r="AI608" s="43">
        <f t="shared" si="852"/>
        <v>0</v>
      </c>
      <c r="AJ608" s="43">
        <f t="shared" si="853"/>
        <v>0</v>
      </c>
      <c r="AK608" s="43">
        <f t="shared" si="854"/>
        <v>0</v>
      </c>
      <c r="AL608" s="43">
        <f t="shared" si="855"/>
        <v>0</v>
      </c>
      <c r="AM608" s="43">
        <f t="shared" si="856"/>
        <v>0</v>
      </c>
      <c r="AN608" s="43">
        <f t="shared" si="857"/>
        <v>0</v>
      </c>
      <c r="AO608" s="43">
        <f t="shared" si="858"/>
        <v>0</v>
      </c>
    </row>
    <row r="609" spans="1:41" ht="16.399999999999999" customHeight="1">
      <c r="A609" s="17" t="s">
        <v>88</v>
      </c>
      <c r="B609" s="18"/>
      <c r="C609" s="19">
        <f t="shared" ref="C609" si="859">ROUND(SUM(C606:C608),2)</f>
        <v>-5768</v>
      </c>
      <c r="D609" s="19">
        <f t="shared" ref="D609:N609" si="860">ROUND(SUM(D606:D608),2)</f>
        <v>25849.94</v>
      </c>
      <c r="E609" s="19">
        <f t="shared" si="860"/>
        <v>100790.74</v>
      </c>
      <c r="F609" s="19">
        <f t="shared" si="860"/>
        <v>157591.51999999999</v>
      </c>
      <c r="G609" s="19">
        <f t="shared" si="860"/>
        <v>217252.86</v>
      </c>
      <c r="H609" s="19">
        <f t="shared" si="860"/>
        <v>263807.93</v>
      </c>
      <c r="I609" s="19">
        <f t="shared" si="860"/>
        <v>263807.93</v>
      </c>
      <c r="J609" s="19">
        <f t="shared" si="860"/>
        <v>263807.93</v>
      </c>
      <c r="K609" s="19">
        <f t="shared" si="860"/>
        <v>263807.93</v>
      </c>
      <c r="L609" s="19">
        <f t="shared" si="860"/>
        <v>263807.93</v>
      </c>
      <c r="M609" s="19">
        <f t="shared" si="860"/>
        <v>263807.93</v>
      </c>
      <c r="N609" s="175">
        <f t="shared" si="860"/>
        <v>263807.93</v>
      </c>
      <c r="O609" s="190"/>
      <c r="P609" s="190"/>
      <c r="Q609" s="180">
        <v>212783.76</v>
      </c>
      <c r="R609" s="19">
        <v>377199.26</v>
      </c>
      <c r="S609" s="19">
        <v>584026.30000000005</v>
      </c>
      <c r="T609" s="19">
        <v>621265.16</v>
      </c>
      <c r="U609" s="19">
        <v>673541.45</v>
      </c>
      <c r="V609" s="19">
        <v>777623.65</v>
      </c>
      <c r="W609" s="19">
        <v>883442.4</v>
      </c>
      <c r="X609" s="19">
        <v>985041.86</v>
      </c>
      <c r="Y609" s="19">
        <v>1089752.19</v>
      </c>
      <c r="Z609" s="19">
        <v>1161700.04</v>
      </c>
      <c r="AA609" s="19">
        <v>1231929.8999999999</v>
      </c>
      <c r="AB609" s="19">
        <v>1306299.3500000001</v>
      </c>
      <c r="AD609" s="19">
        <f t="shared" ref="AD609" si="861">ROUND(SUM(AD606:AD608),2)</f>
        <v>-145192.1</v>
      </c>
      <c r="AE609" s="19">
        <f t="shared" ref="AE609:AO609" si="862">ROUND(SUM(AE606:AE608),2)</f>
        <v>649534.03</v>
      </c>
      <c r="AF609" s="19">
        <f t="shared" si="862"/>
        <v>2538858.27</v>
      </c>
      <c r="AG609" s="19">
        <f t="shared" si="862"/>
        <v>3981738.86</v>
      </c>
      <c r="AH609" s="19">
        <f t="shared" si="862"/>
        <v>5497583.6200000001</v>
      </c>
      <c r="AI609" s="19">
        <f t="shared" si="862"/>
        <v>6680803.9199999999</v>
      </c>
      <c r="AJ609" s="19">
        <f t="shared" si="862"/>
        <v>6680803.9199999999</v>
      </c>
      <c r="AK609" s="19">
        <f t="shared" si="862"/>
        <v>6680803.9199999999</v>
      </c>
      <c r="AL609" s="19">
        <f t="shared" si="862"/>
        <v>6680803.9199999999</v>
      </c>
      <c r="AM609" s="19">
        <f t="shared" si="862"/>
        <v>6680803.9199999999</v>
      </c>
      <c r="AN609" s="19">
        <f t="shared" si="862"/>
        <v>6680803.9199999999</v>
      </c>
      <c r="AO609" s="214">
        <f t="shared" si="862"/>
        <v>6680803.9199999999</v>
      </c>
    </row>
    <row r="610" spans="1:41" ht="16.399999999999999" customHeight="1">
      <c r="A610" s="11"/>
      <c r="B610" s="28"/>
      <c r="C610" s="44"/>
      <c r="D610" s="44"/>
      <c r="E610" s="44"/>
      <c r="F610" s="46"/>
      <c r="G610" s="45"/>
      <c r="H610" s="45"/>
      <c r="I610" s="45"/>
      <c r="J610" s="45"/>
      <c r="K610" s="45"/>
      <c r="L610" s="45"/>
      <c r="M610" s="45"/>
      <c r="N610" s="177"/>
      <c r="O610" s="190"/>
      <c r="P610" s="190"/>
      <c r="Q610" s="182"/>
      <c r="R610" s="44"/>
      <c r="S610" s="44"/>
      <c r="T610" s="46"/>
      <c r="U610" s="45"/>
      <c r="V610" s="45"/>
      <c r="W610" s="45"/>
      <c r="X610" s="45"/>
      <c r="Y610" s="45"/>
      <c r="Z610" s="45"/>
      <c r="AA610" s="45"/>
      <c r="AB610" s="45"/>
      <c r="AD610" s="44"/>
      <c r="AE610" s="44"/>
      <c r="AF610" s="44"/>
      <c r="AG610" s="46"/>
      <c r="AH610" s="45"/>
      <c r="AI610" s="45"/>
      <c r="AJ610" s="45"/>
      <c r="AK610" s="45"/>
      <c r="AL610" s="45"/>
      <c r="AM610" s="45"/>
      <c r="AN610" s="45"/>
      <c r="AO610" s="45"/>
    </row>
    <row r="611" spans="1:41" ht="16.399999999999999" customHeight="1">
      <c r="A611" s="11"/>
      <c r="B611" s="29"/>
      <c r="C611" s="44"/>
      <c r="D611" s="44"/>
      <c r="E611" s="44"/>
      <c r="F611" s="46"/>
      <c r="G611" s="45"/>
      <c r="H611" s="45"/>
      <c r="I611" s="45"/>
      <c r="J611" s="45"/>
      <c r="K611" s="45"/>
      <c r="L611" s="45"/>
      <c r="M611" s="45"/>
      <c r="N611" s="177"/>
      <c r="O611" s="190"/>
      <c r="P611" s="190"/>
      <c r="Q611" s="182"/>
      <c r="R611" s="44"/>
      <c r="S611" s="44"/>
      <c r="T611" s="46"/>
      <c r="U611" s="45"/>
      <c r="V611" s="45"/>
      <c r="W611" s="45"/>
      <c r="X611" s="45"/>
      <c r="Y611" s="45"/>
      <c r="Z611" s="45"/>
      <c r="AA611" s="45"/>
      <c r="AB611" s="45"/>
      <c r="AD611" s="44"/>
      <c r="AE611" s="44"/>
      <c r="AF611" s="44"/>
      <c r="AG611" s="46"/>
      <c r="AH611" s="45"/>
      <c r="AI611" s="45"/>
      <c r="AJ611" s="45"/>
      <c r="AK611" s="45"/>
      <c r="AL611" s="45"/>
      <c r="AM611" s="45"/>
      <c r="AN611" s="45"/>
      <c r="AO611" s="45"/>
    </row>
    <row r="612" spans="1:41" ht="16.399999999999999" customHeight="1">
      <c r="A612" s="30" t="s">
        <v>470</v>
      </c>
      <c r="B612" s="31"/>
      <c r="C612" s="32">
        <f t="shared" ref="C612:N612" si="863">ROUND(SUM(C96,C103,C118,C151,C154,C158,C162,C171,C175,C179,C184,C350,C188,C192,C196,C200,C204,C208,C222,C232,C227,C237,C241,C245,C251,C255,C267,C272,C276,C308,C312,C316,C321,C329,C334,C338,C342,C346,C354,C358,C369,C417,C497,C502,C509,C516,C589,C594,C599,C605,C609,),2)</f>
        <v>0</v>
      </c>
      <c r="D612" s="32">
        <f t="shared" si="863"/>
        <v>0</v>
      </c>
      <c r="E612" s="32">
        <f t="shared" si="863"/>
        <v>0</v>
      </c>
      <c r="F612" s="32">
        <f t="shared" si="863"/>
        <v>0</v>
      </c>
      <c r="G612" s="32">
        <f t="shared" si="863"/>
        <v>0</v>
      </c>
      <c r="H612" s="32">
        <f t="shared" si="863"/>
        <v>0</v>
      </c>
      <c r="I612" s="32">
        <f t="shared" si="863"/>
        <v>0</v>
      </c>
      <c r="J612" s="32">
        <f t="shared" si="863"/>
        <v>0</v>
      </c>
      <c r="K612" s="32">
        <f t="shared" si="863"/>
        <v>0</v>
      </c>
      <c r="L612" s="32">
        <f t="shared" si="863"/>
        <v>0</v>
      </c>
      <c r="M612" s="32">
        <f t="shared" si="863"/>
        <v>0</v>
      </c>
      <c r="N612" s="178">
        <f t="shared" si="863"/>
        <v>0</v>
      </c>
      <c r="O612" s="190"/>
      <c r="P612" s="190"/>
      <c r="Q612" s="183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D612" s="32">
        <f t="shared" ref="AD612:AO612" si="864">ROUND(SUM(AD96,AD103,AD118,AD151,AD154,AD158,AD162,AD171,AD175,AD179,AD184,AD350,AD188,AD192,AD196,AD200,AD204,AD208,AD222,AD232,AD227,AD237,AD241,AD245,AD251,AD255,AD267,AD272,AD276,AD308,AD312,AD316,AD321,AD329,AD334,AD338,AD342,AD346,AD354,AD358,AD369,AD417,AD497,AD502,AD509,AD516,AD589,AD594,AD599,AD605,AD609,),2)</f>
        <v>0.02</v>
      </c>
      <c r="AE612" s="32">
        <f t="shared" si="864"/>
        <v>0.03</v>
      </c>
      <c r="AF612" s="32">
        <f t="shared" si="864"/>
        <v>0.02</v>
      </c>
      <c r="AG612" s="32">
        <f t="shared" si="864"/>
        <v>-0.01</v>
      </c>
      <c r="AH612" s="32">
        <f t="shared" si="864"/>
        <v>0.03</v>
      </c>
      <c r="AI612" s="32">
        <f t="shared" si="864"/>
        <v>-0.01</v>
      </c>
      <c r="AJ612" s="32">
        <f t="shared" si="864"/>
        <v>-0.01</v>
      </c>
      <c r="AK612" s="32">
        <f t="shared" si="864"/>
        <v>-0.01</v>
      </c>
      <c r="AL612" s="32">
        <f t="shared" si="864"/>
        <v>-0.01</v>
      </c>
      <c r="AM612" s="32">
        <f t="shared" si="864"/>
        <v>-0.01</v>
      </c>
      <c r="AN612" s="32">
        <f t="shared" si="864"/>
        <v>-0.01</v>
      </c>
      <c r="AO612" s="215">
        <f t="shared" si="864"/>
        <v>-0.01</v>
      </c>
    </row>
  </sheetData>
  <sheetProtection formatCells="0" formatColumns="0" formatRows="0" insertColumns="0" insertRows="0" insertHyperlinks="0" deleteColumns="0" deleteRows="0" sort="0" autoFilter="0" pivotTables="0"/>
  <autoFilter ref="A5:AO612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E6"/>
  <sheetViews>
    <sheetView workbookViewId="0">
      <selection activeCell="C20" sqref="C20"/>
    </sheetView>
  </sheetViews>
  <sheetFormatPr defaultRowHeight="14.6"/>
  <cols>
    <col min="2" max="2" width="21.69140625" customWidth="1"/>
    <col min="3" max="4" width="10.15234375" bestFit="1" customWidth="1"/>
  </cols>
  <sheetData>
    <row r="2" spans="1:5">
      <c r="A2" s="141" t="s">
        <v>573</v>
      </c>
    </row>
    <row r="3" spans="1:5">
      <c r="C3" s="36" t="s">
        <v>571</v>
      </c>
      <c r="D3" s="36" t="s">
        <v>572</v>
      </c>
      <c r="E3" s="38"/>
    </row>
    <row r="4" spans="1:5">
      <c r="A4" s="134">
        <v>94026</v>
      </c>
      <c r="B4" s="38" t="s">
        <v>488</v>
      </c>
      <c r="C4" s="216"/>
      <c r="D4" s="216">
        <v>71425.289999999994</v>
      </c>
      <c r="E4" s="38"/>
    </row>
    <row r="5" spans="1:5">
      <c r="A5" s="134">
        <v>25007</v>
      </c>
      <c r="B5" s="38" t="s">
        <v>286</v>
      </c>
      <c r="C5" s="216">
        <v>71425.289999999994</v>
      </c>
      <c r="D5" s="216"/>
      <c r="E5" s="38"/>
    </row>
    <row r="6" spans="1:5">
      <c r="C6" s="38"/>
      <c r="D6" s="38"/>
      <c r="E6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7" tint="0.59999389629810485"/>
  </sheetPr>
  <dimension ref="A1:K448"/>
  <sheetViews>
    <sheetView zoomScaleNormal="100" workbookViewId="0"/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 xml:space="preserve">Freightworks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574</v>
      </c>
      <c r="D6" s="218"/>
      <c r="E6" s="217" t="s">
        <v>575</v>
      </c>
      <c r="F6" s="218"/>
      <c r="H6" s="219" t="s">
        <v>490</v>
      </c>
      <c r="K6" s="219" t="s">
        <v>490</v>
      </c>
    </row>
    <row r="7" spans="1:11">
      <c r="A7" s="36" t="s">
        <v>472</v>
      </c>
      <c r="B7" s="36" t="s">
        <v>473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v>25.172000000000001</v>
      </c>
      <c r="K7" s="125" t="s">
        <v>513</v>
      </c>
    </row>
    <row r="8" spans="1:11" hidden="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25.172000000000001</v>
      </c>
      <c r="K8" s="127">
        <f t="shared" ref="K8:K71" si="0">ROUND(H8*J8,2)</f>
        <v>0</v>
      </c>
    </row>
    <row r="9" spans="1:11" hidden="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25.172000000000001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>
        <v>3750</v>
      </c>
      <c r="D10" s="39"/>
      <c r="E10" s="126"/>
      <c r="F10" s="126"/>
      <c r="H10" s="127">
        <f t="shared" si="1"/>
        <v>3750</v>
      </c>
      <c r="J10" s="4">
        <f t="shared" si="2"/>
        <v>25.172000000000001</v>
      </c>
      <c r="K10" s="127">
        <f t="shared" si="0"/>
        <v>94395</v>
      </c>
    </row>
    <row r="11" spans="1:11">
      <c r="A11" s="37">
        <v>11201</v>
      </c>
      <c r="B11" s="38" t="s">
        <v>230</v>
      </c>
      <c r="C11" s="39"/>
      <c r="D11" s="39">
        <v>500</v>
      </c>
      <c r="E11" s="126"/>
      <c r="F11" s="126"/>
      <c r="H11" s="127">
        <f t="shared" si="1"/>
        <v>-500</v>
      </c>
      <c r="J11" s="4">
        <f t="shared" si="2"/>
        <v>25.172000000000001</v>
      </c>
      <c r="K11" s="127">
        <f t="shared" si="0"/>
        <v>-12586</v>
      </c>
    </row>
    <row r="12" spans="1:11">
      <c r="A12" s="37">
        <v>11300</v>
      </c>
      <c r="B12" s="38" t="s">
        <v>231</v>
      </c>
      <c r="C12" s="39">
        <v>2776</v>
      </c>
      <c r="D12" s="39"/>
      <c r="E12" s="126"/>
      <c r="F12" s="126"/>
      <c r="H12" s="127">
        <f t="shared" si="1"/>
        <v>2776</v>
      </c>
      <c r="J12" s="4">
        <f t="shared" si="2"/>
        <v>25.172000000000001</v>
      </c>
      <c r="K12" s="127">
        <f t="shared" si="0"/>
        <v>69877.47</v>
      </c>
    </row>
    <row r="13" spans="1:11">
      <c r="A13" s="37">
        <v>11301</v>
      </c>
      <c r="B13" s="38" t="s">
        <v>232</v>
      </c>
      <c r="C13" s="39"/>
      <c r="D13" s="39">
        <v>1701.64</v>
      </c>
      <c r="E13" s="126"/>
      <c r="F13" s="126"/>
      <c r="H13" s="127">
        <f t="shared" si="1"/>
        <v>-1701.64</v>
      </c>
      <c r="J13" s="4">
        <f t="shared" si="2"/>
        <v>25.172000000000001</v>
      </c>
      <c r="K13" s="127">
        <f t="shared" si="0"/>
        <v>-42833.68</v>
      </c>
    </row>
    <row r="14" spans="1:11" hidden="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25.172000000000001</v>
      </c>
      <c r="K14" s="127">
        <f t="shared" si="0"/>
        <v>0</v>
      </c>
    </row>
    <row r="15" spans="1:11" hidden="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25.172000000000001</v>
      </c>
      <c r="K15" s="127">
        <f t="shared" si="0"/>
        <v>0</v>
      </c>
    </row>
    <row r="16" spans="1:11" hidden="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25.172000000000001</v>
      </c>
      <c r="K16" s="131">
        <f t="shared" si="0"/>
        <v>0</v>
      </c>
    </row>
    <row r="17" spans="1:11" hidden="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25.172000000000001</v>
      </c>
      <c r="K17" s="131">
        <f t="shared" si="0"/>
        <v>0</v>
      </c>
    </row>
    <row r="18" spans="1:11" hidden="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25.172000000000001</v>
      </c>
      <c r="K18" s="127">
        <f t="shared" si="0"/>
        <v>0</v>
      </c>
    </row>
    <row r="19" spans="1:11" hidden="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25.172000000000001</v>
      </c>
      <c r="K19" s="127">
        <f t="shared" si="0"/>
        <v>0</v>
      </c>
    </row>
    <row r="20" spans="1:11" hidden="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25.172000000000001</v>
      </c>
      <c r="K20" s="127">
        <f t="shared" si="0"/>
        <v>0</v>
      </c>
    </row>
    <row r="21" spans="1:11" hidden="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25.172000000000001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81864.52</v>
      </c>
      <c r="D22" s="39"/>
      <c r="E22" s="126"/>
      <c r="F22" s="126"/>
      <c r="H22" s="127">
        <f t="shared" si="1"/>
        <v>81864.52</v>
      </c>
      <c r="J22" s="4">
        <f t="shared" si="2"/>
        <v>25.172000000000001</v>
      </c>
      <c r="K22" s="127">
        <f t="shared" si="0"/>
        <v>2060693.7</v>
      </c>
    </row>
    <row r="23" spans="1:11" hidden="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25.172000000000001</v>
      </c>
      <c r="K23" s="127">
        <f t="shared" si="0"/>
        <v>0</v>
      </c>
    </row>
    <row r="24" spans="1:11" s="133" customFormat="1" hidden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25.172000000000001</v>
      </c>
      <c r="K24" s="127">
        <f t="shared" si="0"/>
        <v>0</v>
      </c>
    </row>
    <row r="25" spans="1:11" hidden="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25.172000000000001</v>
      </c>
      <c r="K25" s="127">
        <f t="shared" si="0"/>
        <v>0</v>
      </c>
    </row>
    <row r="26" spans="1:11" hidden="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25.172000000000001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>
        <v>3590414.51</v>
      </c>
      <c r="D27" s="39"/>
      <c r="E27" s="126"/>
      <c r="F27" s="126"/>
      <c r="H27" s="127">
        <f t="shared" si="1"/>
        <v>3590414.51</v>
      </c>
      <c r="J27" s="4">
        <f t="shared" si="2"/>
        <v>25.172000000000001</v>
      </c>
      <c r="K27" s="127">
        <f t="shared" si="0"/>
        <v>90377914.049999997</v>
      </c>
    </row>
    <row r="28" spans="1:11">
      <c r="A28" s="134">
        <v>13022</v>
      </c>
      <c r="B28" s="38" t="s">
        <v>94</v>
      </c>
      <c r="C28" s="39">
        <v>685844.91</v>
      </c>
      <c r="D28" s="39"/>
      <c r="E28" s="126"/>
      <c r="F28" s="126"/>
      <c r="H28" s="127">
        <f t="shared" si="1"/>
        <v>685844.91</v>
      </c>
      <c r="J28" s="4">
        <f t="shared" si="2"/>
        <v>25.172000000000001</v>
      </c>
      <c r="K28" s="127">
        <f t="shared" si="0"/>
        <v>17264088.07</v>
      </c>
    </row>
    <row r="29" spans="1:11">
      <c r="A29" s="134">
        <v>13023</v>
      </c>
      <c r="B29" s="38" t="s">
        <v>95</v>
      </c>
      <c r="C29" s="39">
        <v>229712.1</v>
      </c>
      <c r="D29" s="39"/>
      <c r="E29" s="126"/>
      <c r="F29" s="126"/>
      <c r="H29" s="127">
        <f t="shared" si="1"/>
        <v>229712.1</v>
      </c>
      <c r="J29" s="4">
        <f t="shared" si="2"/>
        <v>25.172000000000001</v>
      </c>
      <c r="K29" s="127">
        <f t="shared" si="0"/>
        <v>5782312.9800000004</v>
      </c>
    </row>
    <row r="30" spans="1:11">
      <c r="A30" s="134">
        <v>13024</v>
      </c>
      <c r="B30" s="38" t="s">
        <v>96</v>
      </c>
      <c r="C30" s="39">
        <v>37201.39</v>
      </c>
      <c r="D30" s="39"/>
      <c r="E30" s="126"/>
      <c r="F30" s="126"/>
      <c r="H30" s="127">
        <f t="shared" si="1"/>
        <v>37201.39</v>
      </c>
      <c r="J30" s="4">
        <f t="shared" si="2"/>
        <v>25.172000000000001</v>
      </c>
      <c r="K30" s="127">
        <f t="shared" si="0"/>
        <v>936433.39</v>
      </c>
    </row>
    <row r="31" spans="1:11" hidden="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25.172000000000001</v>
      </c>
      <c r="K31" s="127">
        <f t="shared" si="0"/>
        <v>0</v>
      </c>
    </row>
    <row r="32" spans="1:11" hidden="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25.172000000000001</v>
      </c>
      <c r="K32" s="127">
        <f t="shared" si="0"/>
        <v>0</v>
      </c>
    </row>
    <row r="33" spans="1:11" hidden="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25.172000000000001</v>
      </c>
      <c r="K33" s="127">
        <f t="shared" si="0"/>
        <v>0</v>
      </c>
    </row>
    <row r="34" spans="1:11" hidden="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25.172000000000001</v>
      </c>
      <c r="K34" s="127">
        <f t="shared" si="0"/>
        <v>0</v>
      </c>
    </row>
    <row r="35" spans="1:11" hidden="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25.172000000000001</v>
      </c>
      <c r="K35" s="127">
        <f t="shared" si="0"/>
        <v>0</v>
      </c>
    </row>
    <row r="36" spans="1:11" hidden="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25.172000000000001</v>
      </c>
      <c r="K36" s="127">
        <f t="shared" si="0"/>
        <v>0</v>
      </c>
    </row>
    <row r="37" spans="1:11" hidden="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25.172000000000001</v>
      </c>
      <c r="K37" s="127">
        <f t="shared" si="0"/>
        <v>0</v>
      </c>
    </row>
    <row r="38" spans="1:11" hidden="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25.172000000000001</v>
      </c>
      <c r="K38" s="127">
        <f t="shared" si="0"/>
        <v>0</v>
      </c>
    </row>
    <row r="39" spans="1:11" hidden="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25.172000000000001</v>
      </c>
      <c r="K39" s="127">
        <f t="shared" si="0"/>
        <v>0</v>
      </c>
    </row>
    <row r="40" spans="1:11" hidden="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25.172000000000001</v>
      </c>
      <c r="K40" s="127">
        <f t="shared" si="0"/>
        <v>0</v>
      </c>
    </row>
    <row r="41" spans="1:11" hidden="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25.172000000000001</v>
      </c>
      <c r="K41" s="127">
        <f t="shared" si="0"/>
        <v>0</v>
      </c>
    </row>
    <row r="42" spans="1:11" hidden="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25.172000000000001</v>
      </c>
      <c r="K42" s="127">
        <f t="shared" si="0"/>
        <v>0</v>
      </c>
    </row>
    <row r="43" spans="1:11" hidden="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25.172000000000001</v>
      </c>
      <c r="K43" s="127">
        <f t="shared" si="0"/>
        <v>0</v>
      </c>
    </row>
    <row r="44" spans="1:11" hidden="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25.172000000000001</v>
      </c>
      <c r="K44" s="127">
        <f t="shared" si="0"/>
        <v>0</v>
      </c>
    </row>
    <row r="45" spans="1:11" hidden="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25.172000000000001</v>
      </c>
      <c r="K45" s="127">
        <f t="shared" si="0"/>
        <v>0</v>
      </c>
    </row>
    <row r="46" spans="1:11" hidden="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25.172000000000001</v>
      </c>
      <c r="K46" s="127">
        <f t="shared" si="0"/>
        <v>0</v>
      </c>
    </row>
    <row r="47" spans="1:11" hidden="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25.172000000000001</v>
      </c>
      <c r="K47" s="127">
        <f t="shared" si="0"/>
        <v>0</v>
      </c>
    </row>
    <row r="48" spans="1:11" hidden="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25.172000000000001</v>
      </c>
      <c r="K48" s="127">
        <f t="shared" si="0"/>
        <v>0</v>
      </c>
    </row>
    <row r="49" spans="1:11" hidden="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25.172000000000001</v>
      </c>
      <c r="K49" s="127">
        <f t="shared" si="0"/>
        <v>0</v>
      </c>
    </row>
    <row r="50" spans="1:11" hidden="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25.172000000000001</v>
      </c>
      <c r="K50" s="127">
        <f t="shared" si="0"/>
        <v>0</v>
      </c>
    </row>
    <row r="51" spans="1:11" hidden="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25.172000000000001</v>
      </c>
      <c r="K51" s="127">
        <f t="shared" si="0"/>
        <v>0</v>
      </c>
    </row>
    <row r="52" spans="1:11" hidden="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25.172000000000001</v>
      </c>
      <c r="K52" s="127">
        <f t="shared" si="0"/>
        <v>0</v>
      </c>
    </row>
    <row r="53" spans="1:11" hidden="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25.172000000000001</v>
      </c>
      <c r="K53" s="127">
        <f t="shared" si="0"/>
        <v>0</v>
      </c>
    </row>
    <row r="54" spans="1:11" hidden="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25.172000000000001</v>
      </c>
      <c r="K54" s="127">
        <f t="shared" si="0"/>
        <v>0</v>
      </c>
    </row>
    <row r="55" spans="1:11" hidden="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25.172000000000001</v>
      </c>
      <c r="K55" s="127">
        <f t="shared" si="0"/>
        <v>0</v>
      </c>
    </row>
    <row r="56" spans="1:11" hidden="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25.172000000000001</v>
      </c>
      <c r="K56" s="127">
        <f t="shared" si="0"/>
        <v>0</v>
      </c>
    </row>
    <row r="57" spans="1:11" hidden="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25.172000000000001</v>
      </c>
      <c r="K57" s="127">
        <f t="shared" si="0"/>
        <v>0</v>
      </c>
    </row>
    <row r="58" spans="1:11" hidden="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25.172000000000001</v>
      </c>
      <c r="K58" s="127">
        <f t="shared" si="0"/>
        <v>0</v>
      </c>
    </row>
    <row r="59" spans="1:11" hidden="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25.172000000000001</v>
      </c>
      <c r="K59" s="127">
        <f t="shared" si="0"/>
        <v>0</v>
      </c>
    </row>
    <row r="60" spans="1:11" hidden="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25.172000000000001</v>
      </c>
      <c r="K60" s="127">
        <f t="shared" si="0"/>
        <v>0</v>
      </c>
    </row>
    <row r="61" spans="1:11" hidden="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25.172000000000001</v>
      </c>
      <c r="K61" s="127">
        <f t="shared" si="0"/>
        <v>0</v>
      </c>
    </row>
    <row r="62" spans="1:11" hidden="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25.172000000000001</v>
      </c>
      <c r="K62" s="127">
        <f t="shared" si="0"/>
        <v>0</v>
      </c>
    </row>
    <row r="63" spans="1:11" hidden="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25.172000000000001</v>
      </c>
      <c r="K63" s="127">
        <f t="shared" si="0"/>
        <v>0</v>
      </c>
    </row>
    <row r="64" spans="1:11" hidden="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25.172000000000001</v>
      </c>
      <c r="K64" s="127">
        <f t="shared" si="0"/>
        <v>0</v>
      </c>
    </row>
    <row r="65" spans="1:11" hidden="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25.172000000000001</v>
      </c>
      <c r="K65" s="127">
        <f t="shared" si="0"/>
        <v>0</v>
      </c>
    </row>
    <row r="66" spans="1:11" hidden="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25.172000000000001</v>
      </c>
      <c r="K66" s="127">
        <f t="shared" si="0"/>
        <v>0</v>
      </c>
    </row>
    <row r="67" spans="1:11" hidden="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25.172000000000001</v>
      </c>
      <c r="K67" s="127">
        <f t="shared" si="0"/>
        <v>0</v>
      </c>
    </row>
    <row r="68" spans="1:11" hidden="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25.172000000000001</v>
      </c>
      <c r="K68" s="127">
        <f t="shared" si="0"/>
        <v>0</v>
      </c>
    </row>
    <row r="69" spans="1:11" hidden="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25.172000000000001</v>
      </c>
      <c r="K69" s="127">
        <f t="shared" si="0"/>
        <v>0</v>
      </c>
    </row>
    <row r="70" spans="1:11" hidden="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25.172000000000001</v>
      </c>
      <c r="K70" s="127">
        <f t="shared" si="0"/>
        <v>0</v>
      </c>
    </row>
    <row r="71" spans="1:11" hidden="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25.172000000000001</v>
      </c>
      <c r="K71" s="127">
        <f t="shared" si="0"/>
        <v>0</v>
      </c>
    </row>
    <row r="72" spans="1:11" hidden="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25.172000000000001</v>
      </c>
      <c r="K72" s="127">
        <f t="shared" ref="K72:K135" si="3">ROUND(H72*J72,2)</f>
        <v>0</v>
      </c>
    </row>
    <row r="73" spans="1:11" hidden="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25.172000000000001</v>
      </c>
      <c r="K73" s="127">
        <f t="shared" si="3"/>
        <v>0</v>
      </c>
    </row>
    <row r="74" spans="1:11" hidden="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25.172000000000001</v>
      </c>
      <c r="K74" s="127">
        <f t="shared" si="3"/>
        <v>0</v>
      </c>
    </row>
    <row r="75" spans="1:11" hidden="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25.172000000000001</v>
      </c>
      <c r="K75" s="127">
        <f t="shared" si="3"/>
        <v>0</v>
      </c>
    </row>
    <row r="76" spans="1:11" hidden="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25.172000000000001</v>
      </c>
      <c r="K76" s="127">
        <f t="shared" si="3"/>
        <v>0</v>
      </c>
    </row>
    <row r="77" spans="1:11" hidden="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25.172000000000001</v>
      </c>
      <c r="K77" s="127">
        <f t="shared" si="3"/>
        <v>0</v>
      </c>
    </row>
    <row r="78" spans="1:11" hidden="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25.172000000000001</v>
      </c>
      <c r="K78" s="127">
        <f t="shared" si="3"/>
        <v>0</v>
      </c>
    </row>
    <row r="79" spans="1:11" hidden="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25.172000000000001</v>
      </c>
      <c r="K79" s="127">
        <f t="shared" si="3"/>
        <v>0</v>
      </c>
    </row>
    <row r="80" spans="1:11" hidden="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25.172000000000001</v>
      </c>
      <c r="K80" s="127">
        <f t="shared" si="3"/>
        <v>0</v>
      </c>
    </row>
    <row r="81" spans="1:11" hidden="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25.172000000000001</v>
      </c>
      <c r="K81" s="127">
        <f t="shared" si="3"/>
        <v>0</v>
      </c>
    </row>
    <row r="82" spans="1:11" hidden="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25.172000000000001</v>
      </c>
      <c r="K82" s="127">
        <f t="shared" si="3"/>
        <v>0</v>
      </c>
    </row>
    <row r="83" spans="1:11" hidden="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25.172000000000001</v>
      </c>
      <c r="K83" s="127">
        <f t="shared" si="3"/>
        <v>0</v>
      </c>
    </row>
    <row r="84" spans="1:11" hidden="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25.172000000000001</v>
      </c>
      <c r="K84" s="127">
        <f t="shared" si="3"/>
        <v>0</v>
      </c>
    </row>
    <row r="85" spans="1:11" hidden="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25.172000000000001</v>
      </c>
      <c r="K85" s="127">
        <f t="shared" si="3"/>
        <v>0</v>
      </c>
    </row>
    <row r="86" spans="1:11" hidden="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25.172000000000001</v>
      </c>
      <c r="K86" s="127">
        <f t="shared" si="3"/>
        <v>0</v>
      </c>
    </row>
    <row r="87" spans="1:11" hidden="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25.172000000000001</v>
      </c>
      <c r="K87" s="127">
        <f t="shared" si="3"/>
        <v>0</v>
      </c>
    </row>
    <row r="88" spans="1:11" hidden="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25.172000000000001</v>
      </c>
      <c r="K88" s="127">
        <f t="shared" si="3"/>
        <v>0</v>
      </c>
    </row>
    <row r="89" spans="1:11" hidden="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25.172000000000001</v>
      </c>
      <c r="K89" s="127">
        <f t="shared" si="3"/>
        <v>0</v>
      </c>
    </row>
    <row r="90" spans="1:11" hidden="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25.172000000000001</v>
      </c>
      <c r="K90" s="127">
        <f t="shared" si="3"/>
        <v>0</v>
      </c>
    </row>
    <row r="91" spans="1:11" hidden="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25.172000000000001</v>
      </c>
      <c r="K91" s="127">
        <f t="shared" si="3"/>
        <v>0</v>
      </c>
    </row>
    <row r="92" spans="1:11" hidden="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25.172000000000001</v>
      </c>
      <c r="K92" s="127">
        <f t="shared" si="3"/>
        <v>0</v>
      </c>
    </row>
    <row r="93" spans="1:11" hidden="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25.172000000000001</v>
      </c>
      <c r="K93" s="127">
        <f t="shared" si="3"/>
        <v>0</v>
      </c>
    </row>
    <row r="94" spans="1:11" hidden="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25.172000000000001</v>
      </c>
      <c r="K94" s="127">
        <f t="shared" si="3"/>
        <v>0</v>
      </c>
    </row>
    <row r="95" spans="1:11" hidden="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25.172000000000001</v>
      </c>
      <c r="K95" s="127">
        <f t="shared" si="3"/>
        <v>0</v>
      </c>
    </row>
    <row r="96" spans="1:11" hidden="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25.172000000000001</v>
      </c>
      <c r="K96" s="127">
        <f t="shared" si="3"/>
        <v>0</v>
      </c>
    </row>
    <row r="97" spans="1:11" hidden="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25.172000000000001</v>
      </c>
      <c r="K97" s="127">
        <f t="shared" si="3"/>
        <v>0</v>
      </c>
    </row>
    <row r="98" spans="1:11" hidden="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25.172000000000001</v>
      </c>
      <c r="K98" s="127">
        <f t="shared" si="3"/>
        <v>0</v>
      </c>
    </row>
    <row r="99" spans="1:11" hidden="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25.172000000000001</v>
      </c>
      <c r="K99" s="127">
        <f t="shared" si="3"/>
        <v>0</v>
      </c>
    </row>
    <row r="100" spans="1:11" hidden="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25.172000000000001</v>
      </c>
      <c r="K100" s="127">
        <f t="shared" si="3"/>
        <v>0</v>
      </c>
    </row>
    <row r="101" spans="1:11" hidden="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25.172000000000001</v>
      </c>
      <c r="K101" s="127">
        <f t="shared" si="3"/>
        <v>0</v>
      </c>
    </row>
    <row r="102" spans="1:11" hidden="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25.172000000000001</v>
      </c>
      <c r="K102" s="127">
        <f t="shared" si="3"/>
        <v>0</v>
      </c>
    </row>
    <row r="103" spans="1:11" hidden="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25.172000000000001</v>
      </c>
      <c r="K103" s="127">
        <f t="shared" si="3"/>
        <v>0</v>
      </c>
    </row>
    <row r="104" spans="1:11" hidden="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25.172000000000001</v>
      </c>
      <c r="K104" s="127">
        <f t="shared" si="3"/>
        <v>0</v>
      </c>
    </row>
    <row r="105" spans="1:11" hidden="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25.172000000000001</v>
      </c>
      <c r="K105" s="127">
        <f t="shared" si="3"/>
        <v>0</v>
      </c>
    </row>
    <row r="106" spans="1:11" hidden="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25.172000000000001</v>
      </c>
      <c r="K106" s="127">
        <f t="shared" si="3"/>
        <v>0</v>
      </c>
    </row>
    <row r="107" spans="1:11" hidden="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25.172000000000001</v>
      </c>
      <c r="K107" s="127">
        <f t="shared" si="3"/>
        <v>0</v>
      </c>
    </row>
    <row r="108" spans="1:11" hidden="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25.172000000000001</v>
      </c>
      <c r="K108" s="127">
        <f t="shared" si="3"/>
        <v>0</v>
      </c>
    </row>
    <row r="109" spans="1:11" hidden="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25.172000000000001</v>
      </c>
      <c r="K109" s="127">
        <f t="shared" si="3"/>
        <v>0</v>
      </c>
    </row>
    <row r="110" spans="1:11" hidden="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25.172000000000001</v>
      </c>
      <c r="K110" s="127">
        <f t="shared" si="3"/>
        <v>0</v>
      </c>
    </row>
    <row r="111" spans="1:11" hidden="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25.172000000000001</v>
      </c>
      <c r="K111" s="127">
        <f t="shared" si="3"/>
        <v>0</v>
      </c>
    </row>
    <row r="112" spans="1:11" hidden="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25.172000000000001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117090.64</v>
      </c>
      <c r="D113" s="39"/>
      <c r="E113" s="126"/>
      <c r="F113" s="126"/>
      <c r="H113" s="127">
        <f t="shared" si="4"/>
        <v>117090.64</v>
      </c>
      <c r="J113" s="4">
        <f t="shared" si="5"/>
        <v>25.172000000000001</v>
      </c>
      <c r="K113" s="127">
        <f t="shared" si="3"/>
        <v>2947405.59</v>
      </c>
    </row>
    <row r="114" spans="1:11">
      <c r="A114" s="134">
        <v>14102</v>
      </c>
      <c r="B114" s="132" t="s">
        <v>180</v>
      </c>
      <c r="C114" s="39">
        <v>3335959.66</v>
      </c>
      <c r="D114" s="39"/>
      <c r="E114" s="126"/>
      <c r="F114" s="126"/>
      <c r="H114" s="127">
        <f t="shared" si="4"/>
        <v>3335959.66</v>
      </c>
      <c r="J114" s="4">
        <f t="shared" si="5"/>
        <v>25.172000000000001</v>
      </c>
      <c r="K114" s="127">
        <f t="shared" si="3"/>
        <v>83972776.560000002</v>
      </c>
    </row>
    <row r="115" spans="1:11" hidden="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25.172000000000001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817.65</v>
      </c>
      <c r="D116" s="39"/>
      <c r="E116" s="126"/>
      <c r="F116" s="126"/>
      <c r="H116" s="127">
        <f t="shared" si="4"/>
        <v>817.65</v>
      </c>
      <c r="J116" s="4">
        <f t="shared" si="5"/>
        <v>25.172000000000001</v>
      </c>
      <c r="K116" s="127">
        <f t="shared" si="3"/>
        <v>20581.89</v>
      </c>
    </row>
    <row r="117" spans="1:11" hidden="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25.172000000000001</v>
      </c>
      <c r="K117" s="127">
        <f t="shared" si="3"/>
        <v>0</v>
      </c>
    </row>
    <row r="118" spans="1:11" hidden="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25.172000000000001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1000000</v>
      </c>
      <c r="D119" s="39"/>
      <c r="E119" s="126"/>
      <c r="F119" s="126"/>
      <c r="H119" s="127">
        <f t="shared" si="4"/>
        <v>1000000</v>
      </c>
      <c r="J119" s="4">
        <f t="shared" si="5"/>
        <v>25.172000000000001</v>
      </c>
      <c r="K119" s="127">
        <f t="shared" si="3"/>
        <v>25172000</v>
      </c>
    </row>
    <row r="120" spans="1:11">
      <c r="A120" s="134">
        <v>15004</v>
      </c>
      <c r="B120" s="38" t="s">
        <v>243</v>
      </c>
      <c r="C120" s="39">
        <v>200</v>
      </c>
      <c r="D120" s="39"/>
      <c r="E120" s="126"/>
      <c r="F120" s="126"/>
      <c r="H120" s="127">
        <f t="shared" si="4"/>
        <v>200</v>
      </c>
      <c r="J120" s="4">
        <f t="shared" si="5"/>
        <v>25.172000000000001</v>
      </c>
      <c r="K120" s="127">
        <f t="shared" si="3"/>
        <v>5034.3999999999996</v>
      </c>
    </row>
    <row r="121" spans="1:11">
      <c r="A121" s="134">
        <v>15005</v>
      </c>
      <c r="B121" s="38" t="s">
        <v>185</v>
      </c>
      <c r="C121" s="39">
        <v>53990.33</v>
      </c>
      <c r="D121" s="39"/>
      <c r="E121" s="126"/>
      <c r="F121" s="126"/>
      <c r="H121" s="127">
        <f t="shared" si="4"/>
        <v>53990.33</v>
      </c>
      <c r="J121" s="4">
        <f t="shared" si="5"/>
        <v>25.172000000000001</v>
      </c>
      <c r="K121" s="127">
        <f t="shared" si="3"/>
        <v>1359044.59</v>
      </c>
    </row>
    <row r="122" spans="1:11" hidden="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25.172000000000001</v>
      </c>
      <c r="K122" s="127">
        <f t="shared" si="3"/>
        <v>0</v>
      </c>
    </row>
    <row r="123" spans="1:11" hidden="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25.172000000000001</v>
      </c>
      <c r="K123" s="127">
        <f t="shared" si="3"/>
        <v>0</v>
      </c>
    </row>
    <row r="124" spans="1:11" hidden="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25.172000000000001</v>
      </c>
      <c r="K124" s="127">
        <f t="shared" si="3"/>
        <v>0</v>
      </c>
    </row>
    <row r="125" spans="1:11" hidden="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25.172000000000001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>
        <v>16727.77</v>
      </c>
      <c r="D126" s="39"/>
      <c r="E126" s="126"/>
      <c r="F126" s="126"/>
      <c r="H126" s="127">
        <f t="shared" si="4"/>
        <v>16727.77</v>
      </c>
      <c r="J126" s="4">
        <f t="shared" si="5"/>
        <v>25.172000000000001</v>
      </c>
      <c r="K126" s="127">
        <f t="shared" si="3"/>
        <v>421071.43</v>
      </c>
    </row>
    <row r="127" spans="1:11" hidden="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25.172000000000001</v>
      </c>
      <c r="K127" s="127">
        <f t="shared" si="3"/>
        <v>0</v>
      </c>
    </row>
    <row r="128" spans="1:11" hidden="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25.172000000000001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v>106011.66</v>
      </c>
      <c r="D129" s="39"/>
      <c r="E129" s="126"/>
      <c r="F129" s="126"/>
      <c r="H129" s="127">
        <f t="shared" si="4"/>
        <v>106011.66</v>
      </c>
      <c r="J129" s="4">
        <f t="shared" si="5"/>
        <v>25.172000000000001</v>
      </c>
      <c r="K129" s="127">
        <f t="shared" si="3"/>
        <v>2668525.5099999998</v>
      </c>
    </row>
    <row r="130" spans="1:11" hidden="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25.172000000000001</v>
      </c>
      <c r="K130" s="127">
        <f t="shared" si="3"/>
        <v>0</v>
      </c>
    </row>
    <row r="131" spans="1:11" hidden="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25.172000000000001</v>
      </c>
      <c r="K131" s="127">
        <f t="shared" si="3"/>
        <v>0</v>
      </c>
    </row>
    <row r="132" spans="1:11" hidden="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25.172000000000001</v>
      </c>
      <c r="K132" s="131">
        <f t="shared" si="3"/>
        <v>0</v>
      </c>
    </row>
    <row r="133" spans="1:11" hidden="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25.172000000000001</v>
      </c>
      <c r="K133" s="127">
        <f t="shared" si="3"/>
        <v>0</v>
      </c>
    </row>
    <row r="134" spans="1:11" hidden="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25.172000000000001</v>
      </c>
      <c r="K134" s="127">
        <f t="shared" si="3"/>
        <v>0</v>
      </c>
    </row>
    <row r="135" spans="1:11" hidden="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25.172000000000001</v>
      </c>
      <c r="K135" s="127">
        <f t="shared" si="3"/>
        <v>0</v>
      </c>
    </row>
    <row r="136" spans="1:11" hidden="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25.172000000000001</v>
      </c>
      <c r="K136" s="127">
        <f t="shared" ref="K136:K199" si="6">ROUND(H136*J136,2)</f>
        <v>0</v>
      </c>
    </row>
    <row r="137" spans="1:11" hidden="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25.172000000000001</v>
      </c>
      <c r="K137" s="127">
        <f t="shared" si="6"/>
        <v>0</v>
      </c>
    </row>
    <row r="138" spans="1:11" hidden="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25.172000000000001</v>
      </c>
      <c r="K138" s="127">
        <f t="shared" si="6"/>
        <v>0</v>
      </c>
    </row>
    <row r="139" spans="1:11" hidden="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25.172000000000001</v>
      </c>
      <c r="K139" s="127">
        <f t="shared" si="6"/>
        <v>0</v>
      </c>
    </row>
    <row r="140" spans="1:11" hidden="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25.172000000000001</v>
      </c>
      <c r="K140" s="127">
        <f t="shared" si="6"/>
        <v>0</v>
      </c>
    </row>
    <row r="141" spans="1:11" hidden="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25.172000000000001</v>
      </c>
      <c r="K141" s="127">
        <f t="shared" si="6"/>
        <v>0</v>
      </c>
    </row>
    <row r="142" spans="1:11" hidden="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25.172000000000001</v>
      </c>
      <c r="K142" s="127">
        <f t="shared" si="6"/>
        <v>0</v>
      </c>
    </row>
    <row r="143" spans="1:11" hidden="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25.172000000000001</v>
      </c>
      <c r="K143" s="127">
        <f t="shared" si="6"/>
        <v>0</v>
      </c>
    </row>
    <row r="144" spans="1:11" hidden="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25.172000000000001</v>
      </c>
      <c r="K144" s="127">
        <f t="shared" si="6"/>
        <v>0</v>
      </c>
    </row>
    <row r="145" spans="1:11" hidden="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25.172000000000001</v>
      </c>
      <c r="K145" s="127">
        <f t="shared" si="6"/>
        <v>0</v>
      </c>
    </row>
    <row r="146" spans="1:11" hidden="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25.172000000000001</v>
      </c>
      <c r="K146" s="127">
        <f t="shared" si="6"/>
        <v>0</v>
      </c>
    </row>
    <row r="147" spans="1:11" hidden="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25.172000000000001</v>
      </c>
      <c r="K147" s="127">
        <f t="shared" si="6"/>
        <v>0</v>
      </c>
    </row>
    <row r="148" spans="1:11" hidden="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25.172000000000001</v>
      </c>
      <c r="K148" s="127">
        <f t="shared" si="6"/>
        <v>0</v>
      </c>
    </row>
    <row r="149" spans="1:11" hidden="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25.172000000000001</v>
      </c>
      <c r="K149" s="127">
        <f t="shared" si="6"/>
        <v>0</v>
      </c>
    </row>
    <row r="150" spans="1:11" hidden="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25.172000000000001</v>
      </c>
      <c r="K150" s="127">
        <f t="shared" si="6"/>
        <v>0</v>
      </c>
    </row>
    <row r="151" spans="1:11" hidden="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25.172000000000001</v>
      </c>
      <c r="K151" s="127">
        <f t="shared" si="6"/>
        <v>0</v>
      </c>
    </row>
    <row r="152" spans="1:11" hidden="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25.172000000000001</v>
      </c>
      <c r="K152" s="127">
        <f t="shared" si="6"/>
        <v>0</v>
      </c>
    </row>
    <row r="153" spans="1:11" hidden="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25.172000000000001</v>
      </c>
      <c r="K153" s="127">
        <f t="shared" si="6"/>
        <v>0</v>
      </c>
    </row>
    <row r="154" spans="1:11" hidden="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25.172000000000001</v>
      </c>
      <c r="K154" s="127">
        <f t="shared" si="6"/>
        <v>0</v>
      </c>
    </row>
    <row r="155" spans="1:11" hidden="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25.172000000000001</v>
      </c>
      <c r="K155" s="127">
        <f t="shared" si="6"/>
        <v>0</v>
      </c>
    </row>
    <row r="156" spans="1:11" hidden="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25.172000000000001</v>
      </c>
      <c r="K156" s="127">
        <f t="shared" si="6"/>
        <v>0</v>
      </c>
    </row>
    <row r="157" spans="1:11" hidden="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25.172000000000001</v>
      </c>
      <c r="K157" s="127">
        <f t="shared" si="6"/>
        <v>0</v>
      </c>
    </row>
    <row r="158" spans="1:11" hidden="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25.172000000000001</v>
      </c>
      <c r="K158" s="127">
        <f t="shared" si="6"/>
        <v>0</v>
      </c>
    </row>
    <row r="159" spans="1:11" hidden="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25.172000000000001</v>
      </c>
      <c r="K159" s="127">
        <f t="shared" si="6"/>
        <v>0</v>
      </c>
    </row>
    <row r="160" spans="1:11" hidden="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25.172000000000001</v>
      </c>
      <c r="K160" s="127">
        <f t="shared" si="6"/>
        <v>0</v>
      </c>
    </row>
    <row r="161" spans="1:11" hidden="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25.172000000000001</v>
      </c>
      <c r="K161" s="127">
        <f t="shared" si="6"/>
        <v>0</v>
      </c>
    </row>
    <row r="162" spans="1:11" hidden="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25.172000000000001</v>
      </c>
      <c r="K162" s="127">
        <f t="shared" si="6"/>
        <v>0</v>
      </c>
    </row>
    <row r="163" spans="1:11" hidden="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25.172000000000001</v>
      </c>
      <c r="K163" s="127">
        <f t="shared" si="6"/>
        <v>0</v>
      </c>
    </row>
    <row r="164" spans="1:11" hidden="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25.172000000000001</v>
      </c>
      <c r="K164" s="131">
        <f t="shared" si="6"/>
        <v>0</v>
      </c>
    </row>
    <row r="165" spans="1:11" hidden="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25.172000000000001</v>
      </c>
      <c r="K165" s="127">
        <f t="shared" si="6"/>
        <v>0</v>
      </c>
    </row>
    <row r="166" spans="1:11" s="133" customFormat="1" hidden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25.172000000000001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>
        <v>217604.67</v>
      </c>
      <c r="E167" s="126"/>
      <c r="F167" s="126"/>
      <c r="H167" s="127">
        <f t="shared" si="8"/>
        <v>-217604.67</v>
      </c>
      <c r="J167" s="4">
        <f t="shared" si="7"/>
        <v>25.172000000000001</v>
      </c>
      <c r="K167" s="127">
        <f t="shared" si="6"/>
        <v>-5477544.75</v>
      </c>
    </row>
    <row r="168" spans="1:11">
      <c r="A168" s="134">
        <v>22002</v>
      </c>
      <c r="B168" s="132" t="s">
        <v>180</v>
      </c>
      <c r="C168" s="39"/>
      <c r="D168" s="39">
        <v>1473968.17</v>
      </c>
      <c r="E168" s="126"/>
      <c r="F168" s="126"/>
      <c r="H168" s="127">
        <f t="shared" si="8"/>
        <v>-1473968.17</v>
      </c>
      <c r="J168" s="4">
        <f t="shared" si="7"/>
        <v>25.172000000000001</v>
      </c>
      <c r="K168" s="127">
        <f t="shared" si="6"/>
        <v>-37102726.780000001</v>
      </c>
    </row>
    <row r="169" spans="1:11">
      <c r="A169" s="134">
        <v>22101</v>
      </c>
      <c r="B169" s="38" t="s">
        <v>247</v>
      </c>
      <c r="C169" s="39">
        <v>373.05</v>
      </c>
      <c r="D169" s="39"/>
      <c r="E169" s="126"/>
      <c r="F169" s="126"/>
      <c r="H169" s="127">
        <f t="shared" si="8"/>
        <v>373.05</v>
      </c>
      <c r="J169" s="4">
        <f t="shared" si="7"/>
        <v>25.172000000000001</v>
      </c>
      <c r="K169" s="127">
        <f t="shared" si="6"/>
        <v>9390.41</v>
      </c>
    </row>
    <row r="170" spans="1:11" hidden="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25.172000000000001</v>
      </c>
      <c r="K170" s="127">
        <f t="shared" si="6"/>
        <v>0</v>
      </c>
    </row>
    <row r="171" spans="1:11" hidden="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25.172000000000001</v>
      </c>
      <c r="K171" s="127">
        <f t="shared" si="6"/>
        <v>0</v>
      </c>
    </row>
    <row r="172" spans="1:11" hidden="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25.172000000000001</v>
      </c>
      <c r="K172" s="127">
        <f t="shared" si="6"/>
        <v>0</v>
      </c>
    </row>
    <row r="173" spans="1:11" hidden="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25.172000000000001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364312.29</v>
      </c>
      <c r="E174" s="126"/>
      <c r="F174" s="126"/>
      <c r="H174" s="127">
        <f t="shared" si="8"/>
        <v>-364312.29</v>
      </c>
      <c r="J174" s="4">
        <f t="shared" si="7"/>
        <v>25.172000000000001</v>
      </c>
      <c r="K174" s="127">
        <f t="shared" si="6"/>
        <v>-9170468.9600000009</v>
      </c>
    </row>
    <row r="175" spans="1:11">
      <c r="A175" s="134">
        <v>25005</v>
      </c>
      <c r="B175" s="38" t="s">
        <v>252</v>
      </c>
      <c r="C175" s="39"/>
      <c r="D175" s="39">
        <v>9188.6299999999992</v>
      </c>
      <c r="E175" s="126"/>
      <c r="F175" s="126"/>
      <c r="H175" s="127">
        <f t="shared" si="8"/>
        <v>-9188.6299999999992</v>
      </c>
      <c r="J175" s="4">
        <f t="shared" si="7"/>
        <v>25.172000000000001</v>
      </c>
      <c r="K175" s="127">
        <f t="shared" si="6"/>
        <v>-231296.19</v>
      </c>
    </row>
    <row r="176" spans="1:11" hidden="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25.172000000000001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f>1371956.64</f>
        <v>1371956.64</v>
      </c>
      <c r="E177" s="126"/>
      <c r="F177" s="126"/>
      <c r="H177" s="127">
        <f t="shared" si="8"/>
        <v>-1371956.64</v>
      </c>
      <c r="J177" s="4">
        <f t="shared" si="7"/>
        <v>25.172000000000001</v>
      </c>
      <c r="K177" s="127">
        <f t="shared" si="6"/>
        <v>-34534892.539999999</v>
      </c>
    </row>
    <row r="178" spans="1:11" hidden="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25.172000000000001</v>
      </c>
      <c r="K178" s="127">
        <f t="shared" si="6"/>
        <v>0</v>
      </c>
    </row>
    <row r="179" spans="1:11" hidden="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25.172000000000001</v>
      </c>
      <c r="K179" s="127">
        <f t="shared" si="6"/>
        <v>0</v>
      </c>
    </row>
    <row r="180" spans="1:11" hidden="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25.172000000000001</v>
      </c>
      <c r="K180" s="127">
        <f t="shared" si="6"/>
        <v>0</v>
      </c>
    </row>
    <row r="181" spans="1:11" hidden="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25.172000000000001</v>
      </c>
      <c r="K181" s="127">
        <f t="shared" si="6"/>
        <v>0</v>
      </c>
    </row>
    <row r="182" spans="1:11" hidden="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25.172000000000001</v>
      </c>
      <c r="K182" s="127">
        <f t="shared" si="6"/>
        <v>0</v>
      </c>
    </row>
    <row r="183" spans="1:11" hidden="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25.172000000000001</v>
      </c>
      <c r="K183" s="127">
        <f t="shared" si="6"/>
        <v>0</v>
      </c>
    </row>
    <row r="184" spans="1:11" hidden="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25.172000000000001</v>
      </c>
      <c r="K184" s="127">
        <f t="shared" si="6"/>
        <v>0</v>
      </c>
    </row>
    <row r="185" spans="1:11" hidden="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25.172000000000001</v>
      </c>
      <c r="K185" s="127">
        <f t="shared" si="6"/>
        <v>0</v>
      </c>
    </row>
    <row r="186" spans="1:11" hidden="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25.172000000000001</v>
      </c>
      <c r="K186" s="127">
        <f t="shared" si="6"/>
        <v>0</v>
      </c>
    </row>
    <row r="187" spans="1:11" hidden="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25.172000000000001</v>
      </c>
      <c r="K187" s="127">
        <f t="shared" si="6"/>
        <v>0</v>
      </c>
    </row>
    <row r="188" spans="1:11" hidden="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25.172000000000001</v>
      </c>
      <c r="K188" s="127">
        <f t="shared" si="6"/>
        <v>0</v>
      </c>
    </row>
    <row r="189" spans="1:11" hidden="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25.172000000000001</v>
      </c>
      <c r="K189" s="127">
        <f t="shared" si="6"/>
        <v>0</v>
      </c>
    </row>
    <row r="190" spans="1:11" hidden="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25.172000000000001</v>
      </c>
      <c r="K190" s="127">
        <f t="shared" si="6"/>
        <v>0</v>
      </c>
    </row>
    <row r="191" spans="1:11" hidden="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25.172000000000001</v>
      </c>
      <c r="K191" s="127">
        <f t="shared" si="6"/>
        <v>0</v>
      </c>
    </row>
    <row r="192" spans="1:11" hidden="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25.172000000000001</v>
      </c>
      <c r="K192" s="127">
        <f t="shared" si="6"/>
        <v>0</v>
      </c>
    </row>
    <row r="193" spans="1:11" hidden="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25.172000000000001</v>
      </c>
      <c r="K193" s="127">
        <f t="shared" si="6"/>
        <v>0</v>
      </c>
    </row>
    <row r="194" spans="1:11" hidden="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25.172000000000001</v>
      </c>
      <c r="K194" s="127">
        <f t="shared" si="6"/>
        <v>0</v>
      </c>
    </row>
    <row r="195" spans="1:11" hidden="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25.172000000000001</v>
      </c>
      <c r="K195" s="127">
        <f t="shared" si="6"/>
        <v>0</v>
      </c>
    </row>
    <row r="196" spans="1:11" hidden="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25.172000000000001</v>
      </c>
      <c r="K196" s="127">
        <f t="shared" si="6"/>
        <v>0</v>
      </c>
    </row>
    <row r="197" spans="1:11" hidden="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25.172000000000001</v>
      </c>
      <c r="K197" s="127">
        <f t="shared" si="6"/>
        <v>0</v>
      </c>
    </row>
    <row r="198" spans="1:11" hidden="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25.172000000000001</v>
      </c>
      <c r="K198" s="127">
        <f t="shared" si="6"/>
        <v>0</v>
      </c>
    </row>
    <row r="199" spans="1:11" hidden="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25.172000000000001</v>
      </c>
      <c r="K199" s="127">
        <f t="shared" si="6"/>
        <v>0</v>
      </c>
    </row>
    <row r="200" spans="1:11" hidden="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25.172000000000001</v>
      </c>
      <c r="K200" s="127">
        <f t="shared" ref="K200:K263" si="9">ROUND(H200*J200,2)</f>
        <v>0</v>
      </c>
    </row>
    <row r="201" spans="1:11" hidden="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25.172000000000001</v>
      </c>
      <c r="K201" s="127">
        <f t="shared" si="9"/>
        <v>0</v>
      </c>
    </row>
    <row r="202" spans="1:11" hidden="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25.172000000000001</v>
      </c>
      <c r="K202" s="127">
        <f t="shared" si="9"/>
        <v>0</v>
      </c>
    </row>
    <row r="203" spans="1:11" hidden="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25.172000000000001</v>
      </c>
      <c r="K203" s="127">
        <f t="shared" si="9"/>
        <v>0</v>
      </c>
    </row>
    <row r="204" spans="1:11" hidden="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25.172000000000001</v>
      </c>
      <c r="K204" s="127">
        <f t="shared" si="9"/>
        <v>0</v>
      </c>
    </row>
    <row r="205" spans="1:11" hidden="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25.172000000000001</v>
      </c>
      <c r="K205" s="127">
        <f t="shared" si="9"/>
        <v>0</v>
      </c>
    </row>
    <row r="206" spans="1:11" hidden="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25.172000000000001</v>
      </c>
      <c r="K206" s="127">
        <f t="shared" si="9"/>
        <v>0</v>
      </c>
    </row>
    <row r="207" spans="1:11" hidden="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25.172000000000001</v>
      </c>
      <c r="K207" s="127">
        <f t="shared" si="9"/>
        <v>0</v>
      </c>
    </row>
    <row r="208" spans="1:11" hidden="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25.172000000000001</v>
      </c>
      <c r="K208" s="127">
        <f t="shared" si="9"/>
        <v>0</v>
      </c>
    </row>
    <row r="209" spans="1:11" hidden="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25.172000000000001</v>
      </c>
      <c r="K209" s="127">
        <f t="shared" si="9"/>
        <v>0</v>
      </c>
    </row>
    <row r="210" spans="1:11" hidden="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25.172000000000001</v>
      </c>
      <c r="K210" s="127">
        <f t="shared" si="9"/>
        <v>0</v>
      </c>
    </row>
    <row r="211" spans="1:11" hidden="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25.172000000000001</v>
      </c>
      <c r="K211" s="127">
        <f t="shared" si="9"/>
        <v>0</v>
      </c>
    </row>
    <row r="212" spans="1:11" hidden="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25.172000000000001</v>
      </c>
      <c r="K212" s="127">
        <f t="shared" si="9"/>
        <v>0</v>
      </c>
    </row>
    <row r="213" spans="1:11" hidden="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25.172000000000001</v>
      </c>
      <c r="K213" s="127">
        <f t="shared" si="9"/>
        <v>0</v>
      </c>
    </row>
    <row r="214" spans="1:11" hidden="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25.172000000000001</v>
      </c>
      <c r="K214" s="127">
        <f t="shared" si="9"/>
        <v>0</v>
      </c>
    </row>
    <row r="215" spans="1:11" hidden="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25.172000000000001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100000</v>
      </c>
      <c r="E216" s="126"/>
      <c r="F216" s="126"/>
      <c r="H216" s="127">
        <f t="shared" si="11"/>
        <v>-100000</v>
      </c>
      <c r="J216" s="4">
        <f t="shared" si="10"/>
        <v>25.172000000000001</v>
      </c>
      <c r="K216" s="127">
        <f t="shared" si="9"/>
        <v>-2517200</v>
      </c>
    </row>
    <row r="217" spans="1:11" hidden="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25.172000000000001</v>
      </c>
      <c r="K217" s="127">
        <f t="shared" si="9"/>
        <v>0</v>
      </c>
    </row>
    <row r="218" spans="1:11" hidden="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25.172000000000001</v>
      </c>
      <c r="K218" s="127">
        <f t="shared" si="9"/>
        <v>0</v>
      </c>
    </row>
    <row r="219" spans="1:11" hidden="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25.172000000000001</v>
      </c>
      <c r="K219" s="127">
        <f t="shared" si="9"/>
        <v>0</v>
      </c>
    </row>
    <row r="220" spans="1:11" hidden="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25.172000000000001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57202940.1-51800000</f>
        <v>5402940.1000000015</v>
      </c>
      <c r="E221" s="130">
        <v>71425.289999999994</v>
      </c>
      <c r="F221" s="130"/>
      <c r="G221" s="131"/>
      <c r="H221" s="131">
        <f>ROUND(C221-D221+E221-F221,2)</f>
        <v>-5331514.8099999996</v>
      </c>
      <c r="J221" s="4">
        <f t="shared" si="10"/>
        <v>25.172000000000001</v>
      </c>
      <c r="K221" s="131">
        <f t="shared" si="9"/>
        <v>-134204890.8</v>
      </c>
    </row>
    <row r="222" spans="1:11" hidden="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25.172000000000001</v>
      </c>
      <c r="K222" s="127">
        <f t="shared" si="9"/>
        <v>0</v>
      </c>
    </row>
    <row r="223" spans="1:11" hidden="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25.172000000000001</v>
      </c>
      <c r="K223" s="127">
        <f t="shared" si="9"/>
        <v>0</v>
      </c>
    </row>
    <row r="224" spans="1:11" hidden="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25.172000000000001</v>
      </c>
      <c r="K224" s="127">
        <f t="shared" si="9"/>
        <v>0</v>
      </c>
    </row>
    <row r="225" spans="1:11" hidden="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25.172000000000001</v>
      </c>
      <c r="K225" s="127">
        <f t="shared" si="9"/>
        <v>0</v>
      </c>
    </row>
    <row r="226" spans="1:11" hidden="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25.172000000000001</v>
      </c>
      <c r="K226" s="127">
        <f t="shared" si="9"/>
        <v>0</v>
      </c>
    </row>
    <row r="227" spans="1:11" hidden="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25.172000000000001</v>
      </c>
      <c r="K227" s="127">
        <f t="shared" si="9"/>
        <v>0</v>
      </c>
    </row>
    <row r="228" spans="1:11" hidden="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25.172000000000001</v>
      </c>
      <c r="K228" s="127">
        <f t="shared" si="9"/>
        <v>0</v>
      </c>
    </row>
    <row r="229" spans="1:11" hidden="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25.172000000000001</v>
      </c>
      <c r="K229" s="127">
        <f t="shared" si="9"/>
        <v>0</v>
      </c>
    </row>
    <row r="230" spans="1:11" hidden="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25.172000000000001</v>
      </c>
      <c r="K230" s="127">
        <f t="shared" si="9"/>
        <v>0</v>
      </c>
    </row>
    <row r="231" spans="1:11" hidden="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25.172000000000001</v>
      </c>
      <c r="K231" s="127">
        <f t="shared" si="9"/>
        <v>0</v>
      </c>
    </row>
    <row r="232" spans="1:11" hidden="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25.172000000000001</v>
      </c>
      <c r="K232" s="127">
        <f t="shared" si="9"/>
        <v>0</v>
      </c>
    </row>
    <row r="233" spans="1:11" hidden="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25.172000000000001</v>
      </c>
      <c r="K233" s="127">
        <f t="shared" si="9"/>
        <v>0</v>
      </c>
    </row>
    <row r="234" spans="1:11" hidden="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25.172000000000001</v>
      </c>
      <c r="K234" s="127">
        <f t="shared" si="9"/>
        <v>0</v>
      </c>
    </row>
    <row r="235" spans="1:11" hidden="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25.172000000000001</v>
      </c>
      <c r="K235" s="127">
        <f t="shared" si="9"/>
        <v>0</v>
      </c>
    </row>
    <row r="236" spans="1:11" hidden="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25.172000000000001</v>
      </c>
      <c r="K236" s="127">
        <f t="shared" si="9"/>
        <v>0</v>
      </c>
    </row>
    <row r="237" spans="1:11" hidden="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25.172000000000001</v>
      </c>
      <c r="K237" s="127">
        <f t="shared" si="9"/>
        <v>0</v>
      </c>
    </row>
    <row r="238" spans="1:11" hidden="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25.172000000000001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>
        <v>1927500.43</v>
      </c>
      <c r="E239" s="126"/>
      <c r="F239" s="126"/>
      <c r="H239" s="127">
        <f t="shared" si="11"/>
        <v>-1927500.43</v>
      </c>
      <c r="J239" s="4">
        <f t="shared" si="10"/>
        <v>25.172000000000001</v>
      </c>
      <c r="K239" s="127">
        <f t="shared" si="9"/>
        <v>-48519040.82</v>
      </c>
    </row>
    <row r="240" spans="1:11" hidden="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25.172000000000001</v>
      </c>
      <c r="K240" s="127">
        <f t="shared" si="9"/>
        <v>0</v>
      </c>
    </row>
    <row r="241" spans="1:11" hidden="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25.172000000000001</v>
      </c>
      <c r="K241" s="127">
        <f t="shared" si="9"/>
        <v>0</v>
      </c>
    </row>
    <row r="242" spans="1:11" hidden="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25.172000000000001</v>
      </c>
      <c r="K242" s="127">
        <f t="shared" si="9"/>
        <v>0</v>
      </c>
    </row>
    <row r="243" spans="1:11" hidden="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25.172000000000001</v>
      </c>
      <c r="K243" s="127">
        <f t="shared" si="9"/>
        <v>0</v>
      </c>
    </row>
    <row r="244" spans="1:11" hidden="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25.172000000000001</v>
      </c>
      <c r="K244" s="127">
        <f t="shared" si="9"/>
        <v>0</v>
      </c>
    </row>
    <row r="245" spans="1:11" hidden="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25.172000000000001</v>
      </c>
      <c r="K245" s="127">
        <f t="shared" si="9"/>
        <v>0</v>
      </c>
    </row>
    <row r="246" spans="1:11" hidden="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25.172000000000001</v>
      </c>
      <c r="K246" s="127">
        <f t="shared" si="9"/>
        <v>0</v>
      </c>
    </row>
    <row r="247" spans="1:11" hidden="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25.172000000000001</v>
      </c>
      <c r="K247" s="127">
        <f t="shared" si="9"/>
        <v>0</v>
      </c>
    </row>
    <row r="248" spans="1:11" hidden="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25.172000000000001</v>
      </c>
      <c r="K248" s="127">
        <f t="shared" si="9"/>
        <v>0</v>
      </c>
    </row>
    <row r="249" spans="1:11" hidden="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25.172000000000001</v>
      </c>
      <c r="K249" s="127">
        <f t="shared" si="9"/>
        <v>0</v>
      </c>
    </row>
    <row r="250" spans="1:11" hidden="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25.172000000000001</v>
      </c>
      <c r="K250" s="127">
        <f t="shared" si="9"/>
        <v>0</v>
      </c>
    </row>
    <row r="251" spans="1:11" hidden="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25.172000000000001</v>
      </c>
      <c r="K251" s="127">
        <f t="shared" si="9"/>
        <v>0</v>
      </c>
    </row>
    <row r="252" spans="1:11" hidden="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25.172000000000001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453996.78</v>
      </c>
      <c r="E253" s="126"/>
      <c r="F253" s="126"/>
      <c r="H253" s="127">
        <f t="shared" si="11"/>
        <v>-453996.78</v>
      </c>
      <c r="J253" s="4">
        <f t="shared" si="10"/>
        <v>25.172000000000001</v>
      </c>
      <c r="K253" s="127">
        <f t="shared" si="9"/>
        <v>-11428006.949999999</v>
      </c>
    </row>
    <row r="254" spans="1:11" hidden="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25.172000000000001</v>
      </c>
      <c r="K254" s="127">
        <f t="shared" si="9"/>
        <v>0</v>
      </c>
    </row>
    <row r="255" spans="1:11" hidden="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25.172000000000001</v>
      </c>
      <c r="K255" s="127">
        <f t="shared" si="9"/>
        <v>0</v>
      </c>
    </row>
    <row r="256" spans="1:11" hidden="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25.172000000000001</v>
      </c>
      <c r="K256" s="127">
        <f t="shared" si="9"/>
        <v>0</v>
      </c>
    </row>
    <row r="257" spans="1:11" hidden="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25.172000000000001</v>
      </c>
      <c r="K257" s="127">
        <f t="shared" si="9"/>
        <v>0</v>
      </c>
    </row>
    <row r="258" spans="1:11" hidden="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25.172000000000001</v>
      </c>
      <c r="K258" s="127">
        <f t="shared" si="9"/>
        <v>0</v>
      </c>
    </row>
    <row r="259" spans="1:11" hidden="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25.172000000000001</v>
      </c>
      <c r="K259" s="127">
        <f t="shared" si="9"/>
        <v>0</v>
      </c>
    </row>
    <row r="260" spans="1:11" hidden="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25.172000000000001</v>
      </c>
      <c r="K260" s="127">
        <f t="shared" si="9"/>
        <v>0</v>
      </c>
    </row>
    <row r="261" spans="1:11" hidden="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25.172000000000001</v>
      </c>
      <c r="K261" s="127">
        <f t="shared" si="9"/>
        <v>0</v>
      </c>
    </row>
    <row r="262" spans="1:11" hidden="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25.172000000000001</v>
      </c>
      <c r="K262" s="127">
        <f t="shared" si="9"/>
        <v>0</v>
      </c>
    </row>
    <row r="263" spans="1:11" hidden="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25.172000000000001</v>
      </c>
      <c r="K263" s="127">
        <f t="shared" si="9"/>
        <v>0</v>
      </c>
    </row>
    <row r="264" spans="1:11" hidden="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25.172000000000001</v>
      </c>
      <c r="K264" s="127">
        <f t="shared" ref="K264:K327" si="12">ROUND(H264*J264,2)</f>
        <v>0</v>
      </c>
    </row>
    <row r="265" spans="1:11" hidden="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25.172000000000001</v>
      </c>
      <c r="K265" s="127">
        <f t="shared" si="12"/>
        <v>0</v>
      </c>
    </row>
    <row r="266" spans="1:11" hidden="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25.172000000000001</v>
      </c>
      <c r="K266" s="127">
        <f t="shared" si="12"/>
        <v>0</v>
      </c>
    </row>
    <row r="267" spans="1:11" hidden="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25.172000000000001</v>
      </c>
      <c r="K267" s="127">
        <f t="shared" si="12"/>
        <v>0</v>
      </c>
    </row>
    <row r="268" spans="1:11" hidden="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25.172000000000001</v>
      </c>
      <c r="K268" s="127">
        <f t="shared" si="12"/>
        <v>0</v>
      </c>
    </row>
    <row r="269" spans="1:11" hidden="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25.172000000000001</v>
      </c>
      <c r="K269" s="127">
        <f t="shared" si="12"/>
        <v>0</v>
      </c>
    </row>
    <row r="270" spans="1:11" hidden="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25.172000000000001</v>
      </c>
      <c r="K270" s="127">
        <f t="shared" si="12"/>
        <v>0</v>
      </c>
    </row>
    <row r="271" spans="1:11" hidden="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25.172000000000001</v>
      </c>
      <c r="K271" s="127">
        <f t="shared" si="12"/>
        <v>0</v>
      </c>
    </row>
    <row r="272" spans="1:11" hidden="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25.172000000000001</v>
      </c>
      <c r="K272" s="127">
        <f t="shared" si="12"/>
        <v>0</v>
      </c>
    </row>
    <row r="273" spans="1:11" hidden="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25.172000000000001</v>
      </c>
      <c r="K273" s="127">
        <f t="shared" si="12"/>
        <v>0</v>
      </c>
    </row>
    <row r="274" spans="1:11" hidden="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25.172000000000001</v>
      </c>
      <c r="K274" s="127">
        <f t="shared" si="12"/>
        <v>0</v>
      </c>
    </row>
    <row r="275" spans="1:11" hidden="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25.172000000000001</v>
      </c>
      <c r="K275" s="127">
        <f t="shared" si="12"/>
        <v>0</v>
      </c>
    </row>
    <row r="276" spans="1:11" hidden="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25.172000000000001</v>
      </c>
      <c r="K276" s="127">
        <f t="shared" si="12"/>
        <v>0</v>
      </c>
    </row>
    <row r="277" spans="1:11" hidden="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25.172000000000001</v>
      </c>
      <c r="K277" s="127">
        <f t="shared" si="12"/>
        <v>0</v>
      </c>
    </row>
    <row r="278" spans="1:11" hidden="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25.172000000000001</v>
      </c>
      <c r="K278" s="127">
        <f t="shared" si="12"/>
        <v>0</v>
      </c>
    </row>
    <row r="279" spans="1:11" hidden="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25.172000000000001</v>
      </c>
      <c r="K279" s="127">
        <f t="shared" si="12"/>
        <v>0</v>
      </c>
    </row>
    <row r="280" spans="1:11" hidden="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25.172000000000001</v>
      </c>
      <c r="K280" s="127">
        <f t="shared" si="12"/>
        <v>0</v>
      </c>
    </row>
    <row r="281" spans="1:11" hidden="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25.172000000000001</v>
      </c>
      <c r="K281" s="127">
        <f t="shared" si="12"/>
        <v>0</v>
      </c>
    </row>
    <row r="282" spans="1:11" hidden="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25.172000000000001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>
        <v>1670030.32</v>
      </c>
      <c r="D283" s="39"/>
      <c r="E283" s="126"/>
      <c r="F283" s="126"/>
      <c r="H283" s="127">
        <f t="shared" si="14"/>
        <v>1670030.32</v>
      </c>
      <c r="J283" s="4">
        <f t="shared" si="13"/>
        <v>25.172000000000001</v>
      </c>
      <c r="K283" s="127">
        <f t="shared" si="12"/>
        <v>42038003.219999999</v>
      </c>
    </row>
    <row r="284" spans="1:11" hidden="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25.172000000000001</v>
      </c>
      <c r="K284" s="127">
        <f t="shared" si="12"/>
        <v>0</v>
      </c>
    </row>
    <row r="285" spans="1:11" hidden="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25.172000000000001</v>
      </c>
      <c r="K285" s="127">
        <f t="shared" si="12"/>
        <v>0</v>
      </c>
    </row>
    <row r="286" spans="1:11" hidden="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25.172000000000001</v>
      </c>
      <c r="K286" s="127">
        <f t="shared" si="12"/>
        <v>0</v>
      </c>
    </row>
    <row r="287" spans="1:11" hidden="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25.172000000000001</v>
      </c>
      <c r="K287" s="127">
        <f t="shared" si="12"/>
        <v>0</v>
      </c>
    </row>
    <row r="288" spans="1:11" hidden="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25.172000000000001</v>
      </c>
      <c r="K288" s="127">
        <f t="shared" si="12"/>
        <v>0</v>
      </c>
    </row>
    <row r="289" spans="1:11" hidden="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25.172000000000001</v>
      </c>
      <c r="K289" s="127">
        <f t="shared" si="12"/>
        <v>0</v>
      </c>
    </row>
    <row r="290" spans="1:11" hidden="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25.172000000000001</v>
      </c>
      <c r="K290" s="127">
        <f t="shared" si="12"/>
        <v>0</v>
      </c>
    </row>
    <row r="291" spans="1:11" hidden="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25.172000000000001</v>
      </c>
      <c r="K291" s="127">
        <f t="shared" si="12"/>
        <v>0</v>
      </c>
    </row>
    <row r="292" spans="1:11" hidden="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25.172000000000001</v>
      </c>
      <c r="K292" s="127">
        <f t="shared" si="12"/>
        <v>0</v>
      </c>
    </row>
    <row r="293" spans="1:11" hidden="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25.172000000000001</v>
      </c>
      <c r="K293" s="127">
        <f t="shared" si="12"/>
        <v>0</v>
      </c>
    </row>
    <row r="294" spans="1:11" hidden="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25.172000000000001</v>
      </c>
      <c r="K294" s="127">
        <f t="shared" si="12"/>
        <v>0</v>
      </c>
    </row>
    <row r="295" spans="1:11" hidden="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25.172000000000001</v>
      </c>
      <c r="K295" s="127">
        <f t="shared" si="12"/>
        <v>0</v>
      </c>
    </row>
    <row r="296" spans="1:11" hidden="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25.172000000000001</v>
      </c>
      <c r="K296" s="127">
        <f t="shared" si="12"/>
        <v>0</v>
      </c>
    </row>
    <row r="297" spans="1:11" hidden="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25.172000000000001</v>
      </c>
      <c r="K297" s="127">
        <f t="shared" si="12"/>
        <v>0</v>
      </c>
    </row>
    <row r="298" spans="1:11" hidden="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25.172000000000001</v>
      </c>
      <c r="K298" s="127">
        <f t="shared" si="12"/>
        <v>0</v>
      </c>
    </row>
    <row r="299" spans="1:11" hidden="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25.172000000000001</v>
      </c>
      <c r="K299" s="127">
        <f t="shared" si="12"/>
        <v>0</v>
      </c>
    </row>
    <row r="300" spans="1:11" hidden="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25.172000000000001</v>
      </c>
      <c r="K300" s="127">
        <f t="shared" si="12"/>
        <v>0</v>
      </c>
    </row>
    <row r="301" spans="1:11" hidden="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25.172000000000001</v>
      </c>
      <c r="K301" s="127">
        <f t="shared" si="12"/>
        <v>0</v>
      </c>
    </row>
    <row r="302" spans="1:11" hidden="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25.172000000000001</v>
      </c>
      <c r="K302" s="127">
        <f t="shared" si="12"/>
        <v>0</v>
      </c>
    </row>
    <row r="303" spans="1:11" hidden="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25.172000000000001</v>
      </c>
      <c r="K303" s="127">
        <f t="shared" si="12"/>
        <v>0</v>
      </c>
    </row>
    <row r="304" spans="1:11" hidden="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25.172000000000001</v>
      </c>
      <c r="K304" s="127">
        <f t="shared" si="12"/>
        <v>0</v>
      </c>
    </row>
    <row r="305" spans="1:11" hidden="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25.172000000000001</v>
      </c>
      <c r="K305" s="127">
        <f t="shared" si="12"/>
        <v>0</v>
      </c>
    </row>
    <row r="306" spans="1:11" hidden="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25.172000000000001</v>
      </c>
      <c r="K306" s="127">
        <f t="shared" si="12"/>
        <v>0</v>
      </c>
    </row>
    <row r="307" spans="1:11" hidden="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25.172000000000001</v>
      </c>
      <c r="K307" s="127">
        <f t="shared" si="12"/>
        <v>0</v>
      </c>
    </row>
    <row r="308" spans="1:11" hidden="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25.172000000000001</v>
      </c>
      <c r="K308" s="127">
        <f t="shared" si="12"/>
        <v>0</v>
      </c>
    </row>
    <row r="309" spans="1:11" hidden="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25.172000000000001</v>
      </c>
      <c r="K309" s="127">
        <f t="shared" si="12"/>
        <v>0</v>
      </c>
    </row>
    <row r="310" spans="1:11" hidden="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25.172000000000001</v>
      </c>
      <c r="K310" s="127">
        <f t="shared" si="12"/>
        <v>0</v>
      </c>
    </row>
    <row r="311" spans="1:11" hidden="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25.172000000000001</v>
      </c>
      <c r="K311" s="127">
        <f t="shared" si="12"/>
        <v>0</v>
      </c>
    </row>
    <row r="312" spans="1:11" hidden="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25.172000000000001</v>
      </c>
      <c r="K312" s="127">
        <f t="shared" si="12"/>
        <v>0</v>
      </c>
    </row>
    <row r="313" spans="1:11" hidden="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25.172000000000001</v>
      </c>
      <c r="K313" s="127">
        <f t="shared" si="12"/>
        <v>0</v>
      </c>
    </row>
    <row r="314" spans="1:11" hidden="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25.172000000000001</v>
      </c>
      <c r="K314" s="127">
        <f t="shared" si="12"/>
        <v>0</v>
      </c>
    </row>
    <row r="315" spans="1:11" hidden="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25.172000000000001</v>
      </c>
      <c r="K315" s="127">
        <f t="shared" si="12"/>
        <v>0</v>
      </c>
    </row>
    <row r="316" spans="1:11" hidden="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25.172000000000001</v>
      </c>
      <c r="K316" s="127">
        <f t="shared" si="12"/>
        <v>0</v>
      </c>
    </row>
    <row r="317" spans="1:11" hidden="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25.172000000000001</v>
      </c>
      <c r="K317" s="127">
        <f t="shared" si="12"/>
        <v>0</v>
      </c>
    </row>
    <row r="318" spans="1:11" hidden="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25.172000000000001</v>
      </c>
      <c r="K318" s="127">
        <f t="shared" si="12"/>
        <v>0</v>
      </c>
    </row>
    <row r="319" spans="1:11" hidden="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25.172000000000001</v>
      </c>
      <c r="K319" s="127">
        <f t="shared" si="12"/>
        <v>0</v>
      </c>
    </row>
    <row r="320" spans="1:11" hidden="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25.172000000000001</v>
      </c>
      <c r="K320" s="127">
        <f t="shared" si="12"/>
        <v>0</v>
      </c>
    </row>
    <row r="321" spans="1:11" hidden="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25.172000000000001</v>
      </c>
      <c r="K321" s="127">
        <f t="shared" si="12"/>
        <v>0</v>
      </c>
    </row>
    <row r="322" spans="1:11" hidden="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25.172000000000001</v>
      </c>
      <c r="K322" s="127">
        <f t="shared" si="12"/>
        <v>0</v>
      </c>
    </row>
    <row r="323" spans="1:11" hidden="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25.172000000000001</v>
      </c>
      <c r="K323" s="127">
        <f t="shared" si="12"/>
        <v>0</v>
      </c>
    </row>
    <row r="324" spans="1:11" hidden="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25.172000000000001</v>
      </c>
      <c r="K324" s="127">
        <f t="shared" si="12"/>
        <v>0</v>
      </c>
    </row>
    <row r="325" spans="1:11" hidden="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25.172000000000001</v>
      </c>
      <c r="K325" s="127">
        <f t="shared" si="12"/>
        <v>0</v>
      </c>
    </row>
    <row r="326" spans="1:11" hidden="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25.172000000000001</v>
      </c>
      <c r="K326" s="127">
        <f t="shared" si="12"/>
        <v>0</v>
      </c>
    </row>
    <row r="327" spans="1:11" hidden="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25.172000000000001</v>
      </c>
      <c r="K327" s="127">
        <f t="shared" si="12"/>
        <v>0</v>
      </c>
    </row>
    <row r="328" spans="1:11" hidden="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25.172000000000001</v>
      </c>
      <c r="K328" s="127">
        <f t="shared" ref="K328:K391" si="15">ROUND(H328*J328,2)</f>
        <v>0</v>
      </c>
    </row>
    <row r="329" spans="1:11" hidden="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25.172000000000001</v>
      </c>
      <c r="K329" s="127">
        <f t="shared" si="15"/>
        <v>0</v>
      </c>
    </row>
    <row r="330" spans="1:11" hidden="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25.172000000000001</v>
      </c>
      <c r="K330" s="127">
        <f t="shared" si="15"/>
        <v>0</v>
      </c>
    </row>
    <row r="331" spans="1:11" hidden="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25.172000000000001</v>
      </c>
      <c r="K331" s="127">
        <f t="shared" si="15"/>
        <v>0</v>
      </c>
    </row>
    <row r="332" spans="1:11" hidden="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25.172000000000001</v>
      </c>
      <c r="K332" s="127">
        <f t="shared" si="15"/>
        <v>0</v>
      </c>
    </row>
    <row r="333" spans="1:11" hidden="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25.172000000000001</v>
      </c>
      <c r="K333" s="127">
        <f t="shared" si="15"/>
        <v>0</v>
      </c>
    </row>
    <row r="334" spans="1:11" hidden="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25.172000000000001</v>
      </c>
      <c r="K334" s="127">
        <f t="shared" si="15"/>
        <v>0</v>
      </c>
    </row>
    <row r="335" spans="1:11" hidden="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25.172000000000001</v>
      </c>
      <c r="K335" s="127">
        <f t="shared" si="15"/>
        <v>0</v>
      </c>
    </row>
    <row r="336" spans="1:11" hidden="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25.172000000000001</v>
      </c>
      <c r="K336" s="127">
        <f t="shared" si="15"/>
        <v>0</v>
      </c>
    </row>
    <row r="337" spans="1:11" hidden="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25.172000000000001</v>
      </c>
      <c r="K337" s="127">
        <f t="shared" si="15"/>
        <v>0</v>
      </c>
    </row>
    <row r="338" spans="1:11" hidden="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25.172000000000001</v>
      </c>
      <c r="K338" s="127">
        <f t="shared" si="15"/>
        <v>0</v>
      </c>
    </row>
    <row r="339" spans="1:11" hidden="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25.172000000000001</v>
      </c>
      <c r="K339" s="127">
        <f t="shared" si="15"/>
        <v>0</v>
      </c>
    </row>
    <row r="340" spans="1:11" hidden="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25.172000000000001</v>
      </c>
      <c r="K340" s="127">
        <f t="shared" si="15"/>
        <v>0</v>
      </c>
    </row>
    <row r="341" spans="1:11" hidden="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25.172000000000001</v>
      </c>
      <c r="K341" s="127">
        <f t="shared" si="15"/>
        <v>0</v>
      </c>
    </row>
    <row r="342" spans="1:11" hidden="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25.172000000000001</v>
      </c>
      <c r="K342" s="127">
        <f t="shared" si="15"/>
        <v>0</v>
      </c>
    </row>
    <row r="343" spans="1:11" hidden="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25.172000000000001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22646.36</v>
      </c>
      <c r="D344" s="39"/>
      <c r="E344" s="126"/>
      <c r="F344" s="126"/>
      <c r="H344" s="127">
        <f t="shared" si="17"/>
        <v>22646.36</v>
      </c>
      <c r="J344" s="4">
        <f t="shared" si="16"/>
        <v>25.172000000000001</v>
      </c>
      <c r="K344" s="127">
        <f t="shared" si="15"/>
        <v>570054.17000000004</v>
      </c>
    </row>
    <row r="345" spans="1:11">
      <c r="A345" s="134">
        <v>91002</v>
      </c>
      <c r="B345" s="38" t="s">
        <v>401</v>
      </c>
      <c r="C345" s="39">
        <v>7502.5</v>
      </c>
      <c r="D345" s="39"/>
      <c r="E345" s="126"/>
      <c r="F345" s="126"/>
      <c r="H345" s="127">
        <f t="shared" si="17"/>
        <v>7502.5</v>
      </c>
      <c r="J345" s="4">
        <f t="shared" si="16"/>
        <v>25.172000000000001</v>
      </c>
      <c r="K345" s="127">
        <f t="shared" si="15"/>
        <v>188852.93</v>
      </c>
    </row>
    <row r="346" spans="1:11">
      <c r="A346" s="134">
        <v>91003</v>
      </c>
      <c r="B346" s="38" t="s">
        <v>402</v>
      </c>
      <c r="C346" s="39">
        <v>1200</v>
      </c>
      <c r="D346" s="39"/>
      <c r="E346" s="126"/>
      <c r="F346" s="126"/>
      <c r="H346" s="127">
        <f t="shared" si="17"/>
        <v>1200</v>
      </c>
      <c r="J346" s="4">
        <f t="shared" si="16"/>
        <v>25.172000000000001</v>
      </c>
      <c r="K346" s="127">
        <f t="shared" si="15"/>
        <v>30206.400000000001</v>
      </c>
    </row>
    <row r="347" spans="1:11" hidden="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25.172000000000001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>
        <v>2800</v>
      </c>
      <c r="D348" s="39"/>
      <c r="E348" s="126"/>
      <c r="F348" s="126"/>
      <c r="H348" s="127">
        <f t="shared" si="17"/>
        <v>2800</v>
      </c>
      <c r="J348" s="4">
        <f t="shared" si="16"/>
        <v>25.172000000000001</v>
      </c>
      <c r="K348" s="127">
        <f t="shared" si="15"/>
        <v>70481.600000000006</v>
      </c>
    </row>
    <row r="349" spans="1:11">
      <c r="A349" s="134">
        <v>91006</v>
      </c>
      <c r="B349" s="132" t="s">
        <v>405</v>
      </c>
      <c r="C349" s="39">
        <v>814.33</v>
      </c>
      <c r="D349" s="39"/>
      <c r="E349" s="126"/>
      <c r="F349" s="126"/>
      <c r="H349" s="127">
        <f t="shared" si="17"/>
        <v>814.33</v>
      </c>
      <c r="J349" s="4">
        <f t="shared" si="16"/>
        <v>25.172000000000001</v>
      </c>
      <c r="K349" s="127">
        <f t="shared" si="15"/>
        <v>20498.310000000001</v>
      </c>
    </row>
    <row r="350" spans="1:11">
      <c r="A350" s="134">
        <v>91007</v>
      </c>
      <c r="B350" s="132" t="s">
        <v>406</v>
      </c>
      <c r="C350" s="39">
        <v>349.2</v>
      </c>
      <c r="D350" s="39"/>
      <c r="E350" s="126"/>
      <c r="F350" s="126"/>
      <c r="H350" s="127">
        <f t="shared" si="17"/>
        <v>349.2</v>
      </c>
      <c r="J350" s="4">
        <f t="shared" si="16"/>
        <v>25.172000000000001</v>
      </c>
      <c r="K350" s="127">
        <f t="shared" si="15"/>
        <v>8790.06</v>
      </c>
    </row>
    <row r="351" spans="1:11">
      <c r="A351" s="134">
        <v>91008</v>
      </c>
      <c r="B351" s="132" t="s">
        <v>407</v>
      </c>
      <c r="C351" s="39">
        <v>170.4</v>
      </c>
      <c r="D351" s="39"/>
      <c r="E351" s="126"/>
      <c r="F351" s="126"/>
      <c r="H351" s="127">
        <f t="shared" si="17"/>
        <v>170.4</v>
      </c>
      <c r="J351" s="4">
        <f t="shared" si="16"/>
        <v>25.172000000000001</v>
      </c>
      <c r="K351" s="127">
        <f t="shared" si="15"/>
        <v>4289.3100000000004</v>
      </c>
    </row>
    <row r="352" spans="1:11" hidden="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25.172000000000001</v>
      </c>
      <c r="K352" s="127">
        <f t="shared" si="15"/>
        <v>0</v>
      </c>
    </row>
    <row r="353" spans="1:11" hidden="1">
      <c r="A353" s="134">
        <v>91010</v>
      </c>
      <c r="B353" s="132" t="s">
        <v>487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25.172000000000001</v>
      </c>
      <c r="K353" s="127">
        <f t="shared" si="15"/>
        <v>0</v>
      </c>
    </row>
    <row r="354" spans="1:11" hidden="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25.172000000000001</v>
      </c>
      <c r="K354" s="127">
        <f t="shared" si="15"/>
        <v>0</v>
      </c>
    </row>
    <row r="355" spans="1:11" hidden="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25.172000000000001</v>
      </c>
      <c r="K355" s="127">
        <f t="shared" si="15"/>
        <v>0</v>
      </c>
    </row>
    <row r="356" spans="1:11" hidden="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25.172000000000001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3358</v>
      </c>
      <c r="D357" s="39"/>
      <c r="E357" s="126"/>
      <c r="F357" s="126"/>
      <c r="H357" s="127">
        <f t="shared" si="17"/>
        <v>3358</v>
      </c>
      <c r="J357" s="4">
        <f t="shared" si="16"/>
        <v>25.172000000000001</v>
      </c>
      <c r="K357" s="127">
        <f t="shared" si="15"/>
        <v>84527.58</v>
      </c>
    </row>
    <row r="358" spans="1:11">
      <c r="A358" s="134">
        <v>91201</v>
      </c>
      <c r="B358" s="132" t="s">
        <v>413</v>
      </c>
      <c r="C358" s="39">
        <v>83</v>
      </c>
      <c r="D358" s="39"/>
      <c r="E358" s="126"/>
      <c r="F358" s="126"/>
      <c r="H358" s="127">
        <f t="shared" si="17"/>
        <v>83</v>
      </c>
      <c r="J358" s="4">
        <f t="shared" si="16"/>
        <v>25.172000000000001</v>
      </c>
      <c r="K358" s="127">
        <f t="shared" si="15"/>
        <v>2089.2800000000002</v>
      </c>
    </row>
    <row r="359" spans="1:11" hidden="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25.172000000000001</v>
      </c>
      <c r="K359" s="127">
        <f t="shared" si="15"/>
        <v>0</v>
      </c>
    </row>
    <row r="360" spans="1:11" hidden="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25.172000000000001</v>
      </c>
      <c r="K360" s="127">
        <f t="shared" si="15"/>
        <v>0</v>
      </c>
    </row>
    <row r="361" spans="1:11" hidden="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25.172000000000001</v>
      </c>
      <c r="K361" s="127">
        <f t="shared" si="15"/>
        <v>0</v>
      </c>
    </row>
    <row r="362" spans="1:11" hidden="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25.172000000000001</v>
      </c>
      <c r="K362" s="127">
        <f t="shared" si="15"/>
        <v>0</v>
      </c>
    </row>
    <row r="363" spans="1:11" hidden="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25.172000000000001</v>
      </c>
      <c r="K363" s="127">
        <f t="shared" si="15"/>
        <v>0</v>
      </c>
    </row>
    <row r="364" spans="1:11" hidden="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25.172000000000001</v>
      </c>
      <c r="K364" s="127">
        <f t="shared" si="15"/>
        <v>0</v>
      </c>
    </row>
    <row r="365" spans="1:11" hidden="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25.172000000000001</v>
      </c>
      <c r="K365" s="127">
        <f t="shared" si="15"/>
        <v>0</v>
      </c>
    </row>
    <row r="366" spans="1:11" hidden="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25.172000000000001</v>
      </c>
      <c r="K366" s="127">
        <f t="shared" si="15"/>
        <v>0</v>
      </c>
    </row>
    <row r="367" spans="1:11" hidden="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25.172000000000001</v>
      </c>
      <c r="K367" s="127">
        <f t="shared" si="15"/>
        <v>0</v>
      </c>
    </row>
    <row r="368" spans="1:11" hidden="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25.172000000000001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>
        <v>465.01</v>
      </c>
      <c r="D369" s="39"/>
      <c r="E369" s="126"/>
      <c r="F369" s="126"/>
      <c r="H369" s="127">
        <f t="shared" si="17"/>
        <v>465.01</v>
      </c>
      <c r="J369" s="4">
        <f t="shared" si="16"/>
        <v>25.172000000000001</v>
      </c>
      <c r="K369" s="127">
        <f t="shared" si="15"/>
        <v>11705.23</v>
      </c>
    </row>
    <row r="370" spans="1:11">
      <c r="A370" s="134">
        <v>93002</v>
      </c>
      <c r="B370" s="132" t="s">
        <v>425</v>
      </c>
      <c r="C370" s="39">
        <v>352.2</v>
      </c>
      <c r="D370" s="39"/>
      <c r="E370" s="126"/>
      <c r="F370" s="126"/>
      <c r="H370" s="127">
        <f t="shared" si="17"/>
        <v>352.2</v>
      </c>
      <c r="J370" s="4">
        <f t="shared" si="16"/>
        <v>25.172000000000001</v>
      </c>
      <c r="K370" s="127">
        <f t="shared" si="15"/>
        <v>8865.58</v>
      </c>
    </row>
    <row r="371" spans="1:11" hidden="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25.172000000000001</v>
      </c>
      <c r="K371" s="127">
        <f t="shared" si="15"/>
        <v>0</v>
      </c>
    </row>
    <row r="372" spans="1:11" hidden="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25.172000000000001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>
        <v>37.979999999999997</v>
      </c>
      <c r="D373" s="39"/>
      <c r="E373" s="126"/>
      <c r="F373" s="126"/>
      <c r="H373" s="127">
        <f t="shared" si="17"/>
        <v>37.979999999999997</v>
      </c>
      <c r="J373" s="4">
        <f t="shared" si="16"/>
        <v>25.172000000000001</v>
      </c>
      <c r="K373" s="127">
        <f t="shared" si="15"/>
        <v>956.03</v>
      </c>
    </row>
    <row r="374" spans="1:11" hidden="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25.172000000000001</v>
      </c>
      <c r="K374" s="131">
        <f t="shared" si="15"/>
        <v>0</v>
      </c>
    </row>
    <row r="375" spans="1:11" hidden="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25.172000000000001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>
        <v>188</v>
      </c>
      <c r="D376" s="39"/>
      <c r="E376" s="126"/>
      <c r="F376" s="126"/>
      <c r="H376" s="127">
        <f t="shared" si="17"/>
        <v>188</v>
      </c>
      <c r="J376" s="4">
        <f t="shared" si="16"/>
        <v>25.172000000000001</v>
      </c>
      <c r="K376" s="127">
        <f t="shared" si="15"/>
        <v>4732.34</v>
      </c>
    </row>
    <row r="377" spans="1:11">
      <c r="A377" s="134">
        <v>94004</v>
      </c>
      <c r="B377" s="132" t="s">
        <v>432</v>
      </c>
      <c r="C377" s="39">
        <v>108.89</v>
      </c>
      <c r="D377" s="39"/>
      <c r="E377" s="126"/>
      <c r="F377" s="126"/>
      <c r="H377" s="127">
        <f t="shared" si="17"/>
        <v>108.89</v>
      </c>
      <c r="J377" s="4">
        <f t="shared" si="16"/>
        <v>25.172000000000001</v>
      </c>
      <c r="K377" s="127">
        <f t="shared" si="15"/>
        <v>2740.98</v>
      </c>
    </row>
    <row r="378" spans="1:11">
      <c r="A378" s="134">
        <v>94005</v>
      </c>
      <c r="B378" s="132" t="s">
        <v>433</v>
      </c>
      <c r="C378" s="39">
        <v>113.18</v>
      </c>
      <c r="D378" s="39"/>
      <c r="E378" s="126"/>
      <c r="F378" s="126"/>
      <c r="H378" s="127">
        <f t="shared" si="17"/>
        <v>113.18</v>
      </c>
      <c r="J378" s="4">
        <f t="shared" si="16"/>
        <v>25.172000000000001</v>
      </c>
      <c r="K378" s="127">
        <f t="shared" si="15"/>
        <v>2848.97</v>
      </c>
    </row>
    <row r="379" spans="1:11" hidden="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25.172000000000001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>
        <v>128.61000000000001</v>
      </c>
      <c r="D380" s="39"/>
      <c r="E380" s="126"/>
      <c r="F380" s="126"/>
      <c r="H380" s="127">
        <f t="shared" si="17"/>
        <v>128.61000000000001</v>
      </c>
      <c r="J380" s="4">
        <f t="shared" si="16"/>
        <v>25.172000000000001</v>
      </c>
      <c r="K380" s="127">
        <f t="shared" si="15"/>
        <v>3237.37</v>
      </c>
    </row>
    <row r="381" spans="1:11" hidden="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25.172000000000001</v>
      </c>
      <c r="K381" s="127">
        <f t="shared" si="15"/>
        <v>0</v>
      </c>
    </row>
    <row r="382" spans="1:11" hidden="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25.172000000000001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295.77</v>
      </c>
      <c r="D383" s="39"/>
      <c r="E383" s="126"/>
      <c r="F383" s="126"/>
      <c r="H383" s="127">
        <f t="shared" si="17"/>
        <v>295.77</v>
      </c>
      <c r="J383" s="4">
        <f t="shared" si="16"/>
        <v>25.172000000000001</v>
      </c>
      <c r="K383" s="127">
        <f t="shared" si="15"/>
        <v>7445.12</v>
      </c>
    </row>
    <row r="384" spans="1:11" hidden="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25.172000000000001</v>
      </c>
      <c r="K384" s="127">
        <f t="shared" si="15"/>
        <v>0</v>
      </c>
    </row>
    <row r="385" spans="1:11" hidden="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25.172000000000001</v>
      </c>
      <c r="K385" s="127">
        <f t="shared" si="15"/>
        <v>0</v>
      </c>
    </row>
    <row r="386" spans="1:11" hidden="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25.172000000000001</v>
      </c>
      <c r="K386" s="127">
        <f t="shared" si="15"/>
        <v>0</v>
      </c>
    </row>
    <row r="387" spans="1:11" hidden="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25.172000000000001</v>
      </c>
      <c r="K387" s="131">
        <f t="shared" si="15"/>
        <v>0</v>
      </c>
    </row>
    <row r="388" spans="1:11" hidden="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25.172000000000001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139.62</v>
      </c>
      <c r="D389" s="130"/>
      <c r="E389" s="130"/>
      <c r="F389" s="130"/>
      <c r="G389" s="131"/>
      <c r="H389" s="131">
        <f t="shared" si="17"/>
        <v>139.62</v>
      </c>
      <c r="J389" s="4">
        <f t="shared" si="16"/>
        <v>25.172000000000001</v>
      </c>
      <c r="K389" s="131">
        <f t="shared" si="15"/>
        <v>3514.51</v>
      </c>
    </row>
    <row r="390" spans="1:11" hidden="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25.172000000000001</v>
      </c>
      <c r="K390" s="127">
        <f t="shared" si="15"/>
        <v>0</v>
      </c>
    </row>
    <row r="391" spans="1:11" hidden="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25.172000000000001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>
        <v>98.25</v>
      </c>
      <c r="D392" s="39"/>
      <c r="E392" s="126"/>
      <c r="F392" s="126"/>
      <c r="H392" s="127">
        <f t="shared" si="17"/>
        <v>98.25</v>
      </c>
      <c r="J392" s="4">
        <f t="shared" si="16"/>
        <v>25.172000000000001</v>
      </c>
      <c r="K392" s="127">
        <f t="shared" ref="K392:K428" si="18">ROUND(H392*J392,2)</f>
        <v>2473.15</v>
      </c>
    </row>
    <row r="393" spans="1:11" hidden="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25.172000000000001</v>
      </c>
      <c r="K393" s="127">
        <f t="shared" si="18"/>
        <v>0</v>
      </c>
    </row>
    <row r="394" spans="1:11" hidden="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25.172000000000001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>
        <v>5440.89</v>
      </c>
      <c r="D395" s="39"/>
      <c r="E395" s="126"/>
      <c r="F395" s="126"/>
      <c r="H395" s="127">
        <f t="shared" si="17"/>
        <v>5440.89</v>
      </c>
      <c r="J395" s="4">
        <f t="shared" si="19"/>
        <v>25.172000000000001</v>
      </c>
      <c r="K395" s="127">
        <f t="shared" si="18"/>
        <v>136958.07999999999</v>
      </c>
    </row>
    <row r="396" spans="1:11" hidden="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25.172000000000001</v>
      </c>
      <c r="K396" s="127">
        <f t="shared" si="18"/>
        <v>0</v>
      </c>
    </row>
    <row r="397" spans="1:11" hidden="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25.172000000000001</v>
      </c>
      <c r="K397" s="127">
        <f t="shared" si="18"/>
        <v>0</v>
      </c>
    </row>
    <row r="398" spans="1:11" hidden="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25.172000000000001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65657.289999999994</v>
      </c>
      <c r="D399" s="130"/>
      <c r="E399" s="130"/>
      <c r="F399" s="130">
        <v>71425.289999999994</v>
      </c>
      <c r="G399" s="131"/>
      <c r="H399" s="131">
        <f t="shared" ref="H399:H428" si="20">ROUND(C399-D399+E399-F399,2)</f>
        <v>-5768</v>
      </c>
      <c r="J399" s="4">
        <f t="shared" si="19"/>
        <v>25.172000000000001</v>
      </c>
      <c r="K399" s="131">
        <f t="shared" si="18"/>
        <v>-145192.1</v>
      </c>
    </row>
    <row r="400" spans="1:11">
      <c r="A400" s="134">
        <v>94027</v>
      </c>
      <c r="B400" s="132" t="s">
        <v>450</v>
      </c>
      <c r="C400" s="39">
        <v>9.8000000000000007</v>
      </c>
      <c r="D400" s="39"/>
      <c r="E400" s="126"/>
      <c r="F400" s="126"/>
      <c r="H400" s="127">
        <f t="shared" si="20"/>
        <v>9.8000000000000007</v>
      </c>
      <c r="J400" s="4">
        <f t="shared" si="19"/>
        <v>25.172000000000001</v>
      </c>
      <c r="K400" s="127">
        <f t="shared" si="18"/>
        <v>246.69</v>
      </c>
    </row>
    <row r="401" spans="1:11" hidden="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25.172000000000001</v>
      </c>
      <c r="K401" s="127">
        <f t="shared" si="18"/>
        <v>0</v>
      </c>
    </row>
    <row r="402" spans="1:11" hidden="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25.172000000000001</v>
      </c>
      <c r="K402" s="127">
        <f t="shared" si="18"/>
        <v>0</v>
      </c>
    </row>
    <row r="403" spans="1:11" hidden="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25.172000000000001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>
        <v>560.75</v>
      </c>
      <c r="D404" s="39"/>
      <c r="E404" s="126"/>
      <c r="F404" s="126"/>
      <c r="H404" s="127">
        <f t="shared" si="20"/>
        <v>560.75</v>
      </c>
      <c r="J404" s="4">
        <f t="shared" si="19"/>
        <v>25.172000000000001</v>
      </c>
      <c r="K404" s="127">
        <f t="shared" si="18"/>
        <v>14115.2</v>
      </c>
    </row>
    <row r="405" spans="1:11">
      <c r="A405" s="134">
        <v>95003</v>
      </c>
      <c r="B405" s="38" t="s">
        <v>399</v>
      </c>
      <c r="C405" s="39">
        <v>196.92</v>
      </c>
      <c r="D405" s="39"/>
      <c r="E405" s="126"/>
      <c r="F405" s="126"/>
      <c r="H405" s="127">
        <f t="shared" si="20"/>
        <v>196.92</v>
      </c>
      <c r="J405" s="4">
        <f t="shared" si="19"/>
        <v>25.172000000000001</v>
      </c>
      <c r="K405" s="127">
        <f t="shared" si="18"/>
        <v>4956.87</v>
      </c>
    </row>
    <row r="406" spans="1:11">
      <c r="A406" s="134">
        <v>96001</v>
      </c>
      <c r="B406" s="38" t="s">
        <v>453</v>
      </c>
      <c r="C406" s="39">
        <v>7166.67</v>
      </c>
      <c r="D406" s="39"/>
      <c r="E406" s="126"/>
      <c r="F406" s="126"/>
      <c r="H406" s="127">
        <f t="shared" si="20"/>
        <v>7166.67</v>
      </c>
      <c r="J406" s="4">
        <f t="shared" si="19"/>
        <v>25.172000000000001</v>
      </c>
      <c r="K406" s="127">
        <f t="shared" si="18"/>
        <v>180399.42</v>
      </c>
    </row>
    <row r="407" spans="1:11">
      <c r="A407" s="134">
        <v>96002</v>
      </c>
      <c r="B407" s="38" t="s">
        <v>454</v>
      </c>
      <c r="C407" s="39">
        <v>50</v>
      </c>
      <c r="D407" s="39"/>
      <c r="E407" s="126"/>
      <c r="F407" s="126"/>
      <c r="H407" s="127">
        <f t="shared" si="20"/>
        <v>50</v>
      </c>
      <c r="J407" s="4">
        <f t="shared" si="19"/>
        <v>25.172000000000001</v>
      </c>
      <c r="K407" s="127">
        <f t="shared" si="18"/>
        <v>1258.5999999999999</v>
      </c>
    </row>
    <row r="408" spans="1:11">
      <c r="A408" s="134">
        <v>96003</v>
      </c>
      <c r="B408" s="38" t="s">
        <v>455</v>
      </c>
      <c r="C408" s="39">
        <v>125</v>
      </c>
      <c r="D408" s="39"/>
      <c r="E408" s="126"/>
      <c r="F408" s="126"/>
      <c r="H408" s="127">
        <f t="shared" si="20"/>
        <v>125</v>
      </c>
      <c r="J408" s="4">
        <f t="shared" si="19"/>
        <v>25.172000000000001</v>
      </c>
      <c r="K408" s="127">
        <f t="shared" si="18"/>
        <v>3146.5</v>
      </c>
    </row>
    <row r="409" spans="1:11" hidden="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25.172000000000001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100</v>
      </c>
      <c r="D410" s="39"/>
      <c r="E410" s="126"/>
      <c r="F410" s="126"/>
      <c r="H410" s="127">
        <f t="shared" si="20"/>
        <v>100</v>
      </c>
      <c r="J410" s="4">
        <f t="shared" si="19"/>
        <v>25.172000000000001</v>
      </c>
      <c r="K410" s="127">
        <f t="shared" si="18"/>
        <v>2517.1999999999998</v>
      </c>
    </row>
    <row r="411" spans="1:11" hidden="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25.172000000000001</v>
      </c>
      <c r="K411" s="127">
        <f t="shared" si="18"/>
        <v>0</v>
      </c>
    </row>
    <row r="412" spans="1:11" hidden="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25.172000000000001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150</v>
      </c>
      <c r="D413" s="39"/>
      <c r="E413" s="126"/>
      <c r="F413" s="126"/>
      <c r="H413" s="127">
        <f t="shared" si="20"/>
        <v>150</v>
      </c>
      <c r="J413" s="4">
        <f t="shared" si="19"/>
        <v>25.172000000000001</v>
      </c>
      <c r="K413" s="127">
        <f t="shared" si="18"/>
        <v>3775.8</v>
      </c>
    </row>
    <row r="414" spans="1:11">
      <c r="A414" s="134">
        <v>97001</v>
      </c>
      <c r="B414" s="38" t="s">
        <v>463</v>
      </c>
      <c r="C414" s="39">
        <v>10027.35</v>
      </c>
      <c r="D414" s="39"/>
      <c r="E414" s="126"/>
      <c r="F414" s="126"/>
      <c r="H414" s="127">
        <f t="shared" si="20"/>
        <v>10027.35</v>
      </c>
      <c r="J414" s="4">
        <f t="shared" si="19"/>
        <v>25.172000000000001</v>
      </c>
      <c r="K414" s="127">
        <f t="shared" si="18"/>
        <v>252408.45</v>
      </c>
    </row>
    <row r="415" spans="1:11">
      <c r="A415" s="134">
        <v>97002</v>
      </c>
      <c r="B415" s="38" t="s">
        <v>464</v>
      </c>
      <c r="C415" s="39">
        <v>10563.67</v>
      </c>
      <c r="D415" s="39"/>
      <c r="E415" s="126"/>
      <c r="F415" s="126"/>
      <c r="H415" s="127">
        <f t="shared" si="20"/>
        <v>10563.67</v>
      </c>
      <c r="J415" s="4">
        <f t="shared" si="19"/>
        <v>25.172000000000001</v>
      </c>
      <c r="K415" s="127">
        <f t="shared" si="18"/>
        <v>265908.7</v>
      </c>
    </row>
    <row r="416" spans="1:11">
      <c r="A416" s="134">
        <v>97003</v>
      </c>
      <c r="B416" s="38" t="s">
        <v>460</v>
      </c>
      <c r="C416" s="39">
        <v>4224.42</v>
      </c>
      <c r="D416" s="39"/>
      <c r="E416" s="126"/>
      <c r="F416" s="126"/>
      <c r="H416" s="127">
        <f t="shared" si="20"/>
        <v>4224.42</v>
      </c>
      <c r="J416" s="4">
        <f t="shared" si="19"/>
        <v>25.172000000000001</v>
      </c>
      <c r="K416" s="127">
        <f t="shared" si="18"/>
        <v>106337.1</v>
      </c>
    </row>
    <row r="417" spans="1:11">
      <c r="A417" s="134">
        <v>97004</v>
      </c>
      <c r="B417" s="38" t="s">
        <v>461</v>
      </c>
      <c r="C417" s="39">
        <v>172.55</v>
      </c>
      <c r="D417" s="39"/>
      <c r="E417" s="126"/>
      <c r="F417" s="126"/>
      <c r="H417" s="127">
        <f t="shared" si="20"/>
        <v>172.55</v>
      </c>
      <c r="J417" s="4">
        <f t="shared" si="19"/>
        <v>25.172000000000001</v>
      </c>
      <c r="K417" s="127">
        <f t="shared" si="18"/>
        <v>4343.43</v>
      </c>
    </row>
    <row r="418" spans="1:11" hidden="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25.172000000000001</v>
      </c>
      <c r="K418" s="131">
        <f t="shared" si="18"/>
        <v>0</v>
      </c>
    </row>
    <row r="419" spans="1:11" hidden="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25.172000000000001</v>
      </c>
      <c r="K419" s="127">
        <f t="shared" si="18"/>
        <v>0</v>
      </c>
    </row>
    <row r="420" spans="1:11" hidden="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25.172000000000001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>
        <v>71367.5</v>
      </c>
      <c r="D421" s="39"/>
      <c r="E421" s="126"/>
      <c r="F421" s="126"/>
      <c r="H421" s="127">
        <f t="shared" si="20"/>
        <v>71367.5</v>
      </c>
      <c r="J421" s="4">
        <f t="shared" si="19"/>
        <v>25.172000000000001</v>
      </c>
      <c r="K421" s="127">
        <f t="shared" si="18"/>
        <v>1796462.71</v>
      </c>
    </row>
    <row r="422" spans="1:11">
      <c r="A422" s="37">
        <v>98002</v>
      </c>
      <c r="B422" s="139" t="s">
        <v>494</v>
      </c>
      <c r="C422" s="39">
        <v>185000</v>
      </c>
      <c r="D422" s="39"/>
      <c r="E422" s="126"/>
      <c r="F422" s="126"/>
      <c r="H422" s="127">
        <f t="shared" si="20"/>
        <v>185000</v>
      </c>
      <c r="J422" s="4">
        <f t="shared" si="19"/>
        <v>25.172000000000001</v>
      </c>
      <c r="K422" s="127">
        <f t="shared" si="18"/>
        <v>4656820</v>
      </c>
    </row>
    <row r="423" spans="1:11" hidden="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25.172000000000001</v>
      </c>
      <c r="K423" s="127">
        <f t="shared" si="18"/>
        <v>0</v>
      </c>
    </row>
    <row r="424" spans="1:11" hidden="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9"/>
        <v>25.172000000000001</v>
      </c>
      <c r="K424" s="127">
        <f t="shared" si="18"/>
        <v>0</v>
      </c>
    </row>
    <row r="425" spans="1:11" hidden="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25.172000000000001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>
        <v>10759.27</v>
      </c>
      <c r="E426" s="126"/>
      <c r="F426" s="126"/>
      <c r="H426" s="127">
        <f t="shared" si="20"/>
        <v>-10759.27</v>
      </c>
      <c r="J426" s="4">
        <f t="shared" si="19"/>
        <v>25.172000000000001</v>
      </c>
      <c r="K426" s="127">
        <f t="shared" si="18"/>
        <v>-270832.34000000003</v>
      </c>
    </row>
    <row r="427" spans="1:11" hidden="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25.172000000000001</v>
      </c>
      <c r="K427" s="127">
        <f t="shared" si="18"/>
        <v>0</v>
      </c>
    </row>
    <row r="428" spans="1:11" hidden="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25.172000000000001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11334428.619999997</v>
      </c>
      <c r="D429" s="40">
        <f>SUM(D8:D428)</f>
        <v>11334428.619999999</v>
      </c>
      <c r="E429" s="40">
        <f t="shared" ref="E429:F429" si="21">SUM(E8:E428)</f>
        <v>71425.289999999994</v>
      </c>
      <c r="F429" s="40">
        <f t="shared" si="21"/>
        <v>71425.289999999994</v>
      </c>
      <c r="H429" s="40">
        <f t="shared" ref="H429" si="22">SUM(H8:H428)</f>
        <v>-9.4223651103675365E-10</v>
      </c>
      <c r="K429" s="40">
        <f t="shared" ref="K429" si="23">SUM(K8:K428)</f>
        <v>1.9999991927761585E-2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1:J448" xr:uid="{00000000-0009-0000-0000-000004000000}">
    <filterColumn colId="7">
      <filters blank="1">
        <filter val="-0.00"/>
        <filter val="1,000,000.00"/>
        <filter val="1,200.00"/>
        <filter val="-1,371,956.64"/>
        <filter val="-1,473,968.17"/>
        <filter val="1,670,030.32"/>
        <filter val="-1,701.64"/>
        <filter val="-1,927,500.43"/>
        <filter val="10,027.35"/>
        <filter val="10,563.67"/>
        <filter val="-10,759.27"/>
        <filter val="-100,000.00"/>
        <filter val="100.00"/>
        <filter val="106,011.66"/>
        <filter val="108.89"/>
        <filter val="113.18"/>
        <filter val="117,090.64"/>
        <filter val="125.00"/>
        <filter val="128.61"/>
        <filter val="139.62"/>
        <filter val="150.00"/>
        <filter val="16,727.77"/>
        <filter val="170.40"/>
        <filter val="172.55"/>
        <filter val="185,000.00"/>
        <filter val="188.00"/>
        <filter val="196.92"/>
        <filter val="2,776.00"/>
        <filter val="2,800.00"/>
        <filter val="200.00"/>
        <filter val="-217,604.67"/>
        <filter val="22,646.36"/>
        <filter val="229,712.10"/>
        <filter val="295.77"/>
        <filter val="3,335,959.66"/>
        <filter val="3,358.00"/>
        <filter val="3,590,414.51"/>
        <filter val="3,750.00"/>
        <filter val="349.20"/>
        <filter val="352.20"/>
        <filter val="-364,312.29"/>
        <filter val="37,201.39"/>
        <filter val="37.98"/>
        <filter val="373.05"/>
        <filter val="4,224.42"/>
        <filter val="-453,996.78"/>
        <filter val="465.01"/>
        <filter val="-5,331,514.81"/>
        <filter val="5,440.89"/>
        <filter val="-5,768.00"/>
        <filter val="50.00"/>
        <filter val="-500.00"/>
        <filter val="53,990.33"/>
        <filter val="560.75"/>
        <filter val="685,844.91"/>
        <filter val="7,166.67"/>
        <filter val="7,502.50"/>
        <filter val="71,367.50"/>
        <filter val="81,864.52"/>
        <filter val="814.33"/>
        <filter val="817.65"/>
        <filter val="83.00"/>
        <filter val="-9,188.63"/>
        <filter val="9.80"/>
        <filter val="98.25"/>
        <filter val="Total TB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topLeftCell="A420" zoomScaleNormal="100" workbookViewId="0">
      <selection activeCell="H430" sqref="A1:H430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 xml:space="preserve">Freightworks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574</v>
      </c>
      <c r="D6" s="218"/>
      <c r="E6" s="217" t="s">
        <v>575</v>
      </c>
      <c r="F6" s="218"/>
      <c r="H6" s="219" t="s">
        <v>490</v>
      </c>
      <c r="K6" s="219" t="s">
        <v>490</v>
      </c>
    </row>
    <row r="7" spans="1:11">
      <c r="A7" s="36" t="s">
        <v>472</v>
      </c>
      <c r="B7" s="36" t="s">
        <v>473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Ex.rate25!Q15</f>
        <v>25.127099999999999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25.127099999999999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25.127099999999999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>
        <v>3750</v>
      </c>
      <c r="D10" s="39"/>
      <c r="E10" s="126"/>
      <c r="F10" s="126"/>
      <c r="H10" s="127">
        <f t="shared" si="1"/>
        <v>3750</v>
      </c>
      <c r="J10" s="4">
        <f t="shared" si="2"/>
        <v>25.127099999999999</v>
      </c>
      <c r="K10" s="127">
        <f t="shared" si="0"/>
        <v>94226.63</v>
      </c>
    </row>
    <row r="11" spans="1:11">
      <c r="A11" s="37">
        <v>11201</v>
      </c>
      <c r="B11" s="38" t="s">
        <v>230</v>
      </c>
      <c r="C11" s="39"/>
      <c r="D11" s="39">
        <v>562.5</v>
      </c>
      <c r="E11" s="126"/>
      <c r="F11" s="126"/>
      <c r="H11" s="127">
        <f t="shared" si="1"/>
        <v>-562.5</v>
      </c>
      <c r="J11" s="4">
        <f t="shared" si="2"/>
        <v>25.127099999999999</v>
      </c>
      <c r="K11" s="127">
        <f t="shared" si="0"/>
        <v>-14133.99</v>
      </c>
    </row>
    <row r="12" spans="1:11">
      <c r="A12" s="37">
        <v>11300</v>
      </c>
      <c r="B12" s="38" t="s">
        <v>231</v>
      </c>
      <c r="C12" s="39">
        <v>2776</v>
      </c>
      <c r="D12" s="39"/>
      <c r="E12" s="126"/>
      <c r="F12" s="126"/>
      <c r="H12" s="127">
        <f t="shared" si="1"/>
        <v>2776</v>
      </c>
      <c r="J12" s="4">
        <f t="shared" si="2"/>
        <v>25.127099999999999</v>
      </c>
      <c r="K12" s="127">
        <f t="shared" si="0"/>
        <v>69752.83</v>
      </c>
    </row>
    <row r="13" spans="1:11">
      <c r="A13" s="37">
        <v>11301</v>
      </c>
      <c r="B13" s="38" t="s">
        <v>232</v>
      </c>
      <c r="C13" s="39"/>
      <c r="D13" s="39">
        <v>1778.76</v>
      </c>
      <c r="E13" s="126"/>
      <c r="F13" s="126"/>
      <c r="H13" s="127">
        <f t="shared" si="1"/>
        <v>-1778.76</v>
      </c>
      <c r="J13" s="4">
        <f t="shared" si="2"/>
        <v>25.127099999999999</v>
      </c>
      <c r="K13" s="127">
        <f t="shared" si="0"/>
        <v>-44695.08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25.127099999999999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25.127099999999999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25.127099999999999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25.127099999999999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25.127099999999999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25.127099999999999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25.127099999999999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25.127099999999999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81864.52</v>
      </c>
      <c r="D22" s="39"/>
      <c r="E22" s="126"/>
      <c r="F22" s="126"/>
      <c r="H22" s="127">
        <f t="shared" si="1"/>
        <v>81864.52</v>
      </c>
      <c r="J22" s="4">
        <f t="shared" si="2"/>
        <v>25.127099999999999</v>
      </c>
      <c r="K22" s="127">
        <f t="shared" si="0"/>
        <v>2057017.98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25.127099999999999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25.127099999999999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25.127099999999999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25.127099999999999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>
        <v>3926378.6</v>
      </c>
      <c r="D27" s="39"/>
      <c r="E27" s="126"/>
      <c r="F27" s="126"/>
      <c r="H27" s="127">
        <f t="shared" si="1"/>
        <v>3926378.6</v>
      </c>
      <c r="J27" s="4">
        <f t="shared" si="2"/>
        <v>25.127099999999999</v>
      </c>
      <c r="K27" s="127">
        <f t="shared" si="0"/>
        <v>98658507.719999999</v>
      </c>
    </row>
    <row r="28" spans="1:11">
      <c r="A28" s="134">
        <v>13022</v>
      </c>
      <c r="B28" s="38" t="s">
        <v>94</v>
      </c>
      <c r="C28" s="39">
        <v>788632.58</v>
      </c>
      <c r="D28" s="39"/>
      <c r="E28" s="126"/>
      <c r="F28" s="126"/>
      <c r="H28" s="127">
        <f t="shared" si="1"/>
        <v>788632.58</v>
      </c>
      <c r="J28" s="4">
        <f t="shared" si="2"/>
        <v>25.127099999999999</v>
      </c>
      <c r="K28" s="127">
        <f t="shared" si="0"/>
        <v>19816049.699999999</v>
      </c>
    </row>
    <row r="29" spans="1:11">
      <c r="A29" s="134">
        <v>13023</v>
      </c>
      <c r="B29" s="38" t="s">
        <v>95</v>
      </c>
      <c r="C29" s="39">
        <v>229712.1</v>
      </c>
      <c r="D29" s="39"/>
      <c r="E29" s="126"/>
      <c r="F29" s="126"/>
      <c r="H29" s="127">
        <f t="shared" si="1"/>
        <v>229712.1</v>
      </c>
      <c r="J29" s="4">
        <f t="shared" si="2"/>
        <v>25.127099999999999</v>
      </c>
      <c r="K29" s="127">
        <f t="shared" si="0"/>
        <v>5771998.9100000001</v>
      </c>
    </row>
    <row r="30" spans="1:11">
      <c r="A30" s="134">
        <v>13024</v>
      </c>
      <c r="B30" s="38" t="s">
        <v>96</v>
      </c>
      <c r="C30" s="39">
        <v>37031.199999999997</v>
      </c>
      <c r="D30" s="39"/>
      <c r="E30" s="126"/>
      <c r="F30" s="126"/>
      <c r="H30" s="127">
        <f t="shared" si="1"/>
        <v>37031.199999999997</v>
      </c>
      <c r="J30" s="4">
        <f t="shared" si="2"/>
        <v>25.127099999999999</v>
      </c>
      <c r="K30" s="127">
        <f t="shared" si="0"/>
        <v>930486.67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25.127099999999999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25.127099999999999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25.127099999999999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25.127099999999999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25.127099999999999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25.127099999999999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25.127099999999999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25.127099999999999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25.127099999999999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25.127099999999999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25.127099999999999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25.127099999999999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25.127099999999999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25.127099999999999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25.127099999999999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25.127099999999999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25.127099999999999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25.127099999999999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25.127099999999999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25.127099999999999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25.127099999999999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25.127099999999999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25.127099999999999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25.127099999999999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25.127099999999999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25.127099999999999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25.127099999999999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25.127099999999999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25.127099999999999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25.127099999999999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25.127099999999999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25.127099999999999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25.127099999999999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25.127099999999999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25.127099999999999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25.127099999999999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25.127099999999999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25.127099999999999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25.127099999999999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25.127099999999999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25.127099999999999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25.127099999999999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25.127099999999999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25.127099999999999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25.127099999999999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25.127099999999999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25.127099999999999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25.127099999999999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25.127099999999999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25.127099999999999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25.127099999999999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25.127099999999999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25.127099999999999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25.127099999999999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25.127099999999999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25.127099999999999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25.127099999999999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25.127099999999999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25.127099999999999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25.127099999999999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25.127099999999999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25.127099999999999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25.127099999999999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25.127099999999999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25.127099999999999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25.127099999999999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25.127099999999999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25.127099999999999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25.127099999999999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25.127099999999999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25.127099999999999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25.127099999999999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25.127099999999999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25.127099999999999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25.127099999999999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25.127099999999999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25.127099999999999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25.127099999999999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25.127099999999999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25.127099999999999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25.127099999999999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25.127099999999999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104773.34</v>
      </c>
      <c r="D113" s="39"/>
      <c r="E113" s="126"/>
      <c r="F113" s="126"/>
      <c r="H113" s="127">
        <f t="shared" si="4"/>
        <v>104773.34</v>
      </c>
      <c r="J113" s="4">
        <f t="shared" si="5"/>
        <v>25.127099999999999</v>
      </c>
      <c r="K113" s="127">
        <f t="shared" si="3"/>
        <v>2632650.19</v>
      </c>
    </row>
    <row r="114" spans="1:11">
      <c r="A114" s="134">
        <v>14102</v>
      </c>
      <c r="B114" s="132" t="s">
        <v>180</v>
      </c>
      <c r="C114" s="39">
        <v>3195886.75</v>
      </c>
      <c r="D114" s="39"/>
      <c r="E114" s="126"/>
      <c r="F114" s="126"/>
      <c r="H114" s="127">
        <f t="shared" si="4"/>
        <v>3195886.75</v>
      </c>
      <c r="J114" s="4">
        <f t="shared" si="5"/>
        <v>25.127099999999999</v>
      </c>
      <c r="K114" s="127">
        <f t="shared" si="3"/>
        <v>80303365.959999993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25.127099999999999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598.16999999999996</v>
      </c>
      <c r="D116" s="39"/>
      <c r="E116" s="126"/>
      <c r="F116" s="126"/>
      <c r="H116" s="127">
        <f t="shared" si="4"/>
        <v>598.16999999999996</v>
      </c>
      <c r="J116" s="4">
        <f t="shared" si="5"/>
        <v>25.127099999999999</v>
      </c>
      <c r="K116" s="127">
        <f t="shared" si="3"/>
        <v>15030.28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25.127099999999999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25.127099999999999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>
        <v>1000000</v>
      </c>
      <c r="D119" s="39"/>
      <c r="E119" s="126"/>
      <c r="F119" s="126"/>
      <c r="H119" s="127">
        <f t="shared" si="4"/>
        <v>1000000</v>
      </c>
      <c r="J119" s="4">
        <f t="shared" si="5"/>
        <v>25.127099999999999</v>
      </c>
      <c r="K119" s="127">
        <f t="shared" si="3"/>
        <v>25127100</v>
      </c>
    </row>
    <row r="120" spans="1:11">
      <c r="A120" s="134">
        <v>15004</v>
      </c>
      <c r="B120" s="38" t="s">
        <v>243</v>
      </c>
      <c r="C120" s="39">
        <v>200</v>
      </c>
      <c r="D120" s="39"/>
      <c r="E120" s="126"/>
      <c r="F120" s="126"/>
      <c r="H120" s="127">
        <f t="shared" si="4"/>
        <v>200</v>
      </c>
      <c r="J120" s="4">
        <f t="shared" si="5"/>
        <v>25.127099999999999</v>
      </c>
      <c r="K120" s="127">
        <f t="shared" si="3"/>
        <v>5025.42</v>
      </c>
    </row>
    <row r="121" spans="1:11">
      <c r="A121" s="134">
        <v>15005</v>
      </c>
      <c r="B121" s="38" t="s">
        <v>185</v>
      </c>
      <c r="C121" s="39">
        <v>48931.01</v>
      </c>
      <c r="D121" s="39"/>
      <c r="E121" s="126"/>
      <c r="F121" s="126"/>
      <c r="H121" s="127">
        <f t="shared" si="4"/>
        <v>48931.01</v>
      </c>
      <c r="J121" s="4">
        <f t="shared" si="5"/>
        <v>25.127099999999999</v>
      </c>
      <c r="K121" s="127">
        <f t="shared" si="3"/>
        <v>1229494.3799999999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25.127099999999999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25.127099999999999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25.127099999999999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25.127099999999999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>
        <v>33437.480000000003</v>
      </c>
      <c r="D126" s="39"/>
      <c r="E126" s="126"/>
      <c r="F126" s="126"/>
      <c r="H126" s="127">
        <f t="shared" si="4"/>
        <v>33437.480000000003</v>
      </c>
      <c r="J126" s="4">
        <f t="shared" si="5"/>
        <v>25.127099999999999</v>
      </c>
      <c r="K126" s="127">
        <f t="shared" si="3"/>
        <v>840186.9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25.127099999999999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25.127099999999999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v>117435.26</v>
      </c>
      <c r="D129" s="39"/>
      <c r="E129" s="126"/>
      <c r="F129" s="126"/>
      <c r="H129" s="127">
        <f t="shared" si="4"/>
        <v>117435.26</v>
      </c>
      <c r="J129" s="4">
        <f t="shared" si="5"/>
        <v>25.127099999999999</v>
      </c>
      <c r="K129" s="127">
        <f t="shared" si="3"/>
        <v>2950807.52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25.127099999999999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25.127099999999999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25.127099999999999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25.127099999999999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25.127099999999999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25.127099999999999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25.127099999999999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25.127099999999999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25.127099999999999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25.127099999999999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25.127099999999999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25.127099999999999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25.127099999999999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25.127099999999999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25.127099999999999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25.127099999999999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25.127099999999999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25.127099999999999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25.127099999999999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25.127099999999999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25.127099999999999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25.127099999999999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25.127099999999999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25.127099999999999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25.127099999999999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25.127099999999999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25.127099999999999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25.127099999999999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25.127099999999999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25.127099999999999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25.127099999999999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25.127099999999999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25.127099999999999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25.127099999999999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25.127099999999999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25.127099999999999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25.127099999999999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>
        <v>208106.45</v>
      </c>
      <c r="E167" s="126"/>
      <c r="F167" s="126"/>
      <c r="H167" s="127">
        <f t="shared" si="8"/>
        <v>-208106.45</v>
      </c>
      <c r="J167" s="4">
        <f t="shared" si="7"/>
        <v>25.127099999999999</v>
      </c>
      <c r="K167" s="127">
        <f t="shared" si="6"/>
        <v>-5229111.58</v>
      </c>
    </row>
    <row r="168" spans="1:11">
      <c r="A168" s="134">
        <v>22002</v>
      </c>
      <c r="B168" s="132" t="s">
        <v>180</v>
      </c>
      <c r="C168" s="39"/>
      <c r="D168" s="39">
        <v>1544712.55</v>
      </c>
      <c r="E168" s="126"/>
      <c r="F168" s="126"/>
      <c r="H168" s="127">
        <f t="shared" si="8"/>
        <v>-1544712.55</v>
      </c>
      <c r="J168" s="4">
        <f t="shared" si="7"/>
        <v>25.127099999999999</v>
      </c>
      <c r="K168" s="127">
        <f t="shared" si="6"/>
        <v>-38814146.719999999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25.127099999999999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25.127099999999999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25.127099999999999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25.127099999999999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25.127099999999999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425611.46</v>
      </c>
      <c r="E174" s="126"/>
      <c r="F174" s="126"/>
      <c r="H174" s="127">
        <f t="shared" si="8"/>
        <v>-425611.46</v>
      </c>
      <c r="J174" s="4">
        <f t="shared" si="7"/>
        <v>25.127099999999999</v>
      </c>
      <c r="K174" s="127">
        <f t="shared" si="6"/>
        <v>-10694381.720000001</v>
      </c>
    </row>
    <row r="175" spans="1:11">
      <c r="A175" s="134">
        <v>25005</v>
      </c>
      <c r="B175" s="38" t="s">
        <v>252</v>
      </c>
      <c r="C175" s="39"/>
      <c r="D175" s="39">
        <v>9188.6299999999992</v>
      </c>
      <c r="E175" s="126"/>
      <c r="F175" s="126"/>
      <c r="H175" s="127">
        <f t="shared" si="8"/>
        <v>-9188.6299999999992</v>
      </c>
      <c r="J175" s="4">
        <f t="shared" si="7"/>
        <v>25.127099999999999</v>
      </c>
      <c r="K175" s="127">
        <f t="shared" si="6"/>
        <v>-230883.62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25.127099999999999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v>1403574.58</v>
      </c>
      <c r="E177" s="126"/>
      <c r="F177" s="126"/>
      <c r="H177" s="127">
        <f t="shared" si="8"/>
        <v>-1403574.58</v>
      </c>
      <c r="J177" s="4">
        <f t="shared" si="7"/>
        <v>25.127099999999999</v>
      </c>
      <c r="K177" s="127">
        <f t="shared" si="6"/>
        <v>-35267758.829999998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25.127099999999999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25.127099999999999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25.127099999999999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25.127099999999999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25.127099999999999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25.127099999999999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25.127099999999999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25.127099999999999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25.127099999999999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25.127099999999999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25.127099999999999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25.127099999999999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25.127099999999999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25.127099999999999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25.127099999999999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25.127099999999999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25.127099999999999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25.127099999999999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25.127099999999999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25.127099999999999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25.127099999999999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25.127099999999999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25.127099999999999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25.127099999999999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25.127099999999999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25.127099999999999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25.127099999999999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25.127099999999999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25.127099999999999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25.127099999999999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25.127099999999999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25.127099999999999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25.127099999999999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25.127099999999999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25.127099999999999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25.127099999999999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25.127099999999999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25.127099999999999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100000</v>
      </c>
      <c r="E216" s="126"/>
      <c r="F216" s="126"/>
      <c r="H216" s="127">
        <f t="shared" si="11"/>
        <v>-100000</v>
      </c>
      <c r="J216" s="4">
        <f t="shared" si="10"/>
        <v>25.127099999999999</v>
      </c>
      <c r="K216" s="127">
        <f t="shared" si="9"/>
        <v>-2512710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25.127099999999999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25.127099999999999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25.127099999999999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25.127099999999999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f>57202940.1-51800000</f>
        <v>5402940.1000000015</v>
      </c>
      <c r="E221" s="130">
        <v>71425.289999999994</v>
      </c>
      <c r="F221" s="130"/>
      <c r="G221" s="131"/>
      <c r="H221" s="131">
        <f>ROUND(C221-D221+E221-F221,2)</f>
        <v>-5331514.8099999996</v>
      </c>
      <c r="J221" s="4">
        <f t="shared" si="10"/>
        <v>25.127099999999999</v>
      </c>
      <c r="K221" s="131">
        <f t="shared" si="9"/>
        <v>-133965505.78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25.127099999999999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25.127099999999999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25.127099999999999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25.127099999999999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25.127099999999999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25.127099999999999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25.127099999999999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25.127099999999999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25.127099999999999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25.127099999999999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25.127099999999999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25.127099999999999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25.127099999999999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25.127099999999999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25.127099999999999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25.127099999999999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25.127099999999999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>
        <v>3732741.94</v>
      </c>
      <c r="E239" s="126"/>
      <c r="F239" s="126"/>
      <c r="H239" s="127">
        <f t="shared" si="11"/>
        <v>-3732741.94</v>
      </c>
      <c r="J239" s="4">
        <f t="shared" si="10"/>
        <v>25.127099999999999</v>
      </c>
      <c r="K239" s="127">
        <f t="shared" si="9"/>
        <v>-93792980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25.127099999999999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25.127099999999999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25.127099999999999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25.127099999999999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25.127099999999999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25.127099999999999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25.127099999999999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25.127099999999999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25.127099999999999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25.127099999999999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25.127099999999999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25.127099999999999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25.127099999999999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874423.01</v>
      </c>
      <c r="E253" s="126"/>
      <c r="F253" s="126"/>
      <c r="H253" s="127">
        <f t="shared" si="11"/>
        <v>-874423.01</v>
      </c>
      <c r="J253" s="4">
        <f t="shared" si="10"/>
        <v>25.127099999999999</v>
      </c>
      <c r="K253" s="127">
        <f t="shared" si="9"/>
        <v>-21971714.41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25.127099999999999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25.127099999999999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25.127099999999999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25.127099999999999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25.127099999999999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25.127099999999999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25.127099999999999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25.127099999999999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25.127099999999999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25.127099999999999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25.127099999999999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25.127099999999999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25.127099999999999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25.127099999999999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25.127099999999999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25.127099999999999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25.127099999999999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25.127099999999999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25.127099999999999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25.127099999999999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25.127099999999999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25.127099999999999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25.127099999999999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25.127099999999999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25.127099999999999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25.127099999999999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25.127099999999999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25.127099999999999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25.127099999999999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>
        <v>3377804.03</v>
      </c>
      <c r="D283" s="39"/>
      <c r="E283" s="126"/>
      <c r="F283" s="126"/>
      <c r="H283" s="127">
        <f t="shared" si="14"/>
        <v>3377804.03</v>
      </c>
      <c r="J283" s="4">
        <f t="shared" si="13"/>
        <v>25.127099999999999</v>
      </c>
      <c r="K283" s="127">
        <f t="shared" si="12"/>
        <v>84874419.640000001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25.127099999999999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25.127099999999999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25.127099999999999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25.127099999999999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25.127099999999999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25.127099999999999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25.127099999999999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25.127099999999999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25.127099999999999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25.127099999999999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25.127099999999999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25.127099999999999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25.127099999999999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25.127099999999999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25.127099999999999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25.127099999999999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25.127099999999999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25.127099999999999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25.127099999999999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25.127099999999999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25.127099999999999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25.127099999999999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25.127099999999999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25.127099999999999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25.127099999999999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25.127099999999999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25.127099999999999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25.127099999999999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25.127099999999999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25.127099999999999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25.127099999999999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25.127099999999999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25.127099999999999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25.127099999999999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25.127099999999999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25.127099999999999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25.127099999999999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25.127099999999999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25.127099999999999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25.127099999999999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25.127099999999999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25.127099999999999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25.127099999999999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25.127099999999999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25.127099999999999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25.127099999999999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25.127099999999999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25.127099999999999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25.127099999999999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25.127099999999999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25.127099999999999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25.127099999999999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25.127099999999999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25.127099999999999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25.127099999999999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25.127099999999999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25.127099999999999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25.127099999999999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25.127099999999999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25.127099999999999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46506.36</v>
      </c>
      <c r="D344" s="39"/>
      <c r="E344" s="126"/>
      <c r="F344" s="126"/>
      <c r="H344" s="127">
        <f t="shared" si="17"/>
        <v>46506.36</v>
      </c>
      <c r="J344" s="4">
        <f t="shared" si="16"/>
        <v>25.127099999999999</v>
      </c>
      <c r="K344" s="127">
        <f t="shared" si="15"/>
        <v>1168569.96</v>
      </c>
    </row>
    <row r="345" spans="1:11">
      <c r="A345" s="134">
        <v>91002</v>
      </c>
      <c r="B345" s="38" t="s">
        <v>401</v>
      </c>
      <c r="C345" s="39">
        <v>15005</v>
      </c>
      <c r="D345" s="39"/>
      <c r="E345" s="126"/>
      <c r="F345" s="126"/>
      <c r="H345" s="127">
        <f t="shared" si="17"/>
        <v>15005</v>
      </c>
      <c r="J345" s="4">
        <f t="shared" si="16"/>
        <v>25.127099999999999</v>
      </c>
      <c r="K345" s="127">
        <f t="shared" si="15"/>
        <v>377032.14</v>
      </c>
    </row>
    <row r="346" spans="1:11">
      <c r="A346" s="134">
        <v>91003</v>
      </c>
      <c r="B346" s="38" t="s">
        <v>402</v>
      </c>
      <c r="C346" s="39">
        <v>2400</v>
      </c>
      <c r="D346" s="39"/>
      <c r="E346" s="126"/>
      <c r="F346" s="126"/>
      <c r="H346" s="127">
        <f t="shared" si="17"/>
        <v>2400</v>
      </c>
      <c r="J346" s="4">
        <f t="shared" si="16"/>
        <v>25.127099999999999</v>
      </c>
      <c r="K346" s="127">
        <f t="shared" si="15"/>
        <v>60305.04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25.127099999999999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>
        <v>5600</v>
      </c>
      <c r="D348" s="39"/>
      <c r="E348" s="126"/>
      <c r="F348" s="126"/>
      <c r="H348" s="127">
        <f t="shared" si="17"/>
        <v>5600</v>
      </c>
      <c r="J348" s="4">
        <f t="shared" si="16"/>
        <v>25.127099999999999</v>
      </c>
      <c r="K348" s="127">
        <f t="shared" si="15"/>
        <v>140711.76</v>
      </c>
    </row>
    <row r="349" spans="1:11">
      <c r="A349" s="134">
        <v>91006</v>
      </c>
      <c r="B349" s="132" t="s">
        <v>405</v>
      </c>
      <c r="C349" s="39">
        <v>1819.65</v>
      </c>
      <c r="D349" s="39"/>
      <c r="E349" s="126"/>
      <c r="F349" s="126"/>
      <c r="H349" s="127">
        <f t="shared" si="17"/>
        <v>1819.65</v>
      </c>
      <c r="J349" s="4">
        <f t="shared" si="16"/>
        <v>25.127099999999999</v>
      </c>
      <c r="K349" s="127">
        <f t="shared" si="15"/>
        <v>45722.53</v>
      </c>
    </row>
    <row r="350" spans="1:11">
      <c r="A350" s="134">
        <v>91007</v>
      </c>
      <c r="B350" s="132" t="s">
        <v>406</v>
      </c>
      <c r="C350" s="39">
        <v>504.2</v>
      </c>
      <c r="D350" s="39"/>
      <c r="E350" s="126"/>
      <c r="F350" s="126"/>
      <c r="H350" s="127">
        <f t="shared" si="17"/>
        <v>504.2</v>
      </c>
      <c r="J350" s="4">
        <f t="shared" si="16"/>
        <v>25.127099999999999</v>
      </c>
      <c r="K350" s="127">
        <f t="shared" si="15"/>
        <v>12669.08</v>
      </c>
    </row>
    <row r="351" spans="1:11">
      <c r="A351" s="134">
        <v>91008</v>
      </c>
      <c r="B351" s="132" t="s">
        <v>407</v>
      </c>
      <c r="C351" s="39">
        <v>428.07</v>
      </c>
      <c r="D351" s="39"/>
      <c r="E351" s="126"/>
      <c r="F351" s="126"/>
      <c r="H351" s="127">
        <f t="shared" si="17"/>
        <v>428.07</v>
      </c>
      <c r="J351" s="4">
        <f t="shared" si="16"/>
        <v>25.127099999999999</v>
      </c>
      <c r="K351" s="127">
        <f t="shared" si="15"/>
        <v>10756.16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25.127099999999999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25.127099999999999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25.127099999999999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25.127099999999999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25.127099999999999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6715</v>
      </c>
      <c r="D357" s="39"/>
      <c r="E357" s="126"/>
      <c r="F357" s="126"/>
      <c r="H357" s="127">
        <f t="shared" si="17"/>
        <v>6715</v>
      </c>
      <c r="J357" s="4">
        <f t="shared" si="16"/>
        <v>25.127099999999999</v>
      </c>
      <c r="K357" s="127">
        <f t="shared" si="15"/>
        <v>168728.48</v>
      </c>
    </row>
    <row r="358" spans="1:11">
      <c r="A358" s="134">
        <v>91201</v>
      </c>
      <c r="B358" s="132" t="s">
        <v>413</v>
      </c>
      <c r="C358" s="39">
        <v>143</v>
      </c>
      <c r="D358" s="39"/>
      <c r="E358" s="126"/>
      <c r="F358" s="126"/>
      <c r="H358" s="127">
        <f t="shared" si="17"/>
        <v>143</v>
      </c>
      <c r="J358" s="4">
        <f t="shared" si="16"/>
        <v>25.127099999999999</v>
      </c>
      <c r="K358" s="127">
        <f t="shared" si="15"/>
        <v>3593.18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25.127099999999999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25.127099999999999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25.127099999999999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25.127099999999999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25.127099999999999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25.127099999999999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25.127099999999999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25.127099999999999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25.127099999999999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25.127099999999999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>
        <v>722.51</v>
      </c>
      <c r="D369" s="39"/>
      <c r="E369" s="126"/>
      <c r="F369" s="126"/>
      <c r="H369" s="127">
        <f t="shared" si="17"/>
        <v>722.51</v>
      </c>
      <c r="J369" s="4">
        <f t="shared" si="16"/>
        <v>25.127099999999999</v>
      </c>
      <c r="K369" s="127">
        <f t="shared" si="15"/>
        <v>18154.580000000002</v>
      </c>
    </row>
    <row r="370" spans="1:11">
      <c r="A370" s="134">
        <v>93002</v>
      </c>
      <c r="B370" s="132" t="s">
        <v>425</v>
      </c>
      <c r="C370" s="39">
        <v>704.4</v>
      </c>
      <c r="D370" s="39"/>
      <c r="E370" s="126"/>
      <c r="F370" s="126"/>
      <c r="H370" s="127">
        <f t="shared" si="17"/>
        <v>704.4</v>
      </c>
      <c r="J370" s="4">
        <f t="shared" si="16"/>
        <v>25.127099999999999</v>
      </c>
      <c r="K370" s="127">
        <f t="shared" si="15"/>
        <v>17699.53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25.127099999999999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25.127099999999999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>
        <v>135.56</v>
      </c>
      <c r="D373" s="39"/>
      <c r="E373" s="126"/>
      <c r="F373" s="126"/>
      <c r="H373" s="127">
        <f t="shared" si="17"/>
        <v>135.56</v>
      </c>
      <c r="J373" s="4">
        <f t="shared" si="16"/>
        <v>25.127099999999999</v>
      </c>
      <c r="K373" s="127">
        <f t="shared" si="15"/>
        <v>3406.23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25.127099999999999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25.127099999999999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>
        <v>376</v>
      </c>
      <c r="D376" s="39"/>
      <c r="E376" s="126"/>
      <c r="F376" s="126"/>
      <c r="H376" s="127">
        <f t="shared" si="17"/>
        <v>376</v>
      </c>
      <c r="J376" s="4">
        <f t="shared" si="16"/>
        <v>25.127099999999999</v>
      </c>
      <c r="K376" s="127">
        <f t="shared" si="15"/>
        <v>9447.7900000000009</v>
      </c>
    </row>
    <row r="377" spans="1:11">
      <c r="A377" s="134">
        <v>94004</v>
      </c>
      <c r="B377" s="132" t="s">
        <v>432</v>
      </c>
      <c r="C377" s="39">
        <v>217.78</v>
      </c>
      <c r="D377" s="39"/>
      <c r="E377" s="126"/>
      <c r="F377" s="126"/>
      <c r="H377" s="127">
        <f t="shared" si="17"/>
        <v>217.78</v>
      </c>
      <c r="J377" s="4">
        <f t="shared" si="16"/>
        <v>25.127099999999999</v>
      </c>
      <c r="K377" s="127">
        <f t="shared" si="15"/>
        <v>5472.18</v>
      </c>
    </row>
    <row r="378" spans="1:11">
      <c r="A378" s="134">
        <v>94005</v>
      </c>
      <c r="B378" s="132" t="s">
        <v>433</v>
      </c>
      <c r="C378" s="39">
        <v>334.09</v>
      </c>
      <c r="D378" s="39"/>
      <c r="E378" s="126"/>
      <c r="F378" s="126"/>
      <c r="H378" s="127">
        <f t="shared" si="17"/>
        <v>334.09</v>
      </c>
      <c r="J378" s="4">
        <f t="shared" si="16"/>
        <v>25.127099999999999</v>
      </c>
      <c r="K378" s="127">
        <f t="shared" si="15"/>
        <v>8394.7099999999991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25.127099999999999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>
        <v>201.62</v>
      </c>
      <c r="D380" s="39"/>
      <c r="E380" s="126"/>
      <c r="F380" s="126"/>
      <c r="H380" s="127">
        <f t="shared" si="17"/>
        <v>201.62</v>
      </c>
      <c r="J380" s="4">
        <f t="shared" si="16"/>
        <v>25.127099999999999</v>
      </c>
      <c r="K380" s="127">
        <f t="shared" si="15"/>
        <v>5066.13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25.127099999999999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25.127099999999999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591.54</v>
      </c>
      <c r="D383" s="39"/>
      <c r="E383" s="126"/>
      <c r="F383" s="126"/>
      <c r="H383" s="127">
        <f t="shared" si="17"/>
        <v>591.54</v>
      </c>
      <c r="J383" s="4">
        <f t="shared" si="16"/>
        <v>25.127099999999999</v>
      </c>
      <c r="K383" s="127">
        <f t="shared" si="15"/>
        <v>14863.68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25.127099999999999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25.127099999999999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25.127099999999999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25.127099999999999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25.127099999999999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279.24</v>
      </c>
      <c r="D389" s="130"/>
      <c r="E389" s="130"/>
      <c r="F389" s="130"/>
      <c r="G389" s="131"/>
      <c r="H389" s="131">
        <f t="shared" si="17"/>
        <v>279.24</v>
      </c>
      <c r="J389" s="4">
        <f t="shared" si="16"/>
        <v>25.127099999999999</v>
      </c>
      <c r="K389" s="131">
        <f t="shared" si="15"/>
        <v>7016.49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25.127099999999999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25.127099999999999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>
        <v>134.5</v>
      </c>
      <c r="D392" s="39"/>
      <c r="E392" s="126"/>
      <c r="F392" s="126"/>
      <c r="H392" s="127">
        <f t="shared" si="17"/>
        <v>134.5</v>
      </c>
      <c r="J392" s="4">
        <f t="shared" si="16"/>
        <v>25.127099999999999</v>
      </c>
      <c r="K392" s="127">
        <f t="shared" ref="K392:K428" si="18">ROUND(H392*J392,2)</f>
        <v>3379.59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25.127099999999999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25.127099999999999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>
        <v>10920.51</v>
      </c>
      <c r="D395" s="39"/>
      <c r="E395" s="126"/>
      <c r="F395" s="126"/>
      <c r="H395" s="127">
        <f t="shared" si="17"/>
        <v>10920.51</v>
      </c>
      <c r="J395" s="4">
        <f t="shared" si="19"/>
        <v>25.127099999999999</v>
      </c>
      <c r="K395" s="127">
        <f t="shared" si="18"/>
        <v>274400.75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25.127099999999999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25.127099999999999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25.127099999999999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97275.23</v>
      </c>
      <c r="D399" s="130"/>
      <c r="E399" s="130"/>
      <c r="F399" s="130">
        <v>71425.289999999994</v>
      </c>
      <c r="G399" s="131"/>
      <c r="H399" s="131">
        <f t="shared" ref="H399:H428" si="20">ROUND(C399-D399+E399-F399,2)</f>
        <v>25849.94</v>
      </c>
      <c r="J399" s="4">
        <f t="shared" si="19"/>
        <v>25.127099999999999</v>
      </c>
      <c r="K399" s="131">
        <f t="shared" si="18"/>
        <v>649534.03</v>
      </c>
    </row>
    <row r="400" spans="1:11">
      <c r="A400" s="134">
        <v>94027</v>
      </c>
      <c r="B400" s="132" t="s">
        <v>450</v>
      </c>
      <c r="C400" s="39">
        <v>17.11</v>
      </c>
      <c r="D400" s="39"/>
      <c r="E400" s="126"/>
      <c r="F400" s="126"/>
      <c r="H400" s="127">
        <f t="shared" si="20"/>
        <v>17.11</v>
      </c>
      <c r="J400" s="4">
        <f t="shared" si="19"/>
        <v>25.127099999999999</v>
      </c>
      <c r="K400" s="127">
        <f t="shared" si="18"/>
        <v>429.92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25.127099999999999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72.48</v>
      </c>
      <c r="D402" s="39"/>
      <c r="E402" s="126"/>
      <c r="F402" s="126"/>
      <c r="H402" s="127">
        <f t="shared" si="20"/>
        <v>72.48</v>
      </c>
      <c r="J402" s="4">
        <f t="shared" si="19"/>
        <v>25.127099999999999</v>
      </c>
      <c r="K402" s="127">
        <f t="shared" si="18"/>
        <v>1821.21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25.127099999999999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>
        <v>560.75</v>
      </c>
      <c r="D404" s="39"/>
      <c r="E404" s="126"/>
      <c r="F404" s="126"/>
      <c r="H404" s="127">
        <f t="shared" si="20"/>
        <v>560.75</v>
      </c>
      <c r="J404" s="4">
        <f t="shared" si="19"/>
        <v>25.127099999999999</v>
      </c>
      <c r="K404" s="127">
        <f t="shared" si="18"/>
        <v>14090.02</v>
      </c>
    </row>
    <row r="405" spans="1:11">
      <c r="A405" s="134">
        <v>95003</v>
      </c>
      <c r="B405" s="38" t="s">
        <v>399</v>
      </c>
      <c r="C405" s="39">
        <v>196.92</v>
      </c>
      <c r="D405" s="39"/>
      <c r="E405" s="126"/>
      <c r="F405" s="126"/>
      <c r="H405" s="127">
        <f t="shared" si="20"/>
        <v>196.92</v>
      </c>
      <c r="J405" s="4">
        <f t="shared" si="19"/>
        <v>25.127099999999999</v>
      </c>
      <c r="K405" s="127">
        <f t="shared" si="18"/>
        <v>4948.03</v>
      </c>
    </row>
    <row r="406" spans="1:11">
      <c r="A406" s="134">
        <v>96001</v>
      </c>
      <c r="B406" s="38" t="s">
        <v>453</v>
      </c>
      <c r="C406" s="39">
        <v>14333.34</v>
      </c>
      <c r="D406" s="39"/>
      <c r="E406" s="126"/>
      <c r="F406" s="126"/>
      <c r="H406" s="127">
        <f t="shared" si="20"/>
        <v>14333.34</v>
      </c>
      <c r="J406" s="4">
        <f t="shared" si="19"/>
        <v>25.127099999999999</v>
      </c>
      <c r="K406" s="127">
        <f t="shared" si="18"/>
        <v>360155.27</v>
      </c>
    </row>
    <row r="407" spans="1:11">
      <c r="A407" s="134">
        <v>96002</v>
      </c>
      <c r="B407" s="38" t="s">
        <v>454</v>
      </c>
      <c r="C407" s="39">
        <v>100</v>
      </c>
      <c r="D407" s="39"/>
      <c r="E407" s="126"/>
      <c r="F407" s="126"/>
      <c r="H407" s="127">
        <f t="shared" si="20"/>
        <v>100</v>
      </c>
      <c r="J407" s="4">
        <f t="shared" si="19"/>
        <v>25.127099999999999</v>
      </c>
      <c r="K407" s="127">
        <f t="shared" si="18"/>
        <v>2512.71</v>
      </c>
    </row>
    <row r="408" spans="1:11">
      <c r="A408" s="134">
        <v>96003</v>
      </c>
      <c r="B408" s="38" t="s">
        <v>455</v>
      </c>
      <c r="C408" s="39">
        <v>250</v>
      </c>
      <c r="D408" s="39"/>
      <c r="E408" s="126"/>
      <c r="F408" s="126"/>
      <c r="H408" s="127">
        <f t="shared" si="20"/>
        <v>250</v>
      </c>
      <c r="J408" s="4">
        <f t="shared" si="19"/>
        <v>25.127099999999999</v>
      </c>
      <c r="K408" s="127">
        <f t="shared" si="18"/>
        <v>6281.78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25.127099999999999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100</v>
      </c>
      <c r="D410" s="39"/>
      <c r="E410" s="126"/>
      <c r="F410" s="126"/>
      <c r="H410" s="127">
        <f t="shared" si="20"/>
        <v>100</v>
      </c>
      <c r="J410" s="4">
        <f t="shared" si="19"/>
        <v>25.127099999999999</v>
      </c>
      <c r="K410" s="127">
        <f t="shared" si="18"/>
        <v>2512.71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25.127099999999999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25.127099999999999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150</v>
      </c>
      <c r="D413" s="39"/>
      <c r="E413" s="126"/>
      <c r="F413" s="126"/>
      <c r="H413" s="127">
        <f t="shared" si="20"/>
        <v>150</v>
      </c>
      <c r="J413" s="4">
        <f t="shared" si="19"/>
        <v>25.127099999999999</v>
      </c>
      <c r="K413" s="127">
        <f t="shared" si="18"/>
        <v>3769.07</v>
      </c>
    </row>
    <row r="414" spans="1:11">
      <c r="A414" s="134">
        <v>97001</v>
      </c>
      <c r="B414" s="38" t="s">
        <v>463</v>
      </c>
      <c r="C414" s="39">
        <v>21362.86</v>
      </c>
      <c r="D414" s="39"/>
      <c r="E414" s="126"/>
      <c r="F414" s="126"/>
      <c r="H414" s="127">
        <f t="shared" si="20"/>
        <v>21362.86</v>
      </c>
      <c r="J414" s="4">
        <f t="shared" si="19"/>
        <v>25.127099999999999</v>
      </c>
      <c r="K414" s="127">
        <f t="shared" si="18"/>
        <v>536786.72</v>
      </c>
    </row>
    <row r="415" spans="1:11">
      <c r="A415" s="134">
        <v>97002</v>
      </c>
      <c r="B415" s="38" t="s">
        <v>464</v>
      </c>
      <c r="C415" s="39">
        <v>25290.26</v>
      </c>
      <c r="D415" s="39"/>
      <c r="E415" s="126"/>
      <c r="F415" s="126"/>
      <c r="H415" s="127">
        <f t="shared" si="20"/>
        <v>25290.26</v>
      </c>
      <c r="J415" s="4">
        <f t="shared" si="19"/>
        <v>25.127099999999999</v>
      </c>
      <c r="K415" s="127">
        <f t="shared" si="18"/>
        <v>635470.89</v>
      </c>
    </row>
    <row r="416" spans="1:11">
      <c r="A416" s="134">
        <v>97003</v>
      </c>
      <c r="B416" s="38" t="s">
        <v>460</v>
      </c>
      <c r="C416" s="39">
        <v>8448.84</v>
      </c>
      <c r="D416" s="39"/>
      <c r="E416" s="126"/>
      <c r="F416" s="126"/>
      <c r="H416" s="127">
        <f t="shared" si="20"/>
        <v>8448.84</v>
      </c>
      <c r="J416" s="4">
        <f t="shared" si="19"/>
        <v>25.127099999999999</v>
      </c>
      <c r="K416" s="127">
        <f t="shared" si="18"/>
        <v>212294.85</v>
      </c>
    </row>
    <row r="417" spans="1:11">
      <c r="A417" s="134">
        <v>97004</v>
      </c>
      <c r="B417" s="38" t="s">
        <v>461</v>
      </c>
      <c r="C417" s="39">
        <v>179.65</v>
      </c>
      <c r="D417" s="39"/>
      <c r="E417" s="126"/>
      <c r="F417" s="126"/>
      <c r="H417" s="127">
        <f t="shared" si="20"/>
        <v>179.65</v>
      </c>
      <c r="J417" s="4">
        <f t="shared" si="19"/>
        <v>25.127099999999999</v>
      </c>
      <c r="K417" s="127">
        <f t="shared" si="18"/>
        <v>4514.08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25.127099999999999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25.127099999999999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25.127099999999999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>
        <v>142735</v>
      </c>
      <c r="D421" s="39"/>
      <c r="E421" s="126"/>
      <c r="F421" s="126"/>
      <c r="H421" s="127">
        <f t="shared" si="20"/>
        <v>142735</v>
      </c>
      <c r="J421" s="4">
        <f t="shared" si="19"/>
        <v>25.127099999999999</v>
      </c>
      <c r="K421" s="127">
        <f t="shared" si="18"/>
        <v>3586516.62</v>
      </c>
    </row>
    <row r="422" spans="1:11">
      <c r="A422" s="37">
        <v>98002</v>
      </c>
      <c r="B422" s="139" t="s">
        <v>494</v>
      </c>
      <c r="C422" s="39">
        <v>370000</v>
      </c>
      <c r="D422" s="39"/>
      <c r="E422" s="126"/>
      <c r="F422" s="126"/>
      <c r="H422" s="127">
        <f t="shared" si="20"/>
        <v>370000</v>
      </c>
      <c r="J422" s="4">
        <f t="shared" si="19"/>
        <v>25.127099999999999</v>
      </c>
      <c r="K422" s="127">
        <f t="shared" si="18"/>
        <v>9297027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25.127099999999999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9"/>
        <v>25.127099999999999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25.127099999999999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>
        <v>20382.53</v>
      </c>
      <c r="E426" s="126"/>
      <c r="F426" s="126"/>
      <c r="H426" s="127">
        <f t="shared" si="20"/>
        <v>-20382.53</v>
      </c>
      <c r="J426" s="4">
        <f t="shared" si="19"/>
        <v>25.127099999999999</v>
      </c>
      <c r="K426" s="127">
        <f t="shared" si="18"/>
        <v>-512153.87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25.127099999999999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25.127099999999999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13724022.509999996</v>
      </c>
      <c r="D429" s="40">
        <f>SUM(D8:D428)</f>
        <v>13724022.51</v>
      </c>
      <c r="E429" s="40">
        <f t="shared" ref="E429:F429" si="21">SUM(E8:E428)</f>
        <v>71425.289999999994</v>
      </c>
      <c r="F429" s="40">
        <f t="shared" si="21"/>
        <v>71425.289999999994</v>
      </c>
      <c r="H429" s="40">
        <f t="shared" ref="H429" si="22">SUM(H8:H428)</f>
        <v>1.0186340659856796E-9</v>
      </c>
      <c r="K429" s="40">
        <f t="shared" ref="K429" si="23">SUM(K8:K428)</f>
        <v>2.999995753634721E-2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autoFilter ref="A1:J44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topLeftCell="A193" zoomScale="70" zoomScaleNormal="70" workbookViewId="0">
      <selection activeCell="C233" sqref="C233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</cols>
  <sheetData>
    <row r="1" spans="1:11">
      <c r="A1" s="1" t="s">
        <v>471</v>
      </c>
      <c r="B1" s="33" t="str">
        <f>TB!A1</f>
        <v xml:space="preserve">Freightworks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574</v>
      </c>
      <c r="D6" s="218"/>
      <c r="E6" s="217" t="s">
        <v>575</v>
      </c>
      <c r="F6" s="218"/>
      <c r="H6" s="219" t="s">
        <v>490</v>
      </c>
      <c r="K6" s="219" t="s">
        <v>490</v>
      </c>
    </row>
    <row r="7" spans="1:11">
      <c r="A7" s="36" t="s">
        <v>472</v>
      </c>
      <c r="B7" s="36" t="s">
        <v>473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Ex.rate25!R15</f>
        <v>25.189399999999999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25.189399999999999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25.189399999999999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>
        <v>3750</v>
      </c>
      <c r="D10" s="39"/>
      <c r="E10" s="126"/>
      <c r="F10" s="126"/>
      <c r="H10" s="127">
        <f t="shared" si="1"/>
        <v>3750</v>
      </c>
      <c r="J10" s="4">
        <f t="shared" si="2"/>
        <v>25.189399999999999</v>
      </c>
      <c r="K10" s="127">
        <f t="shared" si="0"/>
        <v>94460.25</v>
      </c>
    </row>
    <row r="11" spans="1:11">
      <c r="A11" s="37">
        <v>11201</v>
      </c>
      <c r="B11" s="38" t="s">
        <v>230</v>
      </c>
      <c r="C11" s="39"/>
      <c r="D11" s="39">
        <v>625</v>
      </c>
      <c r="E11" s="126"/>
      <c r="F11" s="126"/>
      <c r="H11" s="127">
        <f t="shared" si="1"/>
        <v>-625</v>
      </c>
      <c r="J11" s="4">
        <f t="shared" si="2"/>
        <v>25.189399999999999</v>
      </c>
      <c r="K11" s="127">
        <f t="shared" si="0"/>
        <v>-15743.38</v>
      </c>
    </row>
    <row r="12" spans="1:11">
      <c r="A12" s="37">
        <v>11300</v>
      </c>
      <c r="B12" s="38" t="s">
        <v>231</v>
      </c>
      <c r="C12" s="39">
        <v>2776</v>
      </c>
      <c r="D12" s="39"/>
      <c r="E12" s="126"/>
      <c r="F12" s="126"/>
      <c r="H12" s="127">
        <f t="shared" si="1"/>
        <v>2776</v>
      </c>
      <c r="J12" s="4">
        <f t="shared" si="2"/>
        <v>25.189399999999999</v>
      </c>
      <c r="K12" s="127">
        <f t="shared" si="0"/>
        <v>69925.77</v>
      </c>
    </row>
    <row r="13" spans="1:11">
      <c r="A13" s="37">
        <v>11301</v>
      </c>
      <c r="B13" s="38" t="s">
        <v>232</v>
      </c>
      <c r="C13" s="39"/>
      <c r="D13" s="39">
        <v>1855.88</v>
      </c>
      <c r="E13" s="126"/>
      <c r="F13" s="126"/>
      <c r="H13" s="127">
        <f t="shared" si="1"/>
        <v>-1855.88</v>
      </c>
      <c r="J13" s="4">
        <f t="shared" si="2"/>
        <v>25.189399999999999</v>
      </c>
      <c r="K13" s="127">
        <f t="shared" si="0"/>
        <v>-46748.5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25.189399999999999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25.189399999999999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25.189399999999999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25.189399999999999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25.189399999999999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25.189399999999999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25.189399999999999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25.189399999999999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>
        <v>81864.52</v>
      </c>
      <c r="D22" s="39"/>
      <c r="E22" s="126"/>
      <c r="F22" s="126"/>
      <c r="H22" s="127">
        <f t="shared" si="1"/>
        <v>81864.52</v>
      </c>
      <c r="J22" s="4">
        <f t="shared" si="2"/>
        <v>25.189399999999999</v>
      </c>
      <c r="K22" s="127">
        <f t="shared" si="0"/>
        <v>2062118.14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25.189399999999999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25.189399999999999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25.189399999999999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25.189399999999999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>
        <v>2166041.46</v>
      </c>
      <c r="D27" s="39"/>
      <c r="E27" s="126"/>
      <c r="F27" s="126"/>
      <c r="H27" s="127">
        <f t="shared" si="1"/>
        <v>2166041.46</v>
      </c>
      <c r="J27" s="4">
        <f t="shared" si="2"/>
        <v>25.189399999999999</v>
      </c>
      <c r="K27" s="127">
        <f t="shared" si="0"/>
        <v>54561284.75</v>
      </c>
    </row>
    <row r="28" spans="1:11">
      <c r="A28" s="134">
        <v>13022</v>
      </c>
      <c r="B28" s="38" t="s">
        <v>94</v>
      </c>
      <c r="C28" s="39">
        <v>207548.33</v>
      </c>
      <c r="D28" s="39"/>
      <c r="E28" s="126"/>
      <c r="F28" s="126"/>
      <c r="H28" s="127">
        <f t="shared" si="1"/>
        <v>207548.33</v>
      </c>
      <c r="J28" s="4">
        <f t="shared" si="2"/>
        <v>25.189399999999999</v>
      </c>
      <c r="K28" s="127">
        <f t="shared" si="0"/>
        <v>5228017.9000000004</v>
      </c>
    </row>
    <row r="29" spans="1:11">
      <c r="A29" s="134">
        <v>13023</v>
      </c>
      <c r="B29" s="38" t="s">
        <v>95</v>
      </c>
      <c r="C29" s="39">
        <v>52933.9</v>
      </c>
      <c r="D29" s="39"/>
      <c r="E29" s="126"/>
      <c r="F29" s="126"/>
      <c r="H29" s="127">
        <f t="shared" si="1"/>
        <v>52933.9</v>
      </c>
      <c r="J29" s="4">
        <f t="shared" si="2"/>
        <v>25.189399999999999</v>
      </c>
      <c r="K29" s="127">
        <f t="shared" si="0"/>
        <v>1333373.18</v>
      </c>
    </row>
    <row r="30" spans="1:11">
      <c r="A30" s="134">
        <v>13024</v>
      </c>
      <c r="B30" s="38" t="s">
        <v>96</v>
      </c>
      <c r="C30" s="39">
        <v>36811.589999999997</v>
      </c>
      <c r="D30" s="39"/>
      <c r="E30" s="126"/>
      <c r="F30" s="126"/>
      <c r="H30" s="127">
        <f t="shared" si="1"/>
        <v>36811.589999999997</v>
      </c>
      <c r="J30" s="4">
        <f t="shared" si="2"/>
        <v>25.189399999999999</v>
      </c>
      <c r="K30" s="127">
        <f t="shared" si="0"/>
        <v>927261.87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25.189399999999999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25.189399999999999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25.189399999999999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25.189399999999999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25.189399999999999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25.189399999999999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25.189399999999999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25.189399999999999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25.189399999999999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25.189399999999999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25.189399999999999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25.189399999999999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25.189399999999999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25.189399999999999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25.189399999999999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25.189399999999999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25.189399999999999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25.189399999999999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25.189399999999999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25.189399999999999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25.189399999999999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25.189399999999999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25.189399999999999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25.189399999999999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25.189399999999999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25.189399999999999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25.189399999999999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25.189399999999999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25.189399999999999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25.189399999999999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25.189399999999999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25.189399999999999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25.189399999999999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25.189399999999999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25.189399999999999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25.189399999999999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25.189399999999999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25.189399999999999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25.189399999999999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25.189399999999999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25.189399999999999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25.189399999999999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25.189399999999999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25.189399999999999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25.189399999999999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25.189399999999999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25.189399999999999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25.189399999999999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25.189399999999999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25.189399999999999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25.189399999999999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25.189399999999999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25.189399999999999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25.189399999999999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25.189399999999999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25.189399999999999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25.189399999999999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25.189399999999999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25.189399999999999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25.189399999999999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25.189399999999999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25.189399999999999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25.189399999999999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25.189399999999999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25.189399999999999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25.189399999999999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25.189399999999999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25.189399999999999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25.189399999999999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25.189399999999999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25.189399999999999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25.189399999999999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25.189399999999999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25.189399999999999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25.189399999999999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25.189399999999999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25.189399999999999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25.189399999999999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25.189399999999999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25.189399999999999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25.189399999999999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25.189399999999999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>
        <v>151940.29999999999</v>
      </c>
      <c r="D113" s="39"/>
      <c r="E113" s="126"/>
      <c r="F113" s="126"/>
      <c r="H113" s="127">
        <f t="shared" si="4"/>
        <v>151940.29999999999</v>
      </c>
      <c r="J113" s="4">
        <f t="shared" si="5"/>
        <v>25.189399999999999</v>
      </c>
      <c r="K113" s="127">
        <f t="shared" si="3"/>
        <v>3827284.99</v>
      </c>
    </row>
    <row r="114" spans="1:11">
      <c r="A114" s="134">
        <v>14102</v>
      </c>
      <c r="B114" s="132" t="s">
        <v>180</v>
      </c>
      <c r="C114" s="39">
        <v>3768419.64</v>
      </c>
      <c r="D114" s="39"/>
      <c r="E114" s="126"/>
      <c r="F114" s="126"/>
      <c r="H114" s="127">
        <f t="shared" si="4"/>
        <v>3768419.64</v>
      </c>
      <c r="J114" s="4">
        <f t="shared" si="5"/>
        <v>25.189399999999999</v>
      </c>
      <c r="K114" s="127">
        <f t="shared" si="3"/>
        <v>94924229.680000007</v>
      </c>
    </row>
    <row r="115" spans="1:11">
      <c r="A115" s="137">
        <v>14103</v>
      </c>
      <c r="B115" s="138" t="s">
        <v>481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25.189399999999999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>
        <v>594.63</v>
      </c>
      <c r="D116" s="39"/>
      <c r="E116" s="126"/>
      <c r="F116" s="126"/>
      <c r="H116" s="127">
        <f t="shared" si="4"/>
        <v>594.63</v>
      </c>
      <c r="J116" s="4">
        <f t="shared" si="5"/>
        <v>25.189399999999999</v>
      </c>
      <c r="K116" s="127">
        <f t="shared" si="3"/>
        <v>14978.37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25.189399999999999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>
        <v>582400</v>
      </c>
      <c r="D118" s="39"/>
      <c r="E118" s="126"/>
      <c r="F118" s="126"/>
      <c r="H118" s="127">
        <f t="shared" si="4"/>
        <v>582400</v>
      </c>
      <c r="J118" s="4">
        <f t="shared" si="5"/>
        <v>25.189399999999999</v>
      </c>
      <c r="K118" s="127">
        <f t="shared" si="3"/>
        <v>14670306.560000001</v>
      </c>
    </row>
    <row r="119" spans="1:11">
      <c r="A119" s="134">
        <v>15003</v>
      </c>
      <c r="B119" s="38" t="s">
        <v>184</v>
      </c>
      <c r="C119" s="39">
        <v>2155.46</v>
      </c>
      <c r="D119" s="39"/>
      <c r="E119" s="126"/>
      <c r="F119" s="126"/>
      <c r="H119" s="127">
        <f t="shared" si="4"/>
        <v>2155.46</v>
      </c>
      <c r="J119" s="4">
        <f t="shared" si="5"/>
        <v>25.189399999999999</v>
      </c>
      <c r="K119" s="127">
        <f t="shared" si="3"/>
        <v>54294.74</v>
      </c>
    </row>
    <row r="120" spans="1:11">
      <c r="A120" s="134">
        <v>15004</v>
      </c>
      <c r="B120" s="38" t="s">
        <v>243</v>
      </c>
      <c r="C120" s="39">
        <v>200</v>
      </c>
      <c r="D120" s="39"/>
      <c r="E120" s="126"/>
      <c r="F120" s="126"/>
      <c r="H120" s="127">
        <f t="shared" si="4"/>
        <v>200</v>
      </c>
      <c r="J120" s="4">
        <f t="shared" si="5"/>
        <v>25.189399999999999</v>
      </c>
      <c r="K120" s="127">
        <f t="shared" si="3"/>
        <v>5037.88</v>
      </c>
    </row>
    <row r="121" spans="1:11">
      <c r="A121" s="134">
        <v>15005</v>
      </c>
      <c r="B121" s="38" t="s">
        <v>185</v>
      </c>
      <c r="C121" s="39">
        <v>43871.65</v>
      </c>
      <c r="D121" s="39"/>
      <c r="E121" s="126"/>
      <c r="F121" s="126"/>
      <c r="H121" s="127">
        <f t="shared" si="4"/>
        <v>43871.65</v>
      </c>
      <c r="J121" s="4">
        <f t="shared" si="5"/>
        <v>25.189399999999999</v>
      </c>
      <c r="K121" s="127">
        <f t="shared" si="3"/>
        <v>1105100.54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25.189399999999999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25.189399999999999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25.189399999999999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25.189399999999999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>
        <v>53467.27</v>
      </c>
      <c r="D126" s="39"/>
      <c r="E126" s="126"/>
      <c r="F126" s="126"/>
      <c r="H126" s="127">
        <f t="shared" si="4"/>
        <v>53467.27</v>
      </c>
      <c r="J126" s="4">
        <f t="shared" si="5"/>
        <v>25.189399999999999</v>
      </c>
      <c r="K126" s="127">
        <f t="shared" si="3"/>
        <v>1346808.45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25.189399999999999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25.189399999999999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>
        <v>127650.67</v>
      </c>
      <c r="D129" s="39"/>
      <c r="E129" s="126"/>
      <c r="F129" s="126"/>
      <c r="H129" s="127">
        <f t="shared" si="4"/>
        <v>127650.67</v>
      </c>
      <c r="J129" s="4">
        <f t="shared" si="5"/>
        <v>25.189399999999999</v>
      </c>
      <c r="K129" s="127">
        <f t="shared" si="3"/>
        <v>3215443.79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25.189399999999999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25.189399999999999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25.189399999999999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25.189399999999999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25.189399999999999</v>
      </c>
      <c r="K134" s="127">
        <f t="shared" si="3"/>
        <v>0</v>
      </c>
    </row>
    <row r="135" spans="1:11">
      <c r="A135" s="140"/>
      <c r="B135" s="141" t="s">
        <v>482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25.189399999999999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25.189399999999999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25.189399999999999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25.189399999999999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25.189399999999999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25.189399999999999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25.189399999999999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25.189399999999999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25.189399999999999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25.189399999999999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25.189399999999999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25.189399999999999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25.189399999999999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25.189399999999999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25.189399999999999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25.189399999999999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25.189399999999999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25.189399999999999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25.189399999999999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25.189399999999999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25.189399999999999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25.189399999999999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25.189399999999999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25.189399999999999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25.189399999999999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25.189399999999999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25.189399999999999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25.189399999999999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25.189399999999999</v>
      </c>
      <c r="K163" s="127">
        <f t="shared" si="6"/>
        <v>0</v>
      </c>
    </row>
    <row r="164" spans="1:11">
      <c r="A164" s="137">
        <v>21000</v>
      </c>
      <c r="B164" s="129" t="s">
        <v>483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25.189399999999999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25.189399999999999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25.189399999999999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>
        <v>243212.13</v>
      </c>
      <c r="E167" s="126"/>
      <c r="F167" s="126"/>
      <c r="H167" s="127">
        <f t="shared" si="8"/>
        <v>-243212.13</v>
      </c>
      <c r="J167" s="4">
        <f t="shared" si="7"/>
        <v>25.189399999999999</v>
      </c>
      <c r="K167" s="127">
        <f t="shared" si="6"/>
        <v>-6126367.6299999999</v>
      </c>
    </row>
    <row r="168" spans="1:11">
      <c r="A168" s="134">
        <v>22002</v>
      </c>
      <c r="B168" s="132" t="s">
        <v>180</v>
      </c>
      <c r="C168" s="39"/>
      <c r="D168" s="39">
        <v>1709385.71</v>
      </c>
      <c r="E168" s="126"/>
      <c r="F168" s="126"/>
      <c r="H168" s="127">
        <f t="shared" si="8"/>
        <v>-1709385.71</v>
      </c>
      <c r="J168" s="4">
        <f t="shared" si="7"/>
        <v>25.189399999999999</v>
      </c>
      <c r="K168" s="127">
        <f t="shared" si="6"/>
        <v>-43058400.399999999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25.189399999999999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25.189399999999999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25.189399999999999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25.189399999999999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25.189399999999999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413483.13</v>
      </c>
      <c r="E174" s="126"/>
      <c r="F174" s="126"/>
      <c r="H174" s="127">
        <f t="shared" si="8"/>
        <v>-413483.13</v>
      </c>
      <c r="J174" s="4">
        <f t="shared" si="7"/>
        <v>25.189399999999999</v>
      </c>
      <c r="K174" s="127">
        <f t="shared" si="6"/>
        <v>-10415391.949999999</v>
      </c>
    </row>
    <row r="175" spans="1:11">
      <c r="A175" s="134">
        <v>25005</v>
      </c>
      <c r="B175" s="38" t="s">
        <v>252</v>
      </c>
      <c r="C175" s="39"/>
      <c r="D175" s="39">
        <v>9188.6299999999992</v>
      </c>
      <c r="E175" s="126"/>
      <c r="F175" s="126"/>
      <c r="H175" s="127">
        <f t="shared" si="8"/>
        <v>-9188.6299999999992</v>
      </c>
      <c r="J175" s="4">
        <f t="shared" si="7"/>
        <v>25.189399999999999</v>
      </c>
      <c r="K175" s="127">
        <f t="shared" si="6"/>
        <v>-231456.08</v>
      </c>
    </row>
    <row r="176" spans="1:11">
      <c r="A176" s="134">
        <v>25006</v>
      </c>
      <c r="B176" s="38" t="s">
        <v>483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25.189399999999999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>
        <v>1478515.38</v>
      </c>
      <c r="E177" s="126"/>
      <c r="F177" s="126"/>
      <c r="H177" s="127">
        <f t="shared" si="8"/>
        <v>-1478515.38</v>
      </c>
      <c r="J177" s="4">
        <f t="shared" si="7"/>
        <v>25.189399999999999</v>
      </c>
      <c r="K177" s="127">
        <f t="shared" si="6"/>
        <v>-37242915.310000002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25.189399999999999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25.189399999999999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25.189399999999999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25.189399999999999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25.189399999999999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25.189399999999999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25.189399999999999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25.189399999999999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25.189399999999999</v>
      </c>
      <c r="K186" s="127">
        <f t="shared" si="6"/>
        <v>0</v>
      </c>
    </row>
    <row r="187" spans="1:11">
      <c r="A187" s="140"/>
      <c r="B187" s="141" t="s">
        <v>484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25.189399999999999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25.189399999999999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25.189399999999999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25.189399999999999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25.189399999999999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25.189399999999999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25.189399999999999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25.189399999999999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25.189399999999999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25.189399999999999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25.189399999999999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25.189399999999999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25.189399999999999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25.189399999999999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25.189399999999999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25.189399999999999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25.189399999999999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25.189399999999999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25.189399999999999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25.189399999999999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25.189399999999999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25.189399999999999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25.189399999999999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25.189399999999999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25.189399999999999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25.189399999999999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25.189399999999999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25.189399999999999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25.189399999999999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100000</v>
      </c>
      <c r="E216" s="126"/>
      <c r="F216" s="126"/>
      <c r="H216" s="127">
        <f t="shared" si="11"/>
        <v>-100000</v>
      </c>
      <c r="J216" s="4">
        <f t="shared" si="10"/>
        <v>25.189399999999999</v>
      </c>
      <c r="K216" s="127">
        <f t="shared" si="9"/>
        <v>-2518940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25.189399999999999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25.189399999999999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25.189399999999999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25.189399999999999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/>
      <c r="D221" s="130">
        <v>5402940.1000000015</v>
      </c>
      <c r="E221" s="130">
        <v>71425.289999999994</v>
      </c>
      <c r="F221" s="130"/>
      <c r="G221" s="131"/>
      <c r="H221" s="131">
        <f>ROUND(C221-D221+E221-F221,2)</f>
        <v>-5331514.8099999996</v>
      </c>
      <c r="J221" s="4">
        <f t="shared" si="10"/>
        <v>25.189399999999999</v>
      </c>
      <c r="K221" s="131">
        <f t="shared" si="9"/>
        <v>-134297659.16</v>
      </c>
    </row>
    <row r="222" spans="1:11">
      <c r="A222" s="134">
        <v>30041</v>
      </c>
      <c r="B222" s="132" t="s">
        <v>300</v>
      </c>
      <c r="C222" s="39">
        <v>3500000</v>
      </c>
      <c r="D222" s="39"/>
      <c r="E222" s="126"/>
      <c r="F222" s="126"/>
      <c r="H222" s="127">
        <f>ROUND(C222-D222+E222-F222,2)</f>
        <v>3500000</v>
      </c>
      <c r="J222" s="4">
        <f t="shared" si="10"/>
        <v>25.189399999999999</v>
      </c>
      <c r="K222" s="127">
        <f t="shared" si="9"/>
        <v>88162900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25.189399999999999</v>
      </c>
      <c r="K223" s="127">
        <f t="shared" si="9"/>
        <v>0</v>
      </c>
    </row>
    <row r="224" spans="1:11">
      <c r="A224" s="134">
        <v>71000</v>
      </c>
      <c r="B224" s="38" t="s">
        <v>485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25.189399999999999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25.189399999999999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25.189399999999999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25.189399999999999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25.189399999999999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25.189399999999999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25.189399999999999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25.189399999999999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25.189399999999999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25.189399999999999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25.189399999999999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25.189399999999999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25.189399999999999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25.189399999999999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25.189399999999999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>
        <v>5917222.25</v>
      </c>
      <c r="E239" s="126"/>
      <c r="F239" s="126"/>
      <c r="H239" s="127">
        <f t="shared" si="11"/>
        <v>-5917222.25</v>
      </c>
      <c r="J239" s="4">
        <f t="shared" si="10"/>
        <v>25.189399999999999</v>
      </c>
      <c r="K239" s="127">
        <f t="shared" si="9"/>
        <v>-149051278.13999999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25.189399999999999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25.189399999999999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25.189399999999999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25.189399999999999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25.189399999999999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25.189399999999999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25.189399999999999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25.189399999999999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25.189399999999999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25.189399999999999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25.189399999999999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25.189399999999999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25.189399999999999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>
        <v>1365244.35</v>
      </c>
      <c r="E253" s="126"/>
      <c r="F253" s="126"/>
      <c r="H253" s="127">
        <f t="shared" si="11"/>
        <v>-1365244.35</v>
      </c>
      <c r="J253" s="4">
        <f t="shared" si="10"/>
        <v>25.189399999999999</v>
      </c>
      <c r="K253" s="127">
        <f t="shared" si="9"/>
        <v>-34389686.030000001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25.189399999999999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25.189399999999999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25.189399999999999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25.189399999999999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25.189399999999999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25.189399999999999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25.189399999999999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25.189399999999999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25.189399999999999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25.189399999999999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25.189399999999999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25.189399999999999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25.189399999999999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25.189399999999999</v>
      </c>
      <c r="K267" s="127">
        <f t="shared" si="12"/>
        <v>0</v>
      </c>
    </row>
    <row r="268" spans="1:11">
      <c r="A268" s="134">
        <v>81000</v>
      </c>
      <c r="B268" s="38" t="s">
        <v>486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25.189399999999999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25.189399999999999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25.189399999999999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25.189399999999999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25.189399999999999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25.189399999999999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25.189399999999999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25.189399999999999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25.189399999999999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25.189399999999999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25.189399999999999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25.189399999999999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25.189399999999999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25.189399999999999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25.189399999999999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>
        <v>5330231.47</v>
      </c>
      <c r="D283" s="39"/>
      <c r="E283" s="126"/>
      <c r="F283" s="126"/>
      <c r="H283" s="127">
        <f t="shared" si="14"/>
        <v>5330231.47</v>
      </c>
      <c r="J283" s="4">
        <f t="shared" si="13"/>
        <v>25.189399999999999</v>
      </c>
      <c r="K283" s="127">
        <f t="shared" si="12"/>
        <v>134265332.59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25.189399999999999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25.189399999999999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25.189399999999999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25.189399999999999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25.189399999999999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25.189399999999999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25.189399999999999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25.189399999999999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25.189399999999999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25.189399999999999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25.189399999999999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25.189399999999999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25.189399999999999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25.189399999999999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25.189399999999999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25.189399999999999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25.189399999999999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25.189399999999999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25.189399999999999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25.189399999999999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25.189399999999999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25.189399999999999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25.189399999999999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25.189399999999999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25.189399999999999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25.189399999999999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25.189399999999999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25.189399999999999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25.189399999999999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25.189399999999999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25.189399999999999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25.189399999999999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25.189399999999999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25.189399999999999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25.189399999999999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25.189399999999999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25.189399999999999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25.189399999999999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25.189399999999999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25.189399999999999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25.189399999999999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25.189399999999999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25.189399999999999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25.189399999999999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25.189399999999999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25.189399999999999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25.189399999999999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25.189399999999999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25.189399999999999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25.189399999999999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25.189399999999999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25.189399999999999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25.189399999999999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25.189399999999999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25.189399999999999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25.189399999999999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25.189399999999999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25.189399999999999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25.189399999999999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25.189399999999999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>
        <v>70366.36</v>
      </c>
      <c r="D344" s="39"/>
      <c r="E344" s="126"/>
      <c r="F344" s="126"/>
      <c r="H344" s="127">
        <f t="shared" si="17"/>
        <v>70366.36</v>
      </c>
      <c r="J344" s="4">
        <f t="shared" si="16"/>
        <v>25.189399999999999</v>
      </c>
      <c r="K344" s="127">
        <f t="shared" si="15"/>
        <v>1772486.39</v>
      </c>
    </row>
    <row r="345" spans="1:11">
      <c r="A345" s="134">
        <v>91002</v>
      </c>
      <c r="B345" s="38" t="s">
        <v>401</v>
      </c>
      <c r="C345" s="39">
        <v>7502.49</v>
      </c>
      <c r="D345" s="39"/>
      <c r="E345" s="126"/>
      <c r="F345" s="126"/>
      <c r="H345" s="127">
        <f t="shared" si="17"/>
        <v>7502.49</v>
      </c>
      <c r="J345" s="4">
        <f t="shared" si="16"/>
        <v>25.189399999999999</v>
      </c>
      <c r="K345" s="127">
        <f t="shared" si="15"/>
        <v>188983.22</v>
      </c>
    </row>
    <row r="346" spans="1:11">
      <c r="A346" s="134">
        <v>91003</v>
      </c>
      <c r="B346" s="38" t="s">
        <v>402</v>
      </c>
      <c r="C346" s="39">
        <v>3600</v>
      </c>
      <c r="D346" s="39"/>
      <c r="E346" s="126"/>
      <c r="F346" s="126"/>
      <c r="H346" s="127">
        <f t="shared" si="17"/>
        <v>3600</v>
      </c>
      <c r="J346" s="4">
        <f t="shared" si="16"/>
        <v>25.189399999999999</v>
      </c>
      <c r="K346" s="127">
        <f t="shared" si="15"/>
        <v>90681.84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25.189399999999999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>
        <v>8400</v>
      </c>
      <c r="D348" s="39"/>
      <c r="E348" s="126"/>
      <c r="F348" s="126"/>
      <c r="H348" s="127">
        <f t="shared" si="17"/>
        <v>8400</v>
      </c>
      <c r="J348" s="4">
        <f t="shared" si="16"/>
        <v>25.189399999999999</v>
      </c>
      <c r="K348" s="127">
        <f t="shared" si="15"/>
        <v>211590.96</v>
      </c>
    </row>
    <row r="349" spans="1:11">
      <c r="A349" s="134">
        <v>91006</v>
      </c>
      <c r="B349" s="132" t="s">
        <v>405</v>
      </c>
      <c r="C349" s="39">
        <v>3588.92</v>
      </c>
      <c r="D349" s="39"/>
      <c r="E349" s="126"/>
      <c r="F349" s="126"/>
      <c r="H349" s="127">
        <f t="shared" si="17"/>
        <v>3588.92</v>
      </c>
      <c r="J349" s="4">
        <f t="shared" si="16"/>
        <v>25.189399999999999</v>
      </c>
      <c r="K349" s="127">
        <f t="shared" si="15"/>
        <v>90402.74</v>
      </c>
    </row>
    <row r="350" spans="1:11">
      <c r="A350" s="134">
        <v>91007</v>
      </c>
      <c r="B350" s="132" t="s">
        <v>406</v>
      </c>
      <c r="C350" s="39">
        <v>922.6</v>
      </c>
      <c r="D350" s="39"/>
      <c r="E350" s="126"/>
      <c r="F350" s="126"/>
      <c r="H350" s="127">
        <f t="shared" si="17"/>
        <v>922.6</v>
      </c>
      <c r="J350" s="4">
        <f t="shared" si="16"/>
        <v>25.189399999999999</v>
      </c>
      <c r="K350" s="127">
        <f t="shared" si="15"/>
        <v>23239.74</v>
      </c>
    </row>
    <row r="351" spans="1:11">
      <c r="A351" s="134">
        <v>91008</v>
      </c>
      <c r="B351" s="132" t="s">
        <v>407</v>
      </c>
      <c r="C351" s="39">
        <v>685.78</v>
      </c>
      <c r="D351" s="39"/>
      <c r="E351" s="126"/>
      <c r="F351" s="126"/>
      <c r="H351" s="127">
        <f t="shared" si="17"/>
        <v>685.78</v>
      </c>
      <c r="J351" s="4">
        <f t="shared" si="16"/>
        <v>25.189399999999999</v>
      </c>
      <c r="K351" s="127">
        <f t="shared" si="15"/>
        <v>17274.39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25.189399999999999</v>
      </c>
      <c r="K352" s="127">
        <f t="shared" si="15"/>
        <v>0</v>
      </c>
    </row>
    <row r="353" spans="1:11">
      <c r="A353" s="134">
        <v>91010</v>
      </c>
      <c r="B353" s="132" t="s">
        <v>487</v>
      </c>
      <c r="C353" s="39">
        <v>1204.6500000000001</v>
      </c>
      <c r="D353" s="39"/>
      <c r="E353" s="126"/>
      <c r="F353" s="126"/>
      <c r="H353" s="127">
        <f t="shared" si="17"/>
        <v>1204.6500000000001</v>
      </c>
      <c r="J353" s="4">
        <f t="shared" si="16"/>
        <v>25.189399999999999</v>
      </c>
      <c r="K353" s="127">
        <f t="shared" si="15"/>
        <v>30344.41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25.189399999999999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25.189399999999999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25.189399999999999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>
        <v>10072</v>
      </c>
      <c r="D357" s="39"/>
      <c r="E357" s="126"/>
      <c r="F357" s="126"/>
      <c r="H357" s="127">
        <f t="shared" si="17"/>
        <v>10072</v>
      </c>
      <c r="J357" s="4">
        <f t="shared" si="16"/>
        <v>25.189399999999999</v>
      </c>
      <c r="K357" s="127">
        <f t="shared" si="15"/>
        <v>253707.64</v>
      </c>
    </row>
    <row r="358" spans="1:11">
      <c r="A358" s="134">
        <v>91201</v>
      </c>
      <c r="B358" s="132" t="s">
        <v>413</v>
      </c>
      <c r="C358" s="39">
        <v>203</v>
      </c>
      <c r="D358" s="39"/>
      <c r="E358" s="126"/>
      <c r="F358" s="126"/>
      <c r="H358" s="127">
        <f t="shared" si="17"/>
        <v>203</v>
      </c>
      <c r="J358" s="4">
        <f t="shared" si="16"/>
        <v>25.189399999999999</v>
      </c>
      <c r="K358" s="127">
        <f t="shared" si="15"/>
        <v>5113.45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25.189399999999999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25.189399999999999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25.189399999999999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25.189399999999999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25.189399999999999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25.189399999999999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25.189399999999999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25.189399999999999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25.189399999999999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25.189399999999999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>
        <v>1004.49</v>
      </c>
      <c r="D369" s="39"/>
      <c r="E369" s="126"/>
      <c r="F369" s="126"/>
      <c r="H369" s="127">
        <f t="shared" si="17"/>
        <v>1004.49</v>
      </c>
      <c r="J369" s="4">
        <f t="shared" si="16"/>
        <v>25.189399999999999</v>
      </c>
      <c r="K369" s="127">
        <f t="shared" si="15"/>
        <v>25302.5</v>
      </c>
    </row>
    <row r="370" spans="1:11">
      <c r="A370" s="134">
        <v>93002</v>
      </c>
      <c r="B370" s="132" t="s">
        <v>425</v>
      </c>
      <c r="C370" s="39">
        <v>1056.5999999999999</v>
      </c>
      <c r="D370" s="39"/>
      <c r="E370" s="126"/>
      <c r="F370" s="126"/>
      <c r="H370" s="127">
        <f t="shared" si="17"/>
        <v>1056.5999999999999</v>
      </c>
      <c r="J370" s="4">
        <f t="shared" si="16"/>
        <v>25.189399999999999</v>
      </c>
      <c r="K370" s="127">
        <f t="shared" si="15"/>
        <v>26615.119999999999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25.189399999999999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25.189399999999999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>
        <v>266.76</v>
      </c>
      <c r="D373" s="39"/>
      <c r="E373" s="126"/>
      <c r="F373" s="126"/>
      <c r="H373" s="127">
        <f t="shared" si="17"/>
        <v>266.76</v>
      </c>
      <c r="J373" s="4">
        <f t="shared" si="16"/>
        <v>25.189399999999999</v>
      </c>
      <c r="K373" s="127">
        <f t="shared" si="15"/>
        <v>6719.52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25.189399999999999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25.189399999999999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>
        <v>564</v>
      </c>
      <c r="D376" s="39"/>
      <c r="E376" s="126"/>
      <c r="F376" s="126"/>
      <c r="H376" s="127">
        <f t="shared" si="17"/>
        <v>564</v>
      </c>
      <c r="J376" s="4">
        <f t="shared" si="16"/>
        <v>25.189399999999999</v>
      </c>
      <c r="K376" s="127">
        <f t="shared" si="15"/>
        <v>14206.82</v>
      </c>
    </row>
    <row r="377" spans="1:11">
      <c r="A377" s="134">
        <v>94004</v>
      </c>
      <c r="B377" s="132" t="s">
        <v>432</v>
      </c>
      <c r="C377" s="39">
        <v>326.67</v>
      </c>
      <c r="D377" s="39"/>
      <c r="E377" s="126"/>
      <c r="F377" s="126"/>
      <c r="H377" s="127">
        <f t="shared" si="17"/>
        <v>326.67</v>
      </c>
      <c r="J377" s="4">
        <f t="shared" si="16"/>
        <v>25.189399999999999</v>
      </c>
      <c r="K377" s="127">
        <f t="shared" si="15"/>
        <v>8228.6200000000008</v>
      </c>
    </row>
    <row r="378" spans="1:11">
      <c r="A378" s="134">
        <v>94005</v>
      </c>
      <c r="B378" s="132" t="s">
        <v>433</v>
      </c>
      <c r="C378" s="39">
        <v>334.09</v>
      </c>
      <c r="D378" s="39"/>
      <c r="E378" s="126"/>
      <c r="F378" s="126"/>
      <c r="H378" s="127">
        <f t="shared" si="17"/>
        <v>334.09</v>
      </c>
      <c r="J378" s="4">
        <f t="shared" si="16"/>
        <v>25.189399999999999</v>
      </c>
      <c r="K378" s="127">
        <f t="shared" si="15"/>
        <v>8415.5300000000007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25.189399999999999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>
        <v>358.9</v>
      </c>
      <c r="D380" s="39"/>
      <c r="E380" s="126"/>
      <c r="F380" s="126"/>
      <c r="H380" s="127">
        <f t="shared" si="17"/>
        <v>358.9</v>
      </c>
      <c r="J380" s="4">
        <f t="shared" si="16"/>
        <v>25.189399999999999</v>
      </c>
      <c r="K380" s="127">
        <f t="shared" si="15"/>
        <v>9040.48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25.189399999999999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25.189399999999999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>
        <v>887.31</v>
      </c>
      <c r="D383" s="39"/>
      <c r="E383" s="126"/>
      <c r="F383" s="126"/>
      <c r="H383" s="127">
        <f t="shared" si="17"/>
        <v>887.31</v>
      </c>
      <c r="J383" s="4">
        <f t="shared" si="16"/>
        <v>25.189399999999999</v>
      </c>
      <c r="K383" s="127">
        <f t="shared" si="15"/>
        <v>22350.81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25.189399999999999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25.189399999999999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25.189399999999999</v>
      </c>
      <c r="K386" s="127">
        <f t="shared" si="15"/>
        <v>0</v>
      </c>
    </row>
    <row r="387" spans="1:11">
      <c r="A387" s="137">
        <v>94014</v>
      </c>
      <c r="B387" s="138" t="s">
        <v>465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25.189399999999999</v>
      </c>
      <c r="K387" s="131">
        <f t="shared" si="15"/>
        <v>0</v>
      </c>
    </row>
    <row r="388" spans="1:11">
      <c r="A388" s="134">
        <v>94015</v>
      </c>
      <c r="B388" s="132" t="s">
        <v>466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25.189399999999999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>
        <v>418.86</v>
      </c>
      <c r="D389" s="130"/>
      <c r="E389" s="130"/>
      <c r="F389" s="130"/>
      <c r="G389" s="131"/>
      <c r="H389" s="131">
        <f t="shared" si="17"/>
        <v>418.86</v>
      </c>
      <c r="J389" s="4">
        <f t="shared" si="16"/>
        <v>25.189399999999999</v>
      </c>
      <c r="K389" s="131">
        <f t="shared" si="15"/>
        <v>10550.83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25.189399999999999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25.189399999999999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>
        <v>134.5</v>
      </c>
      <c r="D392" s="39"/>
      <c r="E392" s="126"/>
      <c r="F392" s="126"/>
      <c r="H392" s="127">
        <f t="shared" si="17"/>
        <v>134.5</v>
      </c>
      <c r="J392" s="4">
        <f t="shared" si="16"/>
        <v>25.189399999999999</v>
      </c>
      <c r="K392" s="127">
        <f t="shared" ref="K392:K428" si="18">ROUND(H392*J392,2)</f>
        <v>3387.97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25.189399999999999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25.189399999999999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>
        <v>18394.89</v>
      </c>
      <c r="D395" s="39"/>
      <c r="E395" s="126"/>
      <c r="F395" s="126"/>
      <c r="H395" s="127">
        <f t="shared" si="17"/>
        <v>18394.89</v>
      </c>
      <c r="J395" s="4">
        <f t="shared" si="19"/>
        <v>25.189399999999999</v>
      </c>
      <c r="K395" s="127">
        <f t="shared" si="18"/>
        <v>463356.24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25.189399999999999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25.189399999999999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25.189399999999999</v>
      </c>
      <c r="K398" s="127">
        <f t="shared" si="18"/>
        <v>0</v>
      </c>
    </row>
    <row r="399" spans="1:11">
      <c r="A399" s="137">
        <v>94026</v>
      </c>
      <c r="B399" s="129" t="s">
        <v>488</v>
      </c>
      <c r="C399" s="130">
        <v>172216.03</v>
      </c>
      <c r="D399" s="130"/>
      <c r="E399" s="130"/>
      <c r="F399" s="130">
        <v>71425.289999999994</v>
      </c>
      <c r="G399" s="131"/>
      <c r="H399" s="131">
        <f t="shared" ref="H399:H428" si="20">ROUND(C399-D399+E399-F399,2)</f>
        <v>100790.74</v>
      </c>
      <c r="J399" s="4">
        <f t="shared" si="19"/>
        <v>25.189399999999999</v>
      </c>
      <c r="K399" s="131">
        <f t="shared" si="18"/>
        <v>2538858.27</v>
      </c>
    </row>
    <row r="400" spans="1:11">
      <c r="A400" s="134">
        <v>94027</v>
      </c>
      <c r="B400" s="132" t="s">
        <v>450</v>
      </c>
      <c r="C400" s="39">
        <v>26.8</v>
      </c>
      <c r="D400" s="39"/>
      <c r="E400" s="126"/>
      <c r="F400" s="126"/>
      <c r="H400" s="127">
        <f t="shared" si="20"/>
        <v>26.8</v>
      </c>
      <c r="J400" s="4">
        <f t="shared" si="19"/>
        <v>25.189399999999999</v>
      </c>
      <c r="K400" s="127">
        <f t="shared" si="18"/>
        <v>675.08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25.189399999999999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>
        <v>72.48</v>
      </c>
      <c r="D402" s="39"/>
      <c r="E402" s="126"/>
      <c r="F402" s="126"/>
      <c r="H402" s="127">
        <f t="shared" si="20"/>
        <v>72.48</v>
      </c>
      <c r="J402" s="4">
        <f t="shared" si="19"/>
        <v>25.189399999999999</v>
      </c>
      <c r="K402" s="127">
        <f t="shared" si="18"/>
        <v>1825.73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25.189399999999999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>
        <v>824.28</v>
      </c>
      <c r="D404" s="39"/>
      <c r="E404" s="126"/>
      <c r="F404" s="126"/>
      <c r="H404" s="127">
        <f t="shared" si="20"/>
        <v>824.28</v>
      </c>
      <c r="J404" s="4">
        <f t="shared" si="19"/>
        <v>25.189399999999999</v>
      </c>
      <c r="K404" s="127">
        <f t="shared" si="18"/>
        <v>20763.12</v>
      </c>
    </row>
    <row r="405" spans="1:11">
      <c r="A405" s="134">
        <v>95003</v>
      </c>
      <c r="B405" s="38" t="s">
        <v>399</v>
      </c>
      <c r="C405" s="39">
        <v>196.92</v>
      </c>
      <c r="D405" s="39"/>
      <c r="E405" s="126"/>
      <c r="F405" s="126"/>
      <c r="H405" s="127">
        <f t="shared" si="20"/>
        <v>196.92</v>
      </c>
      <c r="J405" s="4">
        <f t="shared" si="19"/>
        <v>25.189399999999999</v>
      </c>
      <c r="K405" s="127">
        <f t="shared" si="18"/>
        <v>4960.3</v>
      </c>
    </row>
    <row r="406" spans="1:11">
      <c r="A406" s="134">
        <v>96001</v>
      </c>
      <c r="B406" s="38" t="s">
        <v>453</v>
      </c>
      <c r="C406" s="39">
        <v>21500.01</v>
      </c>
      <c r="D406" s="39"/>
      <c r="E406" s="126"/>
      <c r="F406" s="126"/>
      <c r="H406" s="127">
        <f t="shared" si="20"/>
        <v>21500.01</v>
      </c>
      <c r="J406" s="4">
        <f t="shared" si="19"/>
        <v>25.189399999999999</v>
      </c>
      <c r="K406" s="127">
        <f t="shared" si="18"/>
        <v>541572.35</v>
      </c>
    </row>
    <row r="407" spans="1:11">
      <c r="A407" s="134">
        <v>96002</v>
      </c>
      <c r="B407" s="38" t="s">
        <v>454</v>
      </c>
      <c r="C407" s="39">
        <v>150</v>
      </c>
      <c r="D407" s="39"/>
      <c r="E407" s="126"/>
      <c r="F407" s="126"/>
      <c r="H407" s="127">
        <f t="shared" si="20"/>
        <v>150</v>
      </c>
      <c r="J407" s="4">
        <f t="shared" si="19"/>
        <v>25.189399999999999</v>
      </c>
      <c r="K407" s="127">
        <f t="shared" si="18"/>
        <v>3778.41</v>
      </c>
    </row>
    <row r="408" spans="1:11">
      <c r="A408" s="134">
        <v>96003</v>
      </c>
      <c r="B408" s="38" t="s">
        <v>455</v>
      </c>
      <c r="C408" s="39">
        <v>375</v>
      </c>
      <c r="D408" s="39"/>
      <c r="E408" s="126"/>
      <c r="F408" s="126"/>
      <c r="H408" s="127">
        <f t="shared" si="20"/>
        <v>375</v>
      </c>
      <c r="J408" s="4">
        <f t="shared" si="19"/>
        <v>25.189399999999999</v>
      </c>
      <c r="K408" s="127">
        <f t="shared" si="18"/>
        <v>9446.0300000000007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25.189399999999999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2532</v>
      </c>
      <c r="D410" s="39"/>
      <c r="E410" s="126"/>
      <c r="F410" s="126"/>
      <c r="H410" s="127">
        <f t="shared" si="20"/>
        <v>2532</v>
      </c>
      <c r="J410" s="4">
        <f t="shared" si="19"/>
        <v>25.189399999999999</v>
      </c>
      <c r="K410" s="127">
        <f t="shared" si="18"/>
        <v>63779.56</v>
      </c>
    </row>
    <row r="411" spans="1:11">
      <c r="A411" s="134">
        <v>96006</v>
      </c>
      <c r="B411" s="38" t="s">
        <v>491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25.189399999999999</v>
      </c>
      <c r="K411" s="127">
        <f t="shared" si="18"/>
        <v>0</v>
      </c>
    </row>
    <row r="412" spans="1:11">
      <c r="A412" s="134">
        <v>96007</v>
      </c>
      <c r="B412" s="38" t="s">
        <v>458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25.189399999999999</v>
      </c>
      <c r="K412" s="127">
        <f t="shared" si="18"/>
        <v>0</v>
      </c>
    </row>
    <row r="413" spans="1:11">
      <c r="A413" s="134">
        <v>96008</v>
      </c>
      <c r="B413" s="38" t="s">
        <v>459</v>
      </c>
      <c r="C413" s="39">
        <v>350</v>
      </c>
      <c r="D413" s="39"/>
      <c r="E413" s="126"/>
      <c r="F413" s="126"/>
      <c r="H413" s="127">
        <f t="shared" si="20"/>
        <v>350</v>
      </c>
      <c r="J413" s="4">
        <f t="shared" si="19"/>
        <v>25.189399999999999</v>
      </c>
      <c r="K413" s="127">
        <f t="shared" si="18"/>
        <v>8816.2900000000009</v>
      </c>
    </row>
    <row r="414" spans="1:11">
      <c r="A414" s="134">
        <v>97001</v>
      </c>
      <c r="B414" s="38" t="s">
        <v>463</v>
      </c>
      <c r="C414" s="39">
        <v>32645.81</v>
      </c>
      <c r="D414" s="39"/>
      <c r="E414" s="126"/>
      <c r="F414" s="126"/>
      <c r="H414" s="127">
        <f t="shared" si="20"/>
        <v>32645.81</v>
      </c>
      <c r="J414" s="4">
        <f t="shared" si="19"/>
        <v>25.189399999999999</v>
      </c>
      <c r="K414" s="127">
        <f t="shared" si="18"/>
        <v>822328.37</v>
      </c>
    </row>
    <row r="415" spans="1:11">
      <c r="A415" s="134">
        <v>97002</v>
      </c>
      <c r="B415" s="38" t="s">
        <v>464</v>
      </c>
      <c r="C415" s="39">
        <v>25617.91</v>
      </c>
      <c r="D415" s="39"/>
      <c r="E415" s="126"/>
      <c r="F415" s="126"/>
      <c r="H415" s="127">
        <f t="shared" si="20"/>
        <v>25617.91</v>
      </c>
      <c r="J415" s="4">
        <f t="shared" si="19"/>
        <v>25.189399999999999</v>
      </c>
      <c r="K415" s="127">
        <f t="shared" si="18"/>
        <v>645299.78</v>
      </c>
    </row>
    <row r="416" spans="1:11">
      <c r="A416" s="134">
        <v>97003</v>
      </c>
      <c r="B416" s="38" t="s">
        <v>460</v>
      </c>
      <c r="C416" s="39">
        <v>12673.26</v>
      </c>
      <c r="D416" s="39"/>
      <c r="E416" s="126"/>
      <c r="F416" s="126"/>
      <c r="H416" s="127">
        <f t="shared" si="20"/>
        <v>12673.26</v>
      </c>
      <c r="J416" s="4">
        <f t="shared" si="19"/>
        <v>25.189399999999999</v>
      </c>
      <c r="K416" s="127">
        <f t="shared" si="18"/>
        <v>319231.82</v>
      </c>
    </row>
    <row r="417" spans="1:11">
      <c r="A417" s="134">
        <v>97004</v>
      </c>
      <c r="B417" s="38" t="s">
        <v>461</v>
      </c>
      <c r="C417" s="39">
        <v>188.8</v>
      </c>
      <c r="D417" s="39"/>
      <c r="E417" s="126"/>
      <c r="F417" s="126"/>
      <c r="H417" s="127">
        <f t="shared" si="20"/>
        <v>188.8</v>
      </c>
      <c r="J417" s="4">
        <f t="shared" si="19"/>
        <v>25.189399999999999</v>
      </c>
      <c r="K417" s="127">
        <f t="shared" si="18"/>
        <v>4755.76</v>
      </c>
    </row>
    <row r="418" spans="1:11">
      <c r="A418" s="137">
        <v>97005</v>
      </c>
      <c r="B418" s="129" t="s">
        <v>467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25.189399999999999</v>
      </c>
      <c r="K418" s="131">
        <f t="shared" si="18"/>
        <v>0</v>
      </c>
    </row>
    <row r="419" spans="1:11">
      <c r="A419" s="37">
        <v>97006</v>
      </c>
      <c r="B419" s="139" t="s">
        <v>468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25.189399999999999</v>
      </c>
      <c r="K419" s="127">
        <f t="shared" si="18"/>
        <v>0</v>
      </c>
    </row>
    <row r="420" spans="1:11">
      <c r="A420" s="37">
        <v>98000</v>
      </c>
      <c r="B420" s="139" t="s">
        <v>492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25.189399999999999</v>
      </c>
      <c r="K420" s="127">
        <f t="shared" si="18"/>
        <v>0</v>
      </c>
    </row>
    <row r="421" spans="1:11">
      <c r="A421" s="37">
        <v>98001</v>
      </c>
      <c r="B421" s="139" t="s">
        <v>493</v>
      </c>
      <c r="C421" s="39">
        <v>197067.51</v>
      </c>
      <c r="D421" s="39"/>
      <c r="E421" s="126"/>
      <c r="F421" s="126"/>
      <c r="H421" s="127">
        <f t="shared" si="20"/>
        <v>197067.51</v>
      </c>
      <c r="J421" s="4">
        <f t="shared" si="19"/>
        <v>25.189399999999999</v>
      </c>
      <c r="K421" s="127">
        <f t="shared" si="18"/>
        <v>4964012.34</v>
      </c>
    </row>
    <row r="422" spans="1:11">
      <c r="A422" s="37">
        <v>98002</v>
      </c>
      <c r="B422" s="139" t="s">
        <v>494</v>
      </c>
      <c r="C422" s="39">
        <v>555000</v>
      </c>
      <c r="D422" s="39"/>
      <c r="E422" s="126"/>
      <c r="F422" s="126"/>
      <c r="H422" s="127">
        <f t="shared" si="20"/>
        <v>555000</v>
      </c>
      <c r="J422" s="4">
        <f t="shared" si="19"/>
        <v>25.189399999999999</v>
      </c>
      <c r="K422" s="127">
        <f t="shared" si="18"/>
        <v>13980117</v>
      </c>
    </row>
    <row r="423" spans="1:11">
      <c r="A423" s="37">
        <v>60001</v>
      </c>
      <c r="B423" s="139" t="s">
        <v>392</v>
      </c>
      <c r="C423" s="39"/>
      <c r="D423" s="39">
        <v>582400</v>
      </c>
      <c r="E423" s="126"/>
      <c r="F423" s="126"/>
      <c r="H423" s="127">
        <f t="shared" si="20"/>
        <v>-582400</v>
      </c>
      <c r="J423" s="4">
        <f t="shared" si="19"/>
        <v>25.189399999999999</v>
      </c>
      <c r="K423" s="127">
        <f t="shared" si="18"/>
        <v>-14670306.560000001</v>
      </c>
    </row>
    <row r="424" spans="1:11">
      <c r="A424" s="37">
        <v>60002</v>
      </c>
      <c r="B424" s="139" t="s">
        <v>393</v>
      </c>
      <c r="C424" s="39"/>
      <c r="D424" s="39">
        <v>932.06</v>
      </c>
      <c r="E424" s="126"/>
      <c r="F424" s="126"/>
      <c r="H424" s="127">
        <f t="shared" si="20"/>
        <v>-932.06</v>
      </c>
      <c r="J424" s="4">
        <f t="shared" si="19"/>
        <v>25.189399999999999</v>
      </c>
      <c r="K424" s="127">
        <f t="shared" si="18"/>
        <v>-23478.03</v>
      </c>
    </row>
    <row r="425" spans="1:11">
      <c r="A425" s="134">
        <v>60003</v>
      </c>
      <c r="B425" s="38" t="s">
        <v>394</v>
      </c>
      <c r="C425" s="39"/>
      <c r="D425" s="39">
        <v>5104.26</v>
      </c>
      <c r="E425" s="126"/>
      <c r="F425" s="126"/>
      <c r="H425" s="127">
        <f t="shared" si="20"/>
        <v>-5104.26</v>
      </c>
      <c r="J425" s="4">
        <f t="shared" si="19"/>
        <v>25.189399999999999</v>
      </c>
      <c r="K425" s="127">
        <f t="shared" si="18"/>
        <v>-128573.25</v>
      </c>
    </row>
    <row r="426" spans="1:11">
      <c r="A426" s="134">
        <v>60004</v>
      </c>
      <c r="B426" s="38" t="s">
        <v>395</v>
      </c>
      <c r="C426" s="39"/>
      <c r="D426" s="39">
        <v>34277.69</v>
      </c>
      <c r="E426" s="126"/>
      <c r="F426" s="126"/>
      <c r="H426" s="127">
        <f t="shared" si="20"/>
        <v>-34277.69</v>
      </c>
      <c r="J426" s="4">
        <f t="shared" si="19"/>
        <v>25.189399999999999</v>
      </c>
      <c r="K426" s="127">
        <f t="shared" si="18"/>
        <v>-863434.44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25.189399999999999</v>
      </c>
      <c r="K427" s="127">
        <f t="shared" si="18"/>
        <v>0</v>
      </c>
    </row>
    <row r="428" spans="1:11">
      <c r="A428" s="134">
        <v>60006</v>
      </c>
      <c r="B428" s="38" t="s">
        <v>462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25.189399999999999</v>
      </c>
      <c r="K428" s="127">
        <f t="shared" si="18"/>
        <v>0</v>
      </c>
    </row>
    <row r="429" spans="1:11" ht="15" thickBot="1">
      <c r="A429" s="37"/>
      <c r="B429" s="38" t="s">
        <v>489</v>
      </c>
      <c r="C429" s="40">
        <f>SUM(C8:C428)</f>
        <v>17264386.57</v>
      </c>
      <c r="D429" s="40">
        <f>SUM(D8:D428)</f>
        <v>17264386.570000004</v>
      </c>
      <c r="E429" s="40">
        <f t="shared" ref="E429:F429" si="21">SUM(E8:E428)</f>
        <v>71425.289999999994</v>
      </c>
      <c r="F429" s="40">
        <f t="shared" si="21"/>
        <v>71425.289999999994</v>
      </c>
      <c r="H429" s="40">
        <f t="shared" ref="H429" si="22">SUM(H8:H428)</f>
        <v>1.2369127944111824E-10</v>
      </c>
      <c r="K429" s="40">
        <f t="shared" ref="K429" si="23">SUM(K8:K428)</f>
        <v>2.0000005839392543E-2</v>
      </c>
    </row>
    <row r="430" spans="1:11" ht="15" thickTop="1">
      <c r="A430" s="38"/>
      <c r="D430" s="41">
        <f>C429-D429</f>
        <v>0</v>
      </c>
      <c r="F430" s="41"/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M450"/>
  <sheetViews>
    <sheetView zoomScaleNormal="100" workbookViewId="0">
      <pane xSplit="2" ySplit="7" topLeftCell="F17" activePane="bottomRight" state="frozen"/>
      <selection pane="topRight" activeCell="C1" sqref="C1"/>
      <selection pane="bottomLeft" activeCell="A8" sqref="A8"/>
      <selection pane="bottomRight" activeCell="K31" sqref="A31:XFD31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  <col min="13" max="13" width="12.53515625" bestFit="1" customWidth="1"/>
  </cols>
  <sheetData>
    <row r="1" spans="1:13">
      <c r="A1" s="1" t="s">
        <v>471</v>
      </c>
      <c r="B1" s="33" t="str">
        <f>TB!A1</f>
        <v xml:space="preserve">Freightworks GSA Pte., Ltd. </v>
      </c>
    </row>
    <row r="2" spans="1:13">
      <c r="A2" s="1"/>
    </row>
    <row r="3" spans="1:13" ht="17.899999999999999" customHeight="1"/>
    <row r="4" spans="1:13" ht="17.899999999999999" customHeight="1"/>
    <row r="6" spans="1:13">
      <c r="A6" s="35"/>
      <c r="C6" s="217" t="s">
        <v>574</v>
      </c>
      <c r="D6" s="218"/>
      <c r="E6" s="217" t="s">
        <v>575</v>
      </c>
      <c r="F6" s="218"/>
      <c r="H6" s="219" t="s">
        <v>490</v>
      </c>
      <c r="K6" s="219" t="s">
        <v>490</v>
      </c>
    </row>
    <row r="7" spans="1:13">
      <c r="A7" s="36" t="s">
        <v>472</v>
      </c>
      <c r="B7" s="36" t="s">
        <v>473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Ex.rate25!S15</f>
        <v>25.266200000000001</v>
      </c>
      <c r="K7" s="125" t="s">
        <v>513</v>
      </c>
    </row>
    <row r="8" spans="1:13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25.266200000000001</v>
      </c>
      <c r="K8" s="127">
        <f t="shared" ref="K8:K73" si="0">ROUND(H8*J8,2)</f>
        <v>0</v>
      </c>
      <c r="L8">
        <f>SUMIF(TB!A:A,Apr!A8,TB!AG:AG)</f>
        <v>0</v>
      </c>
      <c r="M8" s="253">
        <f>K8-L8</f>
        <v>0</v>
      </c>
    </row>
    <row r="9" spans="1:13">
      <c r="A9" s="37">
        <v>11101</v>
      </c>
      <c r="B9" s="38" t="s">
        <v>228</v>
      </c>
      <c r="C9" s="39"/>
      <c r="D9" s="39"/>
      <c r="E9" s="126"/>
      <c r="F9" s="126"/>
      <c r="H9" s="127">
        <f t="shared" ref="H9:H74" si="1">ROUND(C9-D9+E9-F9,2)</f>
        <v>0</v>
      </c>
      <c r="J9" s="4">
        <f t="shared" ref="J9:J74" si="2">J8</f>
        <v>25.266200000000001</v>
      </c>
      <c r="K9" s="127">
        <f t="shared" si="0"/>
        <v>0</v>
      </c>
      <c r="L9">
        <f>SUMIF(TB!A:A,Apr!A9,TB!AG:AG)</f>
        <v>0</v>
      </c>
      <c r="M9" s="253">
        <f t="shared" ref="M9:M72" si="3">K9-L9</f>
        <v>0</v>
      </c>
    </row>
    <row r="10" spans="1:13">
      <c r="A10" s="37">
        <v>11200</v>
      </c>
      <c r="B10" s="38" t="s">
        <v>229</v>
      </c>
      <c r="C10" s="39">
        <v>3750</v>
      </c>
      <c r="D10" s="39"/>
      <c r="E10" s="126"/>
      <c r="F10" s="126"/>
      <c r="H10" s="127">
        <f t="shared" si="1"/>
        <v>3750</v>
      </c>
      <c r="J10" s="4">
        <f t="shared" si="2"/>
        <v>25.266200000000001</v>
      </c>
      <c r="K10" s="127">
        <f t="shared" si="0"/>
        <v>94748.25</v>
      </c>
      <c r="L10">
        <f>SUMIF(TB!A:A,Apr!A10,TB!AG:AG)</f>
        <v>94748.25</v>
      </c>
      <c r="M10" s="253">
        <f t="shared" si="3"/>
        <v>0</v>
      </c>
    </row>
    <row r="11" spans="1:13">
      <c r="A11" s="37">
        <v>11201</v>
      </c>
      <c r="B11" s="38" t="s">
        <v>230</v>
      </c>
      <c r="C11" s="39"/>
      <c r="D11" s="39">
        <v>687.5</v>
      </c>
      <c r="E11" s="126"/>
      <c r="F11" s="126"/>
      <c r="H11" s="127">
        <f t="shared" si="1"/>
        <v>-687.5</v>
      </c>
      <c r="J11" s="4">
        <f t="shared" si="2"/>
        <v>25.266200000000001</v>
      </c>
      <c r="K11" s="127">
        <f t="shared" si="0"/>
        <v>-17370.509999999998</v>
      </c>
      <c r="L11">
        <f>SUMIF(TB!A:A,Apr!A11,TB!AG:AG)</f>
        <v>-17370.509999999998</v>
      </c>
      <c r="M11" s="253">
        <f t="shared" si="3"/>
        <v>0</v>
      </c>
    </row>
    <row r="12" spans="1:13">
      <c r="A12" s="37">
        <v>11300</v>
      </c>
      <c r="B12" s="38" t="s">
        <v>231</v>
      </c>
      <c r="C12" s="39">
        <v>2776</v>
      </c>
      <c r="D12" s="39"/>
      <c r="E12" s="126"/>
      <c r="F12" s="126"/>
      <c r="H12" s="127">
        <f t="shared" si="1"/>
        <v>2776</v>
      </c>
      <c r="J12" s="4">
        <f t="shared" si="2"/>
        <v>25.266200000000001</v>
      </c>
      <c r="K12" s="127">
        <f t="shared" si="0"/>
        <v>70138.97</v>
      </c>
      <c r="L12">
        <f>SUMIF(TB!A:A,Apr!A12,TB!AG:AG)</f>
        <v>70138.97</v>
      </c>
      <c r="M12" s="253">
        <f t="shared" si="3"/>
        <v>0</v>
      </c>
    </row>
    <row r="13" spans="1:13">
      <c r="A13" s="37">
        <v>11301</v>
      </c>
      <c r="B13" s="38" t="s">
        <v>232</v>
      </c>
      <c r="C13" s="39"/>
      <c r="D13" s="39">
        <v>1933</v>
      </c>
      <c r="E13" s="126"/>
      <c r="F13" s="126"/>
      <c r="H13" s="127">
        <f t="shared" si="1"/>
        <v>-1933</v>
      </c>
      <c r="J13" s="4">
        <f t="shared" si="2"/>
        <v>25.266200000000001</v>
      </c>
      <c r="K13" s="127">
        <f t="shared" si="0"/>
        <v>-48839.56</v>
      </c>
      <c r="L13">
        <f>SUMIF(TB!A:A,Apr!A13,TB!AG:AG)</f>
        <v>-48839.56</v>
      </c>
      <c r="M13" s="253">
        <f t="shared" si="3"/>
        <v>0</v>
      </c>
    </row>
    <row r="14" spans="1:13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25.266200000000001</v>
      </c>
      <c r="K14" s="127">
        <f t="shared" si="0"/>
        <v>0</v>
      </c>
      <c r="L14">
        <f>SUMIF(TB!A:A,Apr!A14,TB!AG:AG)</f>
        <v>0</v>
      </c>
      <c r="M14" s="253">
        <f t="shared" si="3"/>
        <v>0</v>
      </c>
    </row>
    <row r="15" spans="1:13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25.266200000000001</v>
      </c>
      <c r="K15" s="127">
        <f t="shared" si="0"/>
        <v>0</v>
      </c>
      <c r="L15">
        <f>SUMIF(TB!A:A,Apr!A15,TB!AG:AG)</f>
        <v>0</v>
      </c>
      <c r="M15" s="253">
        <f t="shared" si="3"/>
        <v>0</v>
      </c>
    </row>
    <row r="16" spans="1:13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25.266200000000001</v>
      </c>
      <c r="K16" s="131">
        <f t="shared" si="0"/>
        <v>0</v>
      </c>
      <c r="L16">
        <f>SUMIF(TB!A:A,Apr!A16,TB!AG:AG)</f>
        <v>0</v>
      </c>
      <c r="M16" s="253">
        <f t="shared" si="3"/>
        <v>0</v>
      </c>
    </row>
    <row r="17" spans="1:13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25.266200000000001</v>
      </c>
      <c r="K17" s="131">
        <f t="shared" si="0"/>
        <v>0</v>
      </c>
      <c r="L17">
        <f>SUMIF(TB!A:A,Apr!A17,TB!AG:AG)</f>
        <v>0</v>
      </c>
      <c r="M17" s="253">
        <f t="shared" si="3"/>
        <v>0</v>
      </c>
    </row>
    <row r="18" spans="1:13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25.266200000000001</v>
      </c>
      <c r="K18" s="127">
        <f t="shared" si="0"/>
        <v>0</v>
      </c>
      <c r="L18">
        <f>SUMIF(TB!A:A,Apr!A18,TB!AG:AG)</f>
        <v>0</v>
      </c>
      <c r="M18" s="253">
        <f t="shared" si="3"/>
        <v>0</v>
      </c>
    </row>
    <row r="19" spans="1:13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25.266200000000001</v>
      </c>
      <c r="K19" s="127">
        <f t="shared" si="0"/>
        <v>0</v>
      </c>
      <c r="L19">
        <f>SUMIF(TB!A:A,Apr!A19,TB!AG:AG)</f>
        <v>0</v>
      </c>
      <c r="M19" s="253">
        <f t="shared" si="3"/>
        <v>0</v>
      </c>
    </row>
    <row r="20" spans="1:13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25.266200000000001</v>
      </c>
      <c r="K20" s="127">
        <f t="shared" si="0"/>
        <v>0</v>
      </c>
      <c r="L20">
        <f>SUMIF(TB!A:A,Apr!A20,TB!AG:AG)</f>
        <v>0</v>
      </c>
      <c r="M20" s="253">
        <f t="shared" si="3"/>
        <v>0</v>
      </c>
    </row>
    <row r="21" spans="1:13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25.266200000000001</v>
      </c>
      <c r="K21" s="127">
        <f t="shared" si="0"/>
        <v>0</v>
      </c>
      <c r="L21">
        <f>SUMIF(TB!A:A,Apr!A21,TB!AG:AG)</f>
        <v>0</v>
      </c>
      <c r="M21" s="253">
        <f t="shared" si="3"/>
        <v>0</v>
      </c>
    </row>
    <row r="22" spans="1:13">
      <c r="A22" s="37">
        <v>12001</v>
      </c>
      <c r="B22" s="38" t="s">
        <v>224</v>
      </c>
      <c r="C22" s="39">
        <v>81864.52</v>
      </c>
      <c r="D22" s="39"/>
      <c r="E22" s="126"/>
      <c r="F22" s="126"/>
      <c r="H22" s="127">
        <f t="shared" si="1"/>
        <v>81864.52</v>
      </c>
      <c r="J22" s="4">
        <f t="shared" si="2"/>
        <v>25.266200000000001</v>
      </c>
      <c r="K22" s="127">
        <f t="shared" si="0"/>
        <v>2068405.34</v>
      </c>
      <c r="L22">
        <f>SUMIF(TB!A:A,Apr!A22,TB!AG:AG)</f>
        <v>2068405.34</v>
      </c>
      <c r="M22" s="253">
        <f t="shared" si="3"/>
        <v>0</v>
      </c>
    </row>
    <row r="23" spans="1:13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25.266200000000001</v>
      </c>
      <c r="K23" s="127">
        <f t="shared" si="0"/>
        <v>0</v>
      </c>
      <c r="L23">
        <f>SUMIF(TB!A:A,Apr!A23,TB!AG:AG)</f>
        <v>0</v>
      </c>
      <c r="M23" s="253">
        <f t="shared" si="3"/>
        <v>0</v>
      </c>
    </row>
    <row r="24" spans="1:13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25.266200000000001</v>
      </c>
      <c r="K24" s="127">
        <f t="shared" si="0"/>
        <v>0</v>
      </c>
      <c r="L24">
        <f>SUMIF(TB!A:A,Apr!A24,TB!AG:AG)</f>
        <v>0</v>
      </c>
      <c r="M24" s="253">
        <f t="shared" si="3"/>
        <v>0</v>
      </c>
    </row>
    <row r="25" spans="1:13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25.266200000000001</v>
      </c>
      <c r="K25" s="127">
        <f t="shared" si="0"/>
        <v>0</v>
      </c>
      <c r="L25">
        <f>SUMIF(TB!A:A,Apr!A25,TB!AG:AG)</f>
        <v>0</v>
      </c>
      <c r="M25" s="253">
        <f t="shared" si="3"/>
        <v>0</v>
      </c>
    </row>
    <row r="26" spans="1:13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25.266200000000001</v>
      </c>
      <c r="K26" s="127">
        <f t="shared" si="0"/>
        <v>0</v>
      </c>
      <c r="L26">
        <f>SUMIF(TB!A:A,Apr!A26,TB!AG:AG)</f>
        <v>0</v>
      </c>
      <c r="M26" s="253">
        <f t="shared" si="3"/>
        <v>0</v>
      </c>
    </row>
    <row r="27" spans="1:13">
      <c r="A27" s="134">
        <v>13021</v>
      </c>
      <c r="B27" s="38" t="s">
        <v>93</v>
      </c>
      <c r="C27" s="39">
        <v>2596201.2999999998</v>
      </c>
      <c r="D27" s="39"/>
      <c r="E27" s="126"/>
      <c r="F27" s="126"/>
      <c r="H27" s="127">
        <f t="shared" si="1"/>
        <v>2596201.2999999998</v>
      </c>
      <c r="J27" s="4">
        <f t="shared" si="2"/>
        <v>25.266200000000001</v>
      </c>
      <c r="K27" s="127">
        <f t="shared" si="0"/>
        <v>65596141.289999999</v>
      </c>
      <c r="L27">
        <f>SUMIF(TB!A:A,Apr!A27,TB!AG:AG)</f>
        <v>65596141.289999999</v>
      </c>
      <c r="M27" s="253">
        <f t="shared" si="3"/>
        <v>0</v>
      </c>
    </row>
    <row r="28" spans="1:13">
      <c r="A28" s="134">
        <v>13022</v>
      </c>
      <c r="B28" s="38" t="s">
        <v>94</v>
      </c>
      <c r="C28" s="39">
        <v>364180.69</v>
      </c>
      <c r="D28" s="39"/>
      <c r="E28" s="126"/>
      <c r="F28" s="126"/>
      <c r="H28" s="127">
        <f t="shared" si="1"/>
        <v>364180.69</v>
      </c>
      <c r="J28" s="4">
        <f t="shared" si="2"/>
        <v>25.266200000000001</v>
      </c>
      <c r="K28" s="127">
        <f t="shared" si="0"/>
        <v>9201462.1500000004</v>
      </c>
      <c r="L28">
        <f>SUMIF(TB!A:A,Apr!A28,TB!AG:AG)</f>
        <v>9201462.1500000004</v>
      </c>
      <c r="M28" s="253">
        <f t="shared" si="3"/>
        <v>0</v>
      </c>
    </row>
    <row r="29" spans="1:13">
      <c r="A29" s="134">
        <v>13023</v>
      </c>
      <c r="B29" s="38" t="s">
        <v>95</v>
      </c>
      <c r="C29" s="39">
        <v>52933.9</v>
      </c>
      <c r="D29" s="39"/>
      <c r="E29" s="126"/>
      <c r="F29" s="126"/>
      <c r="H29" s="127">
        <f t="shared" si="1"/>
        <v>52933.9</v>
      </c>
      <c r="J29" s="4">
        <f t="shared" si="2"/>
        <v>25.266200000000001</v>
      </c>
      <c r="K29" s="127">
        <f t="shared" si="0"/>
        <v>1337438.5</v>
      </c>
      <c r="L29">
        <f>SUMIF(TB!A:A,Apr!A29,TB!AG:AG)</f>
        <v>1337438.5</v>
      </c>
      <c r="M29" s="253">
        <f t="shared" si="3"/>
        <v>0</v>
      </c>
    </row>
    <row r="30" spans="1:13">
      <c r="A30" s="134">
        <v>13024</v>
      </c>
      <c r="B30" s="38" t="s">
        <v>96</v>
      </c>
      <c r="C30" s="39">
        <v>37871.5</v>
      </c>
      <c r="D30" s="39"/>
      <c r="E30" s="126"/>
      <c r="F30" s="126"/>
      <c r="H30" s="127">
        <f t="shared" si="1"/>
        <v>37871.5</v>
      </c>
      <c r="J30" s="4">
        <f t="shared" si="2"/>
        <v>25.266200000000001</v>
      </c>
      <c r="K30" s="127">
        <f t="shared" si="0"/>
        <v>956868.89</v>
      </c>
      <c r="L30">
        <f>SUMIF(TB!A:A,Apr!A30,TB!AG:AG)</f>
        <v>956868.89</v>
      </c>
      <c r="M30" s="253">
        <f t="shared" si="3"/>
        <v>0</v>
      </c>
    </row>
    <row r="31" spans="1:13">
      <c r="A31" s="134">
        <v>13025</v>
      </c>
      <c r="B31" s="38" t="s">
        <v>579</v>
      </c>
      <c r="C31" s="39">
        <v>50000</v>
      </c>
      <c r="D31" s="39"/>
      <c r="E31" s="126"/>
      <c r="F31" s="126"/>
      <c r="H31" s="127">
        <f t="shared" si="1"/>
        <v>50000</v>
      </c>
      <c r="J31" s="4">
        <f t="shared" si="2"/>
        <v>25.266200000000001</v>
      </c>
      <c r="K31" s="127">
        <f t="shared" si="0"/>
        <v>1263310</v>
      </c>
      <c r="L31">
        <f>SUMIF(TB!A:A,Apr!A31,TB!AG:AG)</f>
        <v>1263310</v>
      </c>
      <c r="M31" s="253">
        <f t="shared" si="3"/>
        <v>0</v>
      </c>
    </row>
    <row r="32" spans="1:13">
      <c r="A32" s="134">
        <v>13026</v>
      </c>
      <c r="B32" s="38" t="s">
        <v>580</v>
      </c>
      <c r="C32" s="39">
        <v>67050</v>
      </c>
      <c r="D32" s="39"/>
      <c r="E32" s="126"/>
      <c r="F32" s="126"/>
      <c r="H32" s="127">
        <f t="shared" si="1"/>
        <v>67050</v>
      </c>
      <c r="J32" s="4">
        <f t="shared" si="2"/>
        <v>25.266200000000001</v>
      </c>
      <c r="K32" s="127">
        <f t="shared" si="0"/>
        <v>1694098.71</v>
      </c>
      <c r="L32">
        <f>SUMIF(TB!A:A,Apr!A32,TB!AG:AG)</f>
        <v>1694098.71</v>
      </c>
      <c r="M32" s="253">
        <f t="shared" si="3"/>
        <v>0</v>
      </c>
    </row>
    <row r="33" spans="1:13">
      <c r="A33" s="134">
        <v>13031</v>
      </c>
      <c r="B33" s="38" t="s">
        <v>97</v>
      </c>
      <c r="C33" s="39"/>
      <c r="D33" s="39"/>
      <c r="E33" s="126"/>
      <c r="F33" s="126"/>
      <c r="H33" s="127">
        <f t="shared" si="1"/>
        <v>0</v>
      </c>
      <c r="J33" s="4">
        <f>J30</f>
        <v>25.266200000000001</v>
      </c>
      <c r="K33" s="127">
        <f t="shared" si="0"/>
        <v>0</v>
      </c>
      <c r="L33">
        <f>SUMIF(TB!A:A,Apr!A33,TB!AG:AG)</f>
        <v>0</v>
      </c>
      <c r="M33" s="253">
        <f t="shared" si="3"/>
        <v>0</v>
      </c>
    </row>
    <row r="34" spans="1:13">
      <c r="A34" s="134">
        <v>13032</v>
      </c>
      <c r="B34" s="38" t="s">
        <v>98</v>
      </c>
      <c r="C34" s="39"/>
      <c r="D34" s="39"/>
      <c r="E34" s="126"/>
      <c r="F34" s="126"/>
      <c r="H34" s="127">
        <f t="shared" si="1"/>
        <v>0</v>
      </c>
      <c r="J34" s="4">
        <f t="shared" si="2"/>
        <v>25.266200000000001</v>
      </c>
      <c r="K34" s="127">
        <f t="shared" si="0"/>
        <v>0</v>
      </c>
      <c r="L34">
        <f>SUMIF(TB!A:A,Apr!A34,TB!AG:AG)</f>
        <v>0</v>
      </c>
      <c r="M34" s="253">
        <f t="shared" si="3"/>
        <v>0</v>
      </c>
    </row>
    <row r="35" spans="1:13">
      <c r="A35" s="134">
        <v>13041</v>
      </c>
      <c r="B35" s="38" t="s">
        <v>99</v>
      </c>
      <c r="C35" s="39"/>
      <c r="D35" s="39"/>
      <c r="E35" s="126"/>
      <c r="F35" s="126"/>
      <c r="H35" s="127">
        <f t="shared" si="1"/>
        <v>0</v>
      </c>
      <c r="J35" s="4">
        <f t="shared" si="2"/>
        <v>25.266200000000001</v>
      </c>
      <c r="K35" s="127">
        <f t="shared" si="0"/>
        <v>0</v>
      </c>
      <c r="L35">
        <f>SUMIF(TB!A:A,Apr!A35,TB!AG:AG)</f>
        <v>0</v>
      </c>
      <c r="M35" s="253">
        <f t="shared" si="3"/>
        <v>0</v>
      </c>
    </row>
    <row r="36" spans="1:13">
      <c r="A36" s="134">
        <v>13042</v>
      </c>
      <c r="B36" s="38" t="s">
        <v>100</v>
      </c>
      <c r="C36" s="39"/>
      <c r="D36" s="39"/>
      <c r="E36" s="126"/>
      <c r="F36" s="126"/>
      <c r="H36" s="127">
        <f t="shared" si="1"/>
        <v>0</v>
      </c>
      <c r="J36" s="4">
        <f t="shared" si="2"/>
        <v>25.266200000000001</v>
      </c>
      <c r="K36" s="127">
        <f t="shared" si="0"/>
        <v>0</v>
      </c>
      <c r="L36">
        <f>SUMIF(TB!A:A,Apr!A36,TB!AG:AG)</f>
        <v>0</v>
      </c>
      <c r="M36" s="253">
        <f t="shared" si="3"/>
        <v>0</v>
      </c>
    </row>
    <row r="37" spans="1:13">
      <c r="A37" s="134">
        <v>13043</v>
      </c>
      <c r="B37" s="38" t="s">
        <v>101</v>
      </c>
      <c r="C37" s="39"/>
      <c r="D37" s="39"/>
      <c r="E37" s="126"/>
      <c r="F37" s="126"/>
      <c r="H37" s="127">
        <f t="shared" si="1"/>
        <v>0</v>
      </c>
      <c r="J37" s="4">
        <f t="shared" si="2"/>
        <v>25.266200000000001</v>
      </c>
      <c r="K37" s="127">
        <f t="shared" si="0"/>
        <v>0</v>
      </c>
      <c r="L37">
        <f>SUMIF(TB!A:A,Apr!A37,TB!AG:AG)</f>
        <v>0</v>
      </c>
      <c r="M37" s="253">
        <f t="shared" si="3"/>
        <v>0</v>
      </c>
    </row>
    <row r="38" spans="1:13">
      <c r="A38" s="134">
        <v>13044</v>
      </c>
      <c r="B38" s="38" t="s">
        <v>102</v>
      </c>
      <c r="C38" s="39"/>
      <c r="D38" s="39"/>
      <c r="E38" s="126"/>
      <c r="F38" s="126"/>
      <c r="H38" s="127">
        <f t="shared" si="1"/>
        <v>0</v>
      </c>
      <c r="J38" s="4">
        <f t="shared" si="2"/>
        <v>25.266200000000001</v>
      </c>
      <c r="K38" s="127">
        <f t="shared" si="0"/>
        <v>0</v>
      </c>
      <c r="L38">
        <f>SUMIF(TB!A:A,Apr!A38,TB!AG:AG)</f>
        <v>0</v>
      </c>
      <c r="M38" s="253">
        <f t="shared" si="3"/>
        <v>0</v>
      </c>
    </row>
    <row r="39" spans="1:13">
      <c r="A39" s="134">
        <v>13045</v>
      </c>
      <c r="B39" s="38" t="s">
        <v>103</v>
      </c>
      <c r="C39" s="39"/>
      <c r="D39" s="39"/>
      <c r="E39" s="126"/>
      <c r="F39" s="126"/>
      <c r="H39" s="127">
        <f t="shared" si="1"/>
        <v>0</v>
      </c>
      <c r="J39" s="4">
        <f t="shared" si="2"/>
        <v>25.266200000000001</v>
      </c>
      <c r="K39" s="127">
        <f t="shared" si="0"/>
        <v>0</v>
      </c>
      <c r="L39">
        <f>SUMIF(TB!A:A,Apr!A39,TB!AG:AG)</f>
        <v>0</v>
      </c>
      <c r="M39" s="253">
        <f t="shared" si="3"/>
        <v>0</v>
      </c>
    </row>
    <row r="40" spans="1:13">
      <c r="A40" s="134">
        <v>13051</v>
      </c>
      <c r="B40" s="38" t="s">
        <v>104</v>
      </c>
      <c r="C40" s="39"/>
      <c r="D40" s="39"/>
      <c r="E40" s="126"/>
      <c r="F40" s="126"/>
      <c r="H40" s="127">
        <f t="shared" si="1"/>
        <v>0</v>
      </c>
      <c r="J40" s="4">
        <f t="shared" si="2"/>
        <v>25.266200000000001</v>
      </c>
      <c r="K40" s="127">
        <f t="shared" si="0"/>
        <v>0</v>
      </c>
      <c r="L40">
        <f>SUMIF(TB!A:A,Apr!A40,TB!AG:AG)</f>
        <v>0</v>
      </c>
      <c r="M40" s="253">
        <f t="shared" si="3"/>
        <v>0</v>
      </c>
    </row>
    <row r="41" spans="1:13">
      <c r="A41" s="134">
        <v>13052</v>
      </c>
      <c r="B41" s="38" t="s">
        <v>105</v>
      </c>
      <c r="C41" s="39"/>
      <c r="D41" s="39"/>
      <c r="E41" s="126"/>
      <c r="F41" s="126"/>
      <c r="H41" s="127">
        <f t="shared" si="1"/>
        <v>0</v>
      </c>
      <c r="J41" s="4">
        <f t="shared" si="2"/>
        <v>25.266200000000001</v>
      </c>
      <c r="K41" s="127">
        <f t="shared" si="0"/>
        <v>0</v>
      </c>
      <c r="L41">
        <f>SUMIF(TB!A:A,Apr!A41,TB!AG:AG)</f>
        <v>0</v>
      </c>
      <c r="M41" s="253">
        <f t="shared" si="3"/>
        <v>0</v>
      </c>
    </row>
    <row r="42" spans="1:13">
      <c r="A42" s="134">
        <v>13053</v>
      </c>
      <c r="B42" s="38" t="s">
        <v>106</v>
      </c>
      <c r="C42" s="39"/>
      <c r="D42" s="39"/>
      <c r="E42" s="126"/>
      <c r="F42" s="126"/>
      <c r="H42" s="127">
        <f t="shared" si="1"/>
        <v>0</v>
      </c>
      <c r="J42" s="4">
        <f t="shared" si="2"/>
        <v>25.266200000000001</v>
      </c>
      <c r="K42" s="127">
        <f t="shared" si="0"/>
        <v>0</v>
      </c>
      <c r="L42">
        <f>SUMIF(TB!A:A,Apr!A42,TB!AG:AG)</f>
        <v>0</v>
      </c>
      <c r="M42" s="253">
        <f t="shared" si="3"/>
        <v>0</v>
      </c>
    </row>
    <row r="43" spans="1:13">
      <c r="A43" s="134">
        <v>13054</v>
      </c>
      <c r="B43" s="38" t="s">
        <v>107</v>
      </c>
      <c r="C43" s="39"/>
      <c r="D43" s="39"/>
      <c r="E43" s="126"/>
      <c r="F43" s="126"/>
      <c r="H43" s="127">
        <f t="shared" si="1"/>
        <v>0</v>
      </c>
      <c r="J43" s="4">
        <f t="shared" si="2"/>
        <v>25.266200000000001</v>
      </c>
      <c r="K43" s="127">
        <f t="shared" si="0"/>
        <v>0</v>
      </c>
      <c r="L43">
        <f>SUMIF(TB!A:A,Apr!A43,TB!AG:AG)</f>
        <v>0</v>
      </c>
      <c r="M43" s="253">
        <f t="shared" si="3"/>
        <v>0</v>
      </c>
    </row>
    <row r="44" spans="1:13">
      <c r="A44" s="134">
        <v>13055</v>
      </c>
      <c r="B44" s="38" t="s">
        <v>108</v>
      </c>
      <c r="C44" s="39"/>
      <c r="D44" s="39"/>
      <c r="E44" s="126"/>
      <c r="F44" s="126"/>
      <c r="H44" s="127">
        <f t="shared" si="1"/>
        <v>0</v>
      </c>
      <c r="J44" s="4">
        <f t="shared" si="2"/>
        <v>25.266200000000001</v>
      </c>
      <c r="K44" s="127">
        <f t="shared" si="0"/>
        <v>0</v>
      </c>
      <c r="L44">
        <f>SUMIF(TB!A:A,Apr!A44,TB!AG:AG)</f>
        <v>0</v>
      </c>
      <c r="M44" s="253">
        <f t="shared" si="3"/>
        <v>0</v>
      </c>
    </row>
    <row r="45" spans="1:13">
      <c r="A45" s="134">
        <v>13056</v>
      </c>
      <c r="B45" s="38" t="s">
        <v>109</v>
      </c>
      <c r="C45" s="39"/>
      <c r="D45" s="39"/>
      <c r="E45" s="126"/>
      <c r="F45" s="126"/>
      <c r="H45" s="127">
        <f t="shared" si="1"/>
        <v>0</v>
      </c>
      <c r="J45" s="4">
        <f t="shared" si="2"/>
        <v>25.266200000000001</v>
      </c>
      <c r="K45" s="127">
        <f t="shared" si="0"/>
        <v>0</v>
      </c>
      <c r="L45">
        <f>SUMIF(TB!A:A,Apr!A45,TB!AG:AG)</f>
        <v>0</v>
      </c>
      <c r="M45" s="253">
        <f t="shared" si="3"/>
        <v>0</v>
      </c>
    </row>
    <row r="46" spans="1:13">
      <c r="A46" s="134">
        <v>13061</v>
      </c>
      <c r="B46" s="38" t="s">
        <v>110</v>
      </c>
      <c r="C46" s="39"/>
      <c r="D46" s="39"/>
      <c r="E46" s="126"/>
      <c r="F46" s="126"/>
      <c r="H46" s="127">
        <f t="shared" si="1"/>
        <v>0</v>
      </c>
      <c r="J46" s="4">
        <f t="shared" si="2"/>
        <v>25.266200000000001</v>
      </c>
      <c r="K46" s="127">
        <f t="shared" si="0"/>
        <v>0</v>
      </c>
      <c r="L46">
        <f>SUMIF(TB!A:A,Apr!A46,TB!AG:AG)</f>
        <v>0</v>
      </c>
      <c r="M46" s="253">
        <f t="shared" si="3"/>
        <v>0</v>
      </c>
    </row>
    <row r="47" spans="1:13">
      <c r="A47" s="37">
        <v>13081</v>
      </c>
      <c r="B47" s="38" t="s">
        <v>111</v>
      </c>
      <c r="C47" s="39"/>
      <c r="D47" s="39"/>
      <c r="E47" s="126"/>
      <c r="F47" s="126"/>
      <c r="H47" s="127">
        <f t="shared" si="1"/>
        <v>0</v>
      </c>
      <c r="J47" s="4">
        <f t="shared" si="2"/>
        <v>25.266200000000001</v>
      </c>
      <c r="K47" s="127">
        <f t="shared" si="0"/>
        <v>0</v>
      </c>
      <c r="L47">
        <f>SUMIF(TB!A:A,Apr!A47,TB!AG:AG)</f>
        <v>0</v>
      </c>
      <c r="M47" s="253">
        <f t="shared" si="3"/>
        <v>0</v>
      </c>
    </row>
    <row r="48" spans="1:13">
      <c r="A48" s="37">
        <v>13091</v>
      </c>
      <c r="B48" s="38" t="s">
        <v>112</v>
      </c>
      <c r="C48" s="39"/>
      <c r="D48" s="39"/>
      <c r="E48" s="126"/>
      <c r="F48" s="126"/>
      <c r="H48" s="127">
        <f t="shared" si="1"/>
        <v>0</v>
      </c>
      <c r="J48" s="4">
        <f t="shared" si="2"/>
        <v>25.266200000000001</v>
      </c>
      <c r="K48" s="127">
        <f t="shared" si="0"/>
        <v>0</v>
      </c>
      <c r="L48">
        <f>SUMIF(TB!A:A,Apr!A48,TB!AG:AG)</f>
        <v>0</v>
      </c>
      <c r="M48" s="253">
        <f t="shared" si="3"/>
        <v>0</v>
      </c>
    </row>
    <row r="49" spans="1:13">
      <c r="A49" s="134">
        <v>13101</v>
      </c>
      <c r="B49" s="38" t="s">
        <v>113</v>
      </c>
      <c r="C49" s="39"/>
      <c r="D49" s="39"/>
      <c r="E49" s="126"/>
      <c r="F49" s="126"/>
      <c r="H49" s="127">
        <f t="shared" si="1"/>
        <v>0</v>
      </c>
      <c r="J49" s="4">
        <f t="shared" si="2"/>
        <v>25.266200000000001</v>
      </c>
      <c r="K49" s="127">
        <f t="shared" si="0"/>
        <v>0</v>
      </c>
      <c r="L49">
        <f>SUMIF(TB!A:A,Apr!A49,TB!AG:AG)</f>
        <v>0</v>
      </c>
      <c r="M49" s="253">
        <f t="shared" si="3"/>
        <v>0</v>
      </c>
    </row>
    <row r="50" spans="1:13">
      <c r="A50" s="134">
        <v>13111</v>
      </c>
      <c r="B50" s="38" t="s">
        <v>114</v>
      </c>
      <c r="C50" s="39"/>
      <c r="D50" s="39"/>
      <c r="E50" s="126"/>
      <c r="F50" s="126"/>
      <c r="H50" s="127">
        <f t="shared" si="1"/>
        <v>0</v>
      </c>
      <c r="J50" s="4">
        <f t="shared" si="2"/>
        <v>25.266200000000001</v>
      </c>
      <c r="K50" s="127">
        <f t="shared" si="0"/>
        <v>0</v>
      </c>
      <c r="L50">
        <f>SUMIF(TB!A:A,Apr!A50,TB!AG:AG)</f>
        <v>0</v>
      </c>
      <c r="M50" s="253">
        <f t="shared" si="3"/>
        <v>0</v>
      </c>
    </row>
    <row r="51" spans="1:13">
      <c r="A51" s="134">
        <v>13112</v>
      </c>
      <c r="B51" s="38" t="s">
        <v>115</v>
      </c>
      <c r="C51" s="39"/>
      <c r="D51" s="39"/>
      <c r="E51" s="126"/>
      <c r="F51" s="126"/>
      <c r="H51" s="127">
        <f t="shared" si="1"/>
        <v>0</v>
      </c>
      <c r="J51" s="4">
        <f t="shared" si="2"/>
        <v>25.266200000000001</v>
      </c>
      <c r="K51" s="127">
        <f t="shared" si="0"/>
        <v>0</v>
      </c>
      <c r="L51">
        <f>SUMIF(TB!A:A,Apr!A51,TB!AG:AG)</f>
        <v>0</v>
      </c>
      <c r="M51" s="253">
        <f t="shared" si="3"/>
        <v>0</v>
      </c>
    </row>
    <row r="52" spans="1:13">
      <c r="A52" s="134">
        <v>13113</v>
      </c>
      <c r="B52" s="38" t="s">
        <v>116</v>
      </c>
      <c r="C52" s="39"/>
      <c r="D52" s="39"/>
      <c r="E52" s="126"/>
      <c r="F52" s="126"/>
      <c r="H52" s="127">
        <f t="shared" si="1"/>
        <v>0</v>
      </c>
      <c r="J52" s="4">
        <f t="shared" si="2"/>
        <v>25.266200000000001</v>
      </c>
      <c r="K52" s="127">
        <f t="shared" si="0"/>
        <v>0</v>
      </c>
      <c r="L52">
        <f>SUMIF(TB!A:A,Apr!A52,TB!AG:AG)</f>
        <v>0</v>
      </c>
      <c r="M52" s="253">
        <f t="shared" si="3"/>
        <v>0</v>
      </c>
    </row>
    <row r="53" spans="1:13">
      <c r="A53" s="134">
        <v>13114</v>
      </c>
      <c r="B53" s="38" t="s">
        <v>117</v>
      </c>
      <c r="C53" s="39"/>
      <c r="D53" s="39"/>
      <c r="E53" s="126"/>
      <c r="F53" s="126"/>
      <c r="H53" s="127">
        <f t="shared" si="1"/>
        <v>0</v>
      </c>
      <c r="J53" s="4">
        <f t="shared" si="2"/>
        <v>25.266200000000001</v>
      </c>
      <c r="K53" s="127">
        <f t="shared" si="0"/>
        <v>0</v>
      </c>
      <c r="L53">
        <f>SUMIF(TB!A:A,Apr!A53,TB!AG:AG)</f>
        <v>0</v>
      </c>
      <c r="M53" s="253">
        <f t="shared" si="3"/>
        <v>0</v>
      </c>
    </row>
    <row r="54" spans="1:13">
      <c r="A54" s="134">
        <v>13115</v>
      </c>
      <c r="B54" s="38" t="s">
        <v>118</v>
      </c>
      <c r="C54" s="39"/>
      <c r="D54" s="39"/>
      <c r="E54" s="126"/>
      <c r="F54" s="126"/>
      <c r="H54" s="127">
        <f t="shared" si="1"/>
        <v>0</v>
      </c>
      <c r="J54" s="4">
        <f t="shared" si="2"/>
        <v>25.266200000000001</v>
      </c>
      <c r="K54" s="127">
        <f t="shared" si="0"/>
        <v>0</v>
      </c>
      <c r="L54">
        <f>SUMIF(TB!A:A,Apr!A54,TB!AG:AG)</f>
        <v>0</v>
      </c>
      <c r="M54" s="253">
        <f t="shared" si="3"/>
        <v>0</v>
      </c>
    </row>
    <row r="55" spans="1:13">
      <c r="A55" s="134">
        <v>13116</v>
      </c>
      <c r="B55" s="38" t="s">
        <v>119</v>
      </c>
      <c r="C55" s="39"/>
      <c r="D55" s="39"/>
      <c r="E55" s="126"/>
      <c r="F55" s="126"/>
      <c r="H55" s="127">
        <f t="shared" si="1"/>
        <v>0</v>
      </c>
      <c r="J55" s="4">
        <f t="shared" si="2"/>
        <v>25.266200000000001</v>
      </c>
      <c r="K55" s="127">
        <f t="shared" si="0"/>
        <v>0</v>
      </c>
      <c r="L55">
        <f>SUMIF(TB!A:A,Apr!A55,TB!AG:AG)</f>
        <v>0</v>
      </c>
      <c r="M55" s="253">
        <f t="shared" si="3"/>
        <v>0</v>
      </c>
    </row>
    <row r="56" spans="1:13">
      <c r="A56" s="134">
        <v>13117</v>
      </c>
      <c r="B56" s="38" t="s">
        <v>120</v>
      </c>
      <c r="C56" s="39"/>
      <c r="D56" s="39"/>
      <c r="E56" s="126"/>
      <c r="F56" s="126"/>
      <c r="H56" s="127">
        <f t="shared" si="1"/>
        <v>0</v>
      </c>
      <c r="J56" s="4">
        <f t="shared" si="2"/>
        <v>25.266200000000001</v>
      </c>
      <c r="K56" s="127">
        <f t="shared" si="0"/>
        <v>0</v>
      </c>
      <c r="L56">
        <f>SUMIF(TB!A:A,Apr!A56,TB!AG:AG)</f>
        <v>0</v>
      </c>
      <c r="M56" s="253">
        <f t="shared" si="3"/>
        <v>0</v>
      </c>
    </row>
    <row r="57" spans="1:13">
      <c r="A57" s="134">
        <v>13118</v>
      </c>
      <c r="B57" s="38" t="s">
        <v>121</v>
      </c>
      <c r="C57" s="39"/>
      <c r="D57" s="39"/>
      <c r="E57" s="126"/>
      <c r="F57" s="126"/>
      <c r="H57" s="127">
        <f t="shared" si="1"/>
        <v>0</v>
      </c>
      <c r="J57" s="4">
        <f t="shared" si="2"/>
        <v>25.266200000000001</v>
      </c>
      <c r="K57" s="127">
        <f t="shared" si="0"/>
        <v>0</v>
      </c>
      <c r="L57">
        <f>SUMIF(TB!A:A,Apr!A57,TB!AG:AG)</f>
        <v>0</v>
      </c>
      <c r="M57" s="253">
        <f t="shared" si="3"/>
        <v>0</v>
      </c>
    </row>
    <row r="58" spans="1:13">
      <c r="A58" s="134">
        <v>13121</v>
      </c>
      <c r="B58" s="132" t="s">
        <v>122</v>
      </c>
      <c r="C58" s="39"/>
      <c r="D58" s="39"/>
      <c r="E58" s="126"/>
      <c r="F58" s="126"/>
      <c r="H58" s="127">
        <f t="shared" si="1"/>
        <v>0</v>
      </c>
      <c r="J58" s="4">
        <f t="shared" si="2"/>
        <v>25.266200000000001</v>
      </c>
      <c r="K58" s="127">
        <f t="shared" si="0"/>
        <v>0</v>
      </c>
      <c r="L58">
        <f>SUMIF(TB!A:A,Apr!A58,TB!AG:AG)</f>
        <v>0</v>
      </c>
      <c r="M58" s="253">
        <f t="shared" si="3"/>
        <v>0</v>
      </c>
    </row>
    <row r="59" spans="1:13">
      <c r="A59" s="37">
        <v>13131</v>
      </c>
      <c r="B59" s="38" t="s">
        <v>123</v>
      </c>
      <c r="C59" s="39"/>
      <c r="D59" s="39"/>
      <c r="E59" s="126"/>
      <c r="F59" s="126"/>
      <c r="H59" s="127">
        <f t="shared" si="1"/>
        <v>0</v>
      </c>
      <c r="J59" s="4">
        <f t="shared" si="2"/>
        <v>25.266200000000001</v>
      </c>
      <c r="K59" s="127">
        <f t="shared" si="0"/>
        <v>0</v>
      </c>
      <c r="L59">
        <f>SUMIF(TB!A:A,Apr!A59,TB!AG:AG)</f>
        <v>0</v>
      </c>
      <c r="M59" s="253">
        <f t="shared" si="3"/>
        <v>0</v>
      </c>
    </row>
    <row r="60" spans="1:13">
      <c r="A60" s="37">
        <v>13132</v>
      </c>
      <c r="B60" s="38" t="s">
        <v>124</v>
      </c>
      <c r="C60" s="39"/>
      <c r="D60" s="39"/>
      <c r="E60" s="126"/>
      <c r="F60" s="126"/>
      <c r="H60" s="127">
        <f t="shared" si="1"/>
        <v>0</v>
      </c>
      <c r="J60" s="4">
        <f t="shared" si="2"/>
        <v>25.266200000000001</v>
      </c>
      <c r="K60" s="127">
        <f t="shared" si="0"/>
        <v>0</v>
      </c>
      <c r="L60">
        <f>SUMIF(TB!A:A,Apr!A60,TB!AG:AG)</f>
        <v>0</v>
      </c>
      <c r="M60" s="253">
        <f t="shared" si="3"/>
        <v>0</v>
      </c>
    </row>
    <row r="61" spans="1:13">
      <c r="A61" s="37">
        <v>13133</v>
      </c>
      <c r="B61" s="38" t="s">
        <v>125</v>
      </c>
      <c r="C61" s="39"/>
      <c r="D61" s="39"/>
      <c r="E61" s="126"/>
      <c r="F61" s="126"/>
      <c r="H61" s="127">
        <f t="shared" si="1"/>
        <v>0</v>
      </c>
      <c r="J61" s="4">
        <f t="shared" si="2"/>
        <v>25.266200000000001</v>
      </c>
      <c r="K61" s="127">
        <f t="shared" si="0"/>
        <v>0</v>
      </c>
      <c r="L61">
        <f>SUMIF(TB!A:A,Apr!A61,TB!AG:AG)</f>
        <v>0</v>
      </c>
      <c r="M61" s="253">
        <f t="shared" si="3"/>
        <v>0</v>
      </c>
    </row>
    <row r="62" spans="1:13">
      <c r="A62" s="37">
        <v>13134</v>
      </c>
      <c r="B62" s="38" t="s">
        <v>126</v>
      </c>
      <c r="C62" s="39"/>
      <c r="D62" s="39"/>
      <c r="E62" s="126"/>
      <c r="F62" s="126"/>
      <c r="H62" s="127">
        <f t="shared" si="1"/>
        <v>0</v>
      </c>
      <c r="J62" s="4">
        <f t="shared" si="2"/>
        <v>25.266200000000001</v>
      </c>
      <c r="K62" s="127">
        <f t="shared" si="0"/>
        <v>0</v>
      </c>
      <c r="L62">
        <f>SUMIF(TB!A:A,Apr!A62,TB!AG:AG)</f>
        <v>0</v>
      </c>
      <c r="M62" s="253">
        <f t="shared" si="3"/>
        <v>0</v>
      </c>
    </row>
    <row r="63" spans="1:13">
      <c r="A63" s="37">
        <v>13135</v>
      </c>
      <c r="B63" s="132" t="s">
        <v>127</v>
      </c>
      <c r="C63" s="39"/>
      <c r="D63" s="39"/>
      <c r="E63" s="126"/>
      <c r="F63" s="126"/>
      <c r="H63" s="127">
        <f t="shared" si="1"/>
        <v>0</v>
      </c>
      <c r="J63" s="4">
        <f t="shared" si="2"/>
        <v>25.266200000000001</v>
      </c>
      <c r="K63" s="127">
        <f t="shared" si="0"/>
        <v>0</v>
      </c>
      <c r="L63">
        <f>SUMIF(TB!A:A,Apr!A63,TB!AG:AG)</f>
        <v>0</v>
      </c>
      <c r="M63" s="253">
        <f t="shared" si="3"/>
        <v>0</v>
      </c>
    </row>
    <row r="64" spans="1:13">
      <c r="A64" s="135">
        <v>13136</v>
      </c>
      <c r="B64" s="38" t="s">
        <v>128</v>
      </c>
      <c r="C64" s="39"/>
      <c r="D64" s="39"/>
      <c r="E64" s="126"/>
      <c r="F64" s="126"/>
      <c r="H64" s="127">
        <f t="shared" si="1"/>
        <v>0</v>
      </c>
      <c r="J64" s="4">
        <f t="shared" si="2"/>
        <v>25.266200000000001</v>
      </c>
      <c r="K64" s="127">
        <f t="shared" si="0"/>
        <v>0</v>
      </c>
      <c r="L64">
        <f>SUMIF(TB!A:A,Apr!A64,TB!AG:AG)</f>
        <v>0</v>
      </c>
      <c r="M64" s="253">
        <f t="shared" si="3"/>
        <v>0</v>
      </c>
    </row>
    <row r="65" spans="1:13">
      <c r="A65" s="37">
        <v>13141</v>
      </c>
      <c r="B65" s="132" t="s">
        <v>129</v>
      </c>
      <c r="C65" s="39"/>
      <c r="D65" s="39"/>
      <c r="E65" s="126"/>
      <c r="F65" s="126"/>
      <c r="H65" s="127">
        <f t="shared" si="1"/>
        <v>0</v>
      </c>
      <c r="J65" s="4">
        <f t="shared" si="2"/>
        <v>25.266200000000001</v>
      </c>
      <c r="K65" s="127">
        <f t="shared" si="0"/>
        <v>0</v>
      </c>
      <c r="L65">
        <f>SUMIF(TB!A:A,Apr!A65,TB!AG:AG)</f>
        <v>0</v>
      </c>
      <c r="M65" s="253">
        <f t="shared" si="3"/>
        <v>0</v>
      </c>
    </row>
    <row r="66" spans="1:13">
      <c r="A66" s="37">
        <v>13142</v>
      </c>
      <c r="B66" s="132" t="s">
        <v>130</v>
      </c>
      <c r="C66" s="39"/>
      <c r="D66" s="39"/>
      <c r="E66" s="126"/>
      <c r="F66" s="126"/>
      <c r="H66" s="127">
        <f t="shared" si="1"/>
        <v>0</v>
      </c>
      <c r="J66" s="4">
        <f t="shared" si="2"/>
        <v>25.266200000000001</v>
      </c>
      <c r="K66" s="127">
        <f t="shared" si="0"/>
        <v>0</v>
      </c>
      <c r="L66">
        <f>SUMIF(TB!A:A,Apr!A66,TB!AG:AG)</f>
        <v>0</v>
      </c>
      <c r="M66" s="253">
        <f t="shared" si="3"/>
        <v>0</v>
      </c>
    </row>
    <row r="67" spans="1:13">
      <c r="A67" s="37">
        <v>13143</v>
      </c>
      <c r="B67" s="38" t="s">
        <v>131</v>
      </c>
      <c r="C67" s="39"/>
      <c r="D67" s="39"/>
      <c r="E67" s="126"/>
      <c r="F67" s="126"/>
      <c r="H67" s="127">
        <f t="shared" si="1"/>
        <v>0</v>
      </c>
      <c r="J67" s="4">
        <f t="shared" si="2"/>
        <v>25.266200000000001</v>
      </c>
      <c r="K67" s="127">
        <f t="shared" si="0"/>
        <v>0</v>
      </c>
      <c r="L67">
        <f>SUMIF(TB!A:A,Apr!A67,TB!AG:AG)</f>
        <v>0</v>
      </c>
      <c r="M67" s="253">
        <f t="shared" si="3"/>
        <v>0</v>
      </c>
    </row>
    <row r="68" spans="1:13">
      <c r="A68" s="37">
        <v>13144</v>
      </c>
      <c r="B68" s="38" t="s">
        <v>132</v>
      </c>
      <c r="C68" s="39"/>
      <c r="D68" s="39"/>
      <c r="E68" s="126"/>
      <c r="F68" s="126"/>
      <c r="H68" s="127">
        <f t="shared" si="1"/>
        <v>0</v>
      </c>
      <c r="J68" s="4">
        <f t="shared" si="2"/>
        <v>25.266200000000001</v>
      </c>
      <c r="K68" s="127">
        <f t="shared" si="0"/>
        <v>0</v>
      </c>
      <c r="L68">
        <f>SUMIF(TB!A:A,Apr!A68,TB!AG:AG)</f>
        <v>0</v>
      </c>
      <c r="M68" s="253">
        <f t="shared" si="3"/>
        <v>0</v>
      </c>
    </row>
    <row r="69" spans="1:13">
      <c r="A69" s="37">
        <v>13151</v>
      </c>
      <c r="B69" s="38" t="s">
        <v>133</v>
      </c>
      <c r="C69" s="39"/>
      <c r="D69" s="39"/>
      <c r="E69" s="126"/>
      <c r="F69" s="126"/>
      <c r="H69" s="127">
        <f t="shared" si="1"/>
        <v>0</v>
      </c>
      <c r="J69" s="4">
        <f t="shared" si="2"/>
        <v>25.266200000000001</v>
      </c>
      <c r="K69" s="127">
        <f t="shared" si="0"/>
        <v>0</v>
      </c>
      <c r="L69">
        <f>SUMIF(TB!A:A,Apr!A69,TB!AG:AG)</f>
        <v>0</v>
      </c>
      <c r="M69" s="253">
        <f t="shared" si="3"/>
        <v>0</v>
      </c>
    </row>
    <row r="70" spans="1:13">
      <c r="A70" s="37">
        <v>13152</v>
      </c>
      <c r="B70" s="38" t="s">
        <v>134</v>
      </c>
      <c r="C70" s="39"/>
      <c r="D70" s="39"/>
      <c r="E70" s="126"/>
      <c r="F70" s="126"/>
      <c r="H70" s="127">
        <f t="shared" si="1"/>
        <v>0</v>
      </c>
      <c r="J70" s="4">
        <f t="shared" si="2"/>
        <v>25.266200000000001</v>
      </c>
      <c r="K70" s="127">
        <f t="shared" si="0"/>
        <v>0</v>
      </c>
      <c r="L70">
        <f>SUMIF(TB!A:A,Apr!A70,TB!AG:AG)</f>
        <v>0</v>
      </c>
      <c r="M70" s="253">
        <f t="shared" si="3"/>
        <v>0</v>
      </c>
    </row>
    <row r="71" spans="1:13">
      <c r="A71" s="37">
        <v>13153</v>
      </c>
      <c r="B71" s="38" t="s">
        <v>135</v>
      </c>
      <c r="C71" s="39"/>
      <c r="D71" s="39"/>
      <c r="E71" s="126"/>
      <c r="F71" s="126"/>
      <c r="H71" s="127">
        <f t="shared" si="1"/>
        <v>0</v>
      </c>
      <c r="J71" s="4">
        <f t="shared" si="2"/>
        <v>25.266200000000001</v>
      </c>
      <c r="K71" s="127">
        <f t="shared" si="0"/>
        <v>0</v>
      </c>
      <c r="L71">
        <f>SUMIF(TB!A:A,Apr!A71,TB!AG:AG)</f>
        <v>0</v>
      </c>
      <c r="M71" s="253">
        <f t="shared" si="3"/>
        <v>0</v>
      </c>
    </row>
    <row r="72" spans="1:13">
      <c r="A72" s="37">
        <v>13161</v>
      </c>
      <c r="B72" s="38" t="s">
        <v>475</v>
      </c>
      <c r="C72" s="39"/>
      <c r="D72" s="39"/>
      <c r="E72" s="126"/>
      <c r="F72" s="126"/>
      <c r="H72" s="127">
        <f t="shared" si="1"/>
        <v>0</v>
      </c>
      <c r="J72" s="4">
        <f t="shared" si="2"/>
        <v>25.266200000000001</v>
      </c>
      <c r="K72" s="127">
        <f t="shared" si="0"/>
        <v>0</v>
      </c>
      <c r="L72">
        <f>SUMIF(TB!A:A,Apr!A72,TB!AG:AG)</f>
        <v>0</v>
      </c>
      <c r="M72" s="253">
        <f t="shared" si="3"/>
        <v>0</v>
      </c>
    </row>
    <row r="73" spans="1:13">
      <c r="A73" s="37">
        <v>13162</v>
      </c>
      <c r="B73" s="38" t="s">
        <v>476</v>
      </c>
      <c r="C73" s="39"/>
      <c r="D73" s="39"/>
      <c r="E73" s="126"/>
      <c r="F73" s="126"/>
      <c r="H73" s="127">
        <f t="shared" si="1"/>
        <v>0</v>
      </c>
      <c r="J73" s="4">
        <f t="shared" si="2"/>
        <v>25.266200000000001</v>
      </c>
      <c r="K73" s="127">
        <f t="shared" si="0"/>
        <v>0</v>
      </c>
      <c r="L73">
        <f>SUMIF(TB!A:A,Apr!A73,TB!AG:AG)</f>
        <v>0</v>
      </c>
      <c r="M73" s="253">
        <f t="shared" ref="M73:M136" si="4">K73-L73</f>
        <v>0</v>
      </c>
    </row>
    <row r="74" spans="1:13">
      <c r="A74" s="37">
        <v>13163</v>
      </c>
      <c r="B74" s="38" t="s">
        <v>477</v>
      </c>
      <c r="C74" s="39"/>
      <c r="D74" s="39"/>
      <c r="E74" s="126"/>
      <c r="F74" s="126"/>
      <c r="H74" s="127">
        <f t="shared" si="1"/>
        <v>0</v>
      </c>
      <c r="J74" s="4">
        <f t="shared" si="2"/>
        <v>25.266200000000001</v>
      </c>
      <c r="K74" s="127">
        <f t="shared" ref="K74:K137" si="5">ROUND(H74*J74,2)</f>
        <v>0</v>
      </c>
      <c r="L74">
        <f>SUMIF(TB!A:A,Apr!A74,TB!AG:AG)</f>
        <v>0</v>
      </c>
      <c r="M74" s="253">
        <f t="shared" si="4"/>
        <v>0</v>
      </c>
    </row>
    <row r="75" spans="1:13">
      <c r="A75" s="37">
        <v>13164</v>
      </c>
      <c r="B75" s="38" t="s">
        <v>139</v>
      </c>
      <c r="C75" s="39"/>
      <c r="D75" s="39"/>
      <c r="E75" s="126"/>
      <c r="F75" s="126"/>
      <c r="H75" s="127">
        <f t="shared" ref="H75:H140" si="6">ROUND(C75-D75+E75-F75,2)</f>
        <v>0</v>
      </c>
      <c r="J75" s="4">
        <f t="shared" ref="J75:J138" si="7">J74</f>
        <v>25.266200000000001</v>
      </c>
      <c r="K75" s="127">
        <f t="shared" si="5"/>
        <v>0</v>
      </c>
      <c r="L75">
        <f>SUMIF(TB!A:A,Apr!A75,TB!AG:AG)</f>
        <v>0</v>
      </c>
      <c r="M75" s="253">
        <f t="shared" si="4"/>
        <v>0</v>
      </c>
    </row>
    <row r="76" spans="1:13">
      <c r="A76" s="134">
        <v>13171</v>
      </c>
      <c r="B76" s="132" t="s">
        <v>140</v>
      </c>
      <c r="C76" s="39"/>
      <c r="D76" s="39"/>
      <c r="E76" s="126"/>
      <c r="F76" s="126"/>
      <c r="H76" s="127">
        <f t="shared" si="6"/>
        <v>0</v>
      </c>
      <c r="J76" s="4">
        <f t="shared" si="7"/>
        <v>25.266200000000001</v>
      </c>
      <c r="K76" s="127">
        <f t="shared" si="5"/>
        <v>0</v>
      </c>
      <c r="L76">
        <f>SUMIF(TB!A:A,Apr!A76,TB!AG:AG)</f>
        <v>0</v>
      </c>
      <c r="M76" s="253">
        <f t="shared" si="4"/>
        <v>0</v>
      </c>
    </row>
    <row r="77" spans="1:13">
      <c r="A77" s="134">
        <v>13172</v>
      </c>
      <c r="B77" s="132" t="s">
        <v>141</v>
      </c>
      <c r="C77" s="39"/>
      <c r="D77" s="39"/>
      <c r="E77" s="126"/>
      <c r="F77" s="126"/>
      <c r="H77" s="127">
        <f t="shared" si="6"/>
        <v>0</v>
      </c>
      <c r="J77" s="4">
        <f t="shared" si="7"/>
        <v>25.266200000000001</v>
      </c>
      <c r="K77" s="127">
        <f t="shared" si="5"/>
        <v>0</v>
      </c>
      <c r="L77">
        <f>SUMIF(TB!A:A,Apr!A77,TB!AG:AG)</f>
        <v>0</v>
      </c>
      <c r="M77" s="253">
        <f t="shared" si="4"/>
        <v>0</v>
      </c>
    </row>
    <row r="78" spans="1:13">
      <c r="A78" s="134">
        <v>13181</v>
      </c>
      <c r="B78" s="132" t="s">
        <v>478</v>
      </c>
      <c r="C78" s="39"/>
      <c r="D78" s="39"/>
      <c r="E78" s="126"/>
      <c r="F78" s="126"/>
      <c r="H78" s="127">
        <f t="shared" si="6"/>
        <v>0</v>
      </c>
      <c r="J78" s="4">
        <f t="shared" si="7"/>
        <v>25.266200000000001</v>
      </c>
      <c r="K78" s="127">
        <f t="shared" si="5"/>
        <v>0</v>
      </c>
      <c r="L78">
        <f>SUMIF(TB!A:A,Apr!A78,TB!AG:AG)</f>
        <v>0</v>
      </c>
      <c r="M78" s="253">
        <f t="shared" si="4"/>
        <v>0</v>
      </c>
    </row>
    <row r="79" spans="1:13">
      <c r="A79" s="134">
        <v>13182</v>
      </c>
      <c r="B79" s="132" t="s">
        <v>143</v>
      </c>
      <c r="C79" s="39"/>
      <c r="D79" s="39"/>
      <c r="E79" s="126"/>
      <c r="F79" s="126"/>
      <c r="H79" s="127">
        <f t="shared" si="6"/>
        <v>0</v>
      </c>
      <c r="J79" s="4">
        <f t="shared" si="7"/>
        <v>25.266200000000001</v>
      </c>
      <c r="K79" s="127">
        <f t="shared" si="5"/>
        <v>0</v>
      </c>
      <c r="L79">
        <f>SUMIF(TB!A:A,Apr!A79,TB!AG:AG)</f>
        <v>0</v>
      </c>
      <c r="M79" s="253">
        <f t="shared" si="4"/>
        <v>0</v>
      </c>
    </row>
    <row r="80" spans="1:13">
      <c r="A80" s="134">
        <v>13183</v>
      </c>
      <c r="B80" s="132" t="s">
        <v>144</v>
      </c>
      <c r="C80" s="39"/>
      <c r="D80" s="39"/>
      <c r="E80" s="126"/>
      <c r="F80" s="126"/>
      <c r="H80" s="127">
        <f t="shared" si="6"/>
        <v>0</v>
      </c>
      <c r="J80" s="4">
        <f t="shared" si="7"/>
        <v>25.266200000000001</v>
      </c>
      <c r="K80" s="127">
        <f t="shared" si="5"/>
        <v>0</v>
      </c>
      <c r="L80">
        <f>SUMIF(TB!A:A,Apr!A80,TB!AG:AG)</f>
        <v>0</v>
      </c>
      <c r="M80" s="253">
        <f t="shared" si="4"/>
        <v>0</v>
      </c>
    </row>
    <row r="81" spans="1:13">
      <c r="A81" s="134">
        <v>13191</v>
      </c>
      <c r="B81" s="132" t="s">
        <v>145</v>
      </c>
      <c r="C81" s="39"/>
      <c r="D81" s="39"/>
      <c r="E81" s="126"/>
      <c r="F81" s="126"/>
      <c r="H81" s="127">
        <f t="shared" si="6"/>
        <v>0</v>
      </c>
      <c r="J81" s="4">
        <f t="shared" si="7"/>
        <v>25.266200000000001</v>
      </c>
      <c r="K81" s="127">
        <f t="shared" si="5"/>
        <v>0</v>
      </c>
      <c r="L81">
        <f>SUMIF(TB!A:A,Apr!A81,TB!AG:AG)</f>
        <v>0</v>
      </c>
      <c r="M81" s="253">
        <f t="shared" si="4"/>
        <v>0</v>
      </c>
    </row>
    <row r="82" spans="1:13">
      <c r="A82" s="134">
        <v>13192</v>
      </c>
      <c r="B82" s="132" t="s">
        <v>146</v>
      </c>
      <c r="C82" s="39"/>
      <c r="D82" s="39"/>
      <c r="E82" s="126"/>
      <c r="F82" s="126"/>
      <c r="H82" s="127">
        <f t="shared" si="6"/>
        <v>0</v>
      </c>
      <c r="J82" s="4">
        <f t="shared" si="7"/>
        <v>25.266200000000001</v>
      </c>
      <c r="K82" s="127">
        <f t="shared" si="5"/>
        <v>0</v>
      </c>
      <c r="L82">
        <f>SUMIF(TB!A:A,Apr!A82,TB!AG:AG)</f>
        <v>0</v>
      </c>
      <c r="M82" s="253">
        <f t="shared" si="4"/>
        <v>0</v>
      </c>
    </row>
    <row r="83" spans="1:13">
      <c r="A83" s="134">
        <v>13193</v>
      </c>
      <c r="B83" s="132" t="s">
        <v>147</v>
      </c>
      <c r="C83" s="39"/>
      <c r="D83" s="39"/>
      <c r="E83" s="126"/>
      <c r="F83" s="126"/>
      <c r="H83" s="127">
        <f t="shared" si="6"/>
        <v>0</v>
      </c>
      <c r="J83" s="4">
        <f t="shared" si="7"/>
        <v>25.266200000000001</v>
      </c>
      <c r="K83" s="127">
        <f t="shared" si="5"/>
        <v>0</v>
      </c>
      <c r="L83">
        <f>SUMIF(TB!A:A,Apr!A83,TB!AG:AG)</f>
        <v>0</v>
      </c>
      <c r="M83" s="253">
        <f t="shared" si="4"/>
        <v>0</v>
      </c>
    </row>
    <row r="84" spans="1:13">
      <c r="A84" s="134">
        <v>13194</v>
      </c>
      <c r="B84" s="132" t="s">
        <v>148</v>
      </c>
      <c r="C84" s="39"/>
      <c r="D84" s="39"/>
      <c r="E84" s="126"/>
      <c r="F84" s="126"/>
      <c r="H84" s="127">
        <f t="shared" si="6"/>
        <v>0</v>
      </c>
      <c r="J84" s="4">
        <f t="shared" si="7"/>
        <v>25.266200000000001</v>
      </c>
      <c r="K84" s="127">
        <f t="shared" si="5"/>
        <v>0</v>
      </c>
      <c r="L84">
        <f>SUMIF(TB!A:A,Apr!A84,TB!AG:AG)</f>
        <v>0</v>
      </c>
      <c r="M84" s="253">
        <f t="shared" si="4"/>
        <v>0</v>
      </c>
    </row>
    <row r="85" spans="1:13">
      <c r="A85" s="134">
        <v>13195</v>
      </c>
      <c r="B85" s="132" t="s">
        <v>149</v>
      </c>
      <c r="C85" s="39"/>
      <c r="D85" s="39"/>
      <c r="E85" s="126"/>
      <c r="F85" s="126"/>
      <c r="H85" s="127">
        <f t="shared" si="6"/>
        <v>0</v>
      </c>
      <c r="J85" s="4">
        <f t="shared" si="7"/>
        <v>25.266200000000001</v>
      </c>
      <c r="K85" s="127">
        <f t="shared" si="5"/>
        <v>0</v>
      </c>
      <c r="L85">
        <f>SUMIF(TB!A:A,Apr!A85,TB!AG:AG)</f>
        <v>0</v>
      </c>
      <c r="M85" s="253">
        <f t="shared" si="4"/>
        <v>0</v>
      </c>
    </row>
    <row r="86" spans="1:13">
      <c r="A86" s="134">
        <v>13196</v>
      </c>
      <c r="B86" s="132" t="s">
        <v>150</v>
      </c>
      <c r="C86" s="39"/>
      <c r="D86" s="39"/>
      <c r="E86" s="126"/>
      <c r="F86" s="126"/>
      <c r="H86" s="127">
        <f t="shared" si="6"/>
        <v>0</v>
      </c>
      <c r="J86" s="4">
        <f t="shared" si="7"/>
        <v>25.266200000000001</v>
      </c>
      <c r="K86" s="127">
        <f t="shared" si="5"/>
        <v>0</v>
      </c>
      <c r="L86">
        <f>SUMIF(TB!A:A,Apr!A86,TB!AG:AG)</f>
        <v>0</v>
      </c>
      <c r="M86" s="253">
        <f t="shared" si="4"/>
        <v>0</v>
      </c>
    </row>
    <row r="87" spans="1:13">
      <c r="A87" s="134">
        <v>13201</v>
      </c>
      <c r="B87" s="132" t="s">
        <v>151</v>
      </c>
      <c r="C87" s="39"/>
      <c r="D87" s="39"/>
      <c r="E87" s="126"/>
      <c r="F87" s="126"/>
      <c r="H87" s="127">
        <f t="shared" si="6"/>
        <v>0</v>
      </c>
      <c r="J87" s="4">
        <f t="shared" si="7"/>
        <v>25.266200000000001</v>
      </c>
      <c r="K87" s="127">
        <f t="shared" si="5"/>
        <v>0</v>
      </c>
      <c r="L87">
        <f>SUMIF(TB!A:A,Apr!A87,TB!AG:AG)</f>
        <v>0</v>
      </c>
      <c r="M87" s="253">
        <f t="shared" si="4"/>
        <v>0</v>
      </c>
    </row>
    <row r="88" spans="1:13">
      <c r="A88" s="134">
        <v>13202</v>
      </c>
      <c r="B88" s="132" t="s">
        <v>152</v>
      </c>
      <c r="C88" s="39"/>
      <c r="D88" s="39"/>
      <c r="E88" s="126"/>
      <c r="F88" s="126"/>
      <c r="H88" s="127">
        <f t="shared" si="6"/>
        <v>0</v>
      </c>
      <c r="J88" s="4">
        <f t="shared" si="7"/>
        <v>25.266200000000001</v>
      </c>
      <c r="K88" s="127">
        <f t="shared" si="5"/>
        <v>0</v>
      </c>
      <c r="L88">
        <f>SUMIF(TB!A:A,Apr!A88,TB!AG:AG)</f>
        <v>0</v>
      </c>
      <c r="M88" s="253">
        <f t="shared" si="4"/>
        <v>0</v>
      </c>
    </row>
    <row r="89" spans="1:13">
      <c r="A89" s="134">
        <v>13203</v>
      </c>
      <c r="B89" s="132" t="s">
        <v>153</v>
      </c>
      <c r="C89" s="39"/>
      <c r="D89" s="39"/>
      <c r="E89" s="126"/>
      <c r="F89" s="126"/>
      <c r="H89" s="127">
        <f t="shared" si="6"/>
        <v>0</v>
      </c>
      <c r="J89" s="4">
        <f t="shared" si="7"/>
        <v>25.266200000000001</v>
      </c>
      <c r="K89" s="127">
        <f t="shared" si="5"/>
        <v>0</v>
      </c>
      <c r="L89">
        <f>SUMIF(TB!A:A,Apr!A89,TB!AG:AG)</f>
        <v>0</v>
      </c>
      <c r="M89" s="253">
        <f t="shared" si="4"/>
        <v>0</v>
      </c>
    </row>
    <row r="90" spans="1:13">
      <c r="A90" s="134">
        <v>13204</v>
      </c>
      <c r="B90" s="132" t="s">
        <v>154</v>
      </c>
      <c r="C90" s="39"/>
      <c r="D90" s="39"/>
      <c r="E90" s="126"/>
      <c r="F90" s="126"/>
      <c r="H90" s="127">
        <f t="shared" si="6"/>
        <v>0</v>
      </c>
      <c r="J90" s="4">
        <f t="shared" si="7"/>
        <v>25.266200000000001</v>
      </c>
      <c r="K90" s="127">
        <f t="shared" si="5"/>
        <v>0</v>
      </c>
      <c r="L90">
        <f>SUMIF(TB!A:A,Apr!A90,TB!AG:AG)</f>
        <v>0</v>
      </c>
      <c r="M90" s="253">
        <f t="shared" si="4"/>
        <v>0</v>
      </c>
    </row>
    <row r="91" spans="1:13">
      <c r="A91" s="134">
        <v>13205</v>
      </c>
      <c r="B91" s="132" t="s">
        <v>155</v>
      </c>
      <c r="C91" s="39"/>
      <c r="D91" s="39"/>
      <c r="E91" s="126"/>
      <c r="F91" s="126"/>
      <c r="H91" s="127">
        <f t="shared" si="6"/>
        <v>0</v>
      </c>
      <c r="J91" s="4">
        <f t="shared" si="7"/>
        <v>25.266200000000001</v>
      </c>
      <c r="K91" s="127">
        <f t="shared" si="5"/>
        <v>0</v>
      </c>
      <c r="L91">
        <f>SUMIF(TB!A:A,Apr!A91,TB!AG:AG)</f>
        <v>0</v>
      </c>
      <c r="M91" s="253">
        <f t="shared" si="4"/>
        <v>0</v>
      </c>
    </row>
    <row r="92" spans="1:13">
      <c r="A92" s="134">
        <v>13206</v>
      </c>
      <c r="B92" s="132" t="s">
        <v>156</v>
      </c>
      <c r="C92" s="39"/>
      <c r="D92" s="39"/>
      <c r="E92" s="126"/>
      <c r="F92" s="126"/>
      <c r="H92" s="127">
        <f t="shared" si="6"/>
        <v>0</v>
      </c>
      <c r="J92" s="4">
        <f t="shared" si="7"/>
        <v>25.266200000000001</v>
      </c>
      <c r="K92" s="127">
        <f t="shared" si="5"/>
        <v>0</v>
      </c>
      <c r="L92">
        <f>SUMIF(TB!A:A,Apr!A92,TB!AG:AG)</f>
        <v>0</v>
      </c>
      <c r="M92" s="253">
        <f t="shared" si="4"/>
        <v>0</v>
      </c>
    </row>
    <row r="93" spans="1:13">
      <c r="A93" s="134">
        <v>13211</v>
      </c>
      <c r="B93" s="132" t="s">
        <v>157</v>
      </c>
      <c r="C93" s="39"/>
      <c r="D93" s="39"/>
      <c r="E93" s="126"/>
      <c r="F93" s="126"/>
      <c r="H93" s="127">
        <f t="shared" si="6"/>
        <v>0</v>
      </c>
      <c r="J93" s="4">
        <f t="shared" si="7"/>
        <v>25.266200000000001</v>
      </c>
      <c r="K93" s="127">
        <f t="shared" si="5"/>
        <v>0</v>
      </c>
      <c r="L93">
        <f>SUMIF(TB!A:A,Apr!A93,TB!AG:AG)</f>
        <v>0</v>
      </c>
      <c r="M93" s="253">
        <f t="shared" si="4"/>
        <v>0</v>
      </c>
    </row>
    <row r="94" spans="1:13">
      <c r="A94" s="134">
        <v>13212</v>
      </c>
      <c r="B94" s="132" t="s">
        <v>158</v>
      </c>
      <c r="C94" s="39"/>
      <c r="D94" s="39"/>
      <c r="E94" s="126"/>
      <c r="F94" s="126"/>
      <c r="H94" s="127">
        <f t="shared" si="6"/>
        <v>0</v>
      </c>
      <c r="J94" s="4">
        <f t="shared" si="7"/>
        <v>25.266200000000001</v>
      </c>
      <c r="K94" s="127">
        <f t="shared" si="5"/>
        <v>0</v>
      </c>
      <c r="L94">
        <f>SUMIF(TB!A:A,Apr!A94,TB!AG:AG)</f>
        <v>0</v>
      </c>
      <c r="M94" s="253">
        <f t="shared" si="4"/>
        <v>0</v>
      </c>
    </row>
    <row r="95" spans="1:13">
      <c r="A95" s="134">
        <v>13213</v>
      </c>
      <c r="B95" s="132" t="s">
        <v>159</v>
      </c>
      <c r="C95" s="39"/>
      <c r="D95" s="39"/>
      <c r="E95" s="126"/>
      <c r="F95" s="126"/>
      <c r="H95" s="127">
        <f t="shared" si="6"/>
        <v>0</v>
      </c>
      <c r="J95" s="4">
        <f t="shared" si="7"/>
        <v>25.266200000000001</v>
      </c>
      <c r="K95" s="127">
        <f t="shared" si="5"/>
        <v>0</v>
      </c>
      <c r="L95">
        <f>SUMIF(TB!A:A,Apr!A95,TB!AG:AG)</f>
        <v>0</v>
      </c>
      <c r="M95" s="253">
        <f t="shared" si="4"/>
        <v>0</v>
      </c>
    </row>
    <row r="96" spans="1:13">
      <c r="A96" s="134">
        <v>13214</v>
      </c>
      <c r="B96" s="132" t="s">
        <v>160</v>
      </c>
      <c r="C96" s="39"/>
      <c r="D96" s="39"/>
      <c r="E96" s="126"/>
      <c r="F96" s="126"/>
      <c r="H96" s="127">
        <f t="shared" si="6"/>
        <v>0</v>
      </c>
      <c r="J96" s="4">
        <f t="shared" si="7"/>
        <v>25.266200000000001</v>
      </c>
      <c r="K96" s="127">
        <f t="shared" si="5"/>
        <v>0</v>
      </c>
      <c r="L96">
        <f>SUMIF(TB!A:A,Apr!A96,TB!AG:AG)</f>
        <v>0</v>
      </c>
      <c r="M96" s="253">
        <f t="shared" si="4"/>
        <v>0</v>
      </c>
    </row>
    <row r="97" spans="1:13">
      <c r="A97" s="134">
        <v>13215</v>
      </c>
      <c r="B97" s="132" t="s">
        <v>161</v>
      </c>
      <c r="C97" s="39"/>
      <c r="D97" s="39"/>
      <c r="E97" s="126"/>
      <c r="F97" s="126"/>
      <c r="H97" s="127">
        <f t="shared" si="6"/>
        <v>0</v>
      </c>
      <c r="J97" s="4">
        <f t="shared" si="7"/>
        <v>25.266200000000001</v>
      </c>
      <c r="K97" s="127">
        <f t="shared" si="5"/>
        <v>0</v>
      </c>
      <c r="L97">
        <f>SUMIF(TB!A:A,Apr!A97,TB!AG:AG)</f>
        <v>0</v>
      </c>
      <c r="M97" s="253">
        <f t="shared" si="4"/>
        <v>0</v>
      </c>
    </row>
    <row r="98" spans="1:13">
      <c r="A98" s="134">
        <v>13216</v>
      </c>
      <c r="B98" s="132" t="s">
        <v>162</v>
      </c>
      <c r="C98" s="39"/>
      <c r="D98" s="39"/>
      <c r="E98" s="126"/>
      <c r="F98" s="126"/>
      <c r="H98" s="127">
        <f t="shared" si="6"/>
        <v>0</v>
      </c>
      <c r="J98" s="4">
        <f t="shared" si="7"/>
        <v>25.266200000000001</v>
      </c>
      <c r="K98" s="127">
        <f t="shared" si="5"/>
        <v>0</v>
      </c>
      <c r="L98">
        <f>SUMIF(TB!A:A,Apr!A98,TB!AG:AG)</f>
        <v>0</v>
      </c>
      <c r="M98" s="253">
        <f t="shared" si="4"/>
        <v>0</v>
      </c>
    </row>
    <row r="99" spans="1:13">
      <c r="A99" s="134">
        <v>13217</v>
      </c>
      <c r="B99" s="132" t="s">
        <v>163</v>
      </c>
      <c r="C99" s="39"/>
      <c r="D99" s="39"/>
      <c r="E99" s="126"/>
      <c r="F99" s="126"/>
      <c r="H99" s="127">
        <f t="shared" si="6"/>
        <v>0</v>
      </c>
      <c r="J99" s="4">
        <f t="shared" si="7"/>
        <v>25.266200000000001</v>
      </c>
      <c r="K99" s="127">
        <f t="shared" si="5"/>
        <v>0</v>
      </c>
      <c r="L99">
        <f>SUMIF(TB!A:A,Apr!A99,TB!AG:AG)</f>
        <v>0</v>
      </c>
      <c r="M99" s="253">
        <f t="shared" si="4"/>
        <v>0</v>
      </c>
    </row>
    <row r="100" spans="1:13">
      <c r="A100" s="134">
        <v>13221</v>
      </c>
      <c r="B100" s="132" t="s">
        <v>164</v>
      </c>
      <c r="C100" s="39"/>
      <c r="D100" s="39"/>
      <c r="E100" s="126"/>
      <c r="F100" s="126"/>
      <c r="H100" s="127">
        <f t="shared" si="6"/>
        <v>0</v>
      </c>
      <c r="J100" s="4">
        <f t="shared" si="7"/>
        <v>25.266200000000001</v>
      </c>
      <c r="K100" s="127">
        <f t="shared" si="5"/>
        <v>0</v>
      </c>
      <c r="L100">
        <f>SUMIF(TB!A:A,Apr!A100,TB!AG:AG)</f>
        <v>0</v>
      </c>
      <c r="M100" s="253">
        <f t="shared" si="4"/>
        <v>0</v>
      </c>
    </row>
    <row r="101" spans="1:13">
      <c r="A101" s="134">
        <v>13231</v>
      </c>
      <c r="B101" s="132" t="s">
        <v>479</v>
      </c>
      <c r="C101" s="39"/>
      <c r="D101" s="39"/>
      <c r="E101" s="126"/>
      <c r="F101" s="126"/>
      <c r="H101" s="127">
        <f t="shared" si="6"/>
        <v>0</v>
      </c>
      <c r="J101" s="4">
        <f t="shared" si="7"/>
        <v>25.266200000000001</v>
      </c>
      <c r="K101" s="127">
        <f t="shared" si="5"/>
        <v>0</v>
      </c>
      <c r="L101">
        <f>SUMIF(TB!A:A,Apr!A101,TB!AG:AG)</f>
        <v>0</v>
      </c>
      <c r="M101" s="253">
        <f t="shared" si="4"/>
        <v>0</v>
      </c>
    </row>
    <row r="102" spans="1:13">
      <c r="A102" s="135">
        <v>13232</v>
      </c>
      <c r="B102" s="38" t="s">
        <v>166</v>
      </c>
      <c r="C102" s="39"/>
      <c r="D102" s="39"/>
      <c r="E102" s="126"/>
      <c r="F102" s="126"/>
      <c r="H102" s="127">
        <f t="shared" si="6"/>
        <v>0</v>
      </c>
      <c r="J102" s="4">
        <f t="shared" si="7"/>
        <v>25.266200000000001</v>
      </c>
      <c r="K102" s="127">
        <f t="shared" si="5"/>
        <v>0</v>
      </c>
      <c r="L102">
        <f>SUMIF(TB!A:A,Apr!A102,TB!AG:AG)</f>
        <v>0</v>
      </c>
      <c r="M102" s="253">
        <f t="shared" si="4"/>
        <v>0</v>
      </c>
    </row>
    <row r="103" spans="1:13">
      <c r="A103" s="134">
        <v>13241</v>
      </c>
      <c r="B103" s="132" t="s">
        <v>167</v>
      </c>
      <c r="C103" s="39"/>
      <c r="D103" s="39"/>
      <c r="E103" s="126"/>
      <c r="F103" s="126"/>
      <c r="H103" s="127">
        <f t="shared" si="6"/>
        <v>0</v>
      </c>
      <c r="J103" s="4">
        <f t="shared" si="7"/>
        <v>25.266200000000001</v>
      </c>
      <c r="K103" s="127">
        <f t="shared" si="5"/>
        <v>0</v>
      </c>
      <c r="L103">
        <f>SUMIF(TB!A:A,Apr!A103,TB!AG:AG)</f>
        <v>0</v>
      </c>
      <c r="M103" s="253">
        <f t="shared" si="4"/>
        <v>0</v>
      </c>
    </row>
    <row r="104" spans="1:13">
      <c r="A104" s="134">
        <v>13242</v>
      </c>
      <c r="B104" s="132" t="s">
        <v>480</v>
      </c>
      <c r="C104" s="39"/>
      <c r="D104" s="39"/>
      <c r="E104" s="126"/>
      <c r="F104" s="126"/>
      <c r="H104" s="127">
        <f t="shared" si="6"/>
        <v>0</v>
      </c>
      <c r="J104" s="4">
        <f t="shared" si="7"/>
        <v>25.266200000000001</v>
      </c>
      <c r="K104" s="127">
        <f t="shared" si="5"/>
        <v>0</v>
      </c>
      <c r="L104">
        <f>SUMIF(TB!A:A,Apr!A104,TB!AG:AG)</f>
        <v>0</v>
      </c>
      <c r="M104" s="253">
        <f t="shared" si="4"/>
        <v>0</v>
      </c>
    </row>
    <row r="105" spans="1:13">
      <c r="A105" s="134">
        <v>13243</v>
      </c>
      <c r="B105" s="132" t="s">
        <v>169</v>
      </c>
      <c r="C105" s="39"/>
      <c r="D105" s="39"/>
      <c r="E105" s="126"/>
      <c r="F105" s="126"/>
      <c r="H105" s="127">
        <f t="shared" si="6"/>
        <v>0</v>
      </c>
      <c r="J105" s="4">
        <f t="shared" si="7"/>
        <v>25.266200000000001</v>
      </c>
      <c r="K105" s="127">
        <f t="shared" si="5"/>
        <v>0</v>
      </c>
      <c r="L105">
        <f>SUMIF(TB!A:A,Apr!A105,TB!AG:AG)</f>
        <v>0</v>
      </c>
      <c r="M105" s="253">
        <f t="shared" si="4"/>
        <v>0</v>
      </c>
    </row>
    <row r="106" spans="1:13">
      <c r="A106" s="136">
        <v>13251</v>
      </c>
      <c r="B106" s="38" t="s">
        <v>170</v>
      </c>
      <c r="C106" s="39"/>
      <c r="D106" s="39"/>
      <c r="E106" s="126"/>
      <c r="F106" s="126"/>
      <c r="H106" s="127">
        <f t="shared" si="6"/>
        <v>0</v>
      </c>
      <c r="J106" s="4">
        <f t="shared" si="7"/>
        <v>25.266200000000001</v>
      </c>
      <c r="K106" s="127">
        <f t="shared" si="5"/>
        <v>0</v>
      </c>
      <c r="L106">
        <f>SUMIF(TB!A:A,Apr!A106,TB!AG:AG)</f>
        <v>0</v>
      </c>
      <c r="M106" s="253">
        <f t="shared" si="4"/>
        <v>0</v>
      </c>
    </row>
    <row r="107" spans="1:13">
      <c r="A107" s="136">
        <v>13252</v>
      </c>
      <c r="B107" s="38" t="s">
        <v>171</v>
      </c>
      <c r="C107" s="39"/>
      <c r="D107" s="39"/>
      <c r="E107" s="126"/>
      <c r="F107" s="126"/>
      <c r="H107" s="127">
        <f t="shared" si="6"/>
        <v>0</v>
      </c>
      <c r="J107" s="4">
        <f t="shared" si="7"/>
        <v>25.266200000000001</v>
      </c>
      <c r="K107" s="127">
        <f t="shared" si="5"/>
        <v>0</v>
      </c>
      <c r="L107">
        <f>SUMIF(TB!A:A,Apr!A107,TB!AG:AG)</f>
        <v>0</v>
      </c>
      <c r="M107" s="253">
        <f t="shared" si="4"/>
        <v>0</v>
      </c>
    </row>
    <row r="108" spans="1:13">
      <c r="A108" s="136">
        <v>13253</v>
      </c>
      <c r="B108" s="38" t="s">
        <v>172</v>
      </c>
      <c r="C108" s="39"/>
      <c r="D108" s="39"/>
      <c r="E108" s="126"/>
      <c r="F108" s="126"/>
      <c r="H108" s="127">
        <f t="shared" si="6"/>
        <v>0</v>
      </c>
      <c r="J108" s="4">
        <f t="shared" si="7"/>
        <v>25.266200000000001</v>
      </c>
      <c r="K108" s="127">
        <f t="shared" si="5"/>
        <v>0</v>
      </c>
      <c r="L108">
        <f>SUMIF(TB!A:A,Apr!A108,TB!AG:AG)</f>
        <v>0</v>
      </c>
      <c r="M108" s="253">
        <f t="shared" si="4"/>
        <v>0</v>
      </c>
    </row>
    <row r="109" spans="1:13">
      <c r="A109" s="136">
        <v>13254</v>
      </c>
      <c r="B109" s="38" t="s">
        <v>173</v>
      </c>
      <c r="C109" s="39"/>
      <c r="D109" s="39"/>
      <c r="E109" s="126"/>
      <c r="F109" s="126"/>
      <c r="H109" s="127">
        <f t="shared" si="6"/>
        <v>0</v>
      </c>
      <c r="J109" s="4">
        <f t="shared" si="7"/>
        <v>25.266200000000001</v>
      </c>
      <c r="K109" s="127">
        <f t="shared" si="5"/>
        <v>0</v>
      </c>
      <c r="L109">
        <f>SUMIF(TB!A:A,Apr!A109,TB!AG:AG)</f>
        <v>0</v>
      </c>
      <c r="M109" s="253">
        <f t="shared" si="4"/>
        <v>0</v>
      </c>
    </row>
    <row r="110" spans="1:13">
      <c r="A110" s="135">
        <v>13261</v>
      </c>
      <c r="B110" s="38" t="s">
        <v>174</v>
      </c>
      <c r="C110" s="39"/>
      <c r="D110" s="39"/>
      <c r="E110" s="126"/>
      <c r="F110" s="126"/>
      <c r="H110" s="127">
        <f>ROUND(C110-D110+E110-F110,2)</f>
        <v>0</v>
      </c>
      <c r="J110" s="4">
        <f t="shared" si="7"/>
        <v>25.266200000000001</v>
      </c>
      <c r="K110" s="127">
        <f t="shared" si="5"/>
        <v>0</v>
      </c>
      <c r="L110">
        <f>SUMIF(TB!A:A,Apr!A110,TB!AG:AG)</f>
        <v>0</v>
      </c>
      <c r="M110" s="253">
        <f t="shared" si="4"/>
        <v>0</v>
      </c>
    </row>
    <row r="111" spans="1:13">
      <c r="A111" s="134">
        <v>13501</v>
      </c>
      <c r="B111" s="38" t="s">
        <v>176</v>
      </c>
      <c r="C111" s="39"/>
      <c r="D111" s="39"/>
      <c r="E111" s="126"/>
      <c r="F111" s="126"/>
      <c r="H111" s="127">
        <f t="shared" si="6"/>
        <v>0</v>
      </c>
      <c r="J111" s="4">
        <f t="shared" si="7"/>
        <v>25.266200000000001</v>
      </c>
      <c r="K111" s="127">
        <f t="shared" si="5"/>
        <v>0</v>
      </c>
      <c r="L111">
        <f>SUMIF(TB!A:A,Apr!A111,TB!AG:AG)</f>
        <v>0</v>
      </c>
      <c r="M111" s="253">
        <f t="shared" si="4"/>
        <v>0</v>
      </c>
    </row>
    <row r="112" spans="1:13">
      <c r="A112" s="134">
        <v>13502</v>
      </c>
      <c r="B112" s="38" t="s">
        <v>177</v>
      </c>
      <c r="C112" s="39"/>
      <c r="D112" s="39"/>
      <c r="E112" s="126"/>
      <c r="F112" s="126"/>
      <c r="H112" s="127">
        <f t="shared" si="6"/>
        <v>0</v>
      </c>
      <c r="J112" s="4">
        <f t="shared" si="7"/>
        <v>25.266200000000001</v>
      </c>
      <c r="K112" s="127">
        <f t="shared" si="5"/>
        <v>0</v>
      </c>
      <c r="L112">
        <f>SUMIF(TB!A:A,Apr!A112,TB!AG:AG)</f>
        <v>0</v>
      </c>
      <c r="M112" s="253">
        <f t="shared" si="4"/>
        <v>0</v>
      </c>
    </row>
    <row r="113" spans="1:13">
      <c r="A113" s="134">
        <v>13503</v>
      </c>
      <c r="B113" s="38" t="s">
        <v>178</v>
      </c>
      <c r="C113" s="39"/>
      <c r="D113" s="39"/>
      <c r="E113" s="126"/>
      <c r="F113" s="126"/>
      <c r="H113" s="127">
        <f t="shared" si="6"/>
        <v>0</v>
      </c>
      <c r="J113" s="4">
        <f t="shared" si="7"/>
        <v>25.266200000000001</v>
      </c>
      <c r="K113" s="127">
        <f t="shared" si="5"/>
        <v>0</v>
      </c>
      <c r="L113">
        <f>SUMIF(TB!A:A,Apr!A113,TB!AG:AG)</f>
        <v>0</v>
      </c>
      <c r="M113" s="253">
        <f t="shared" si="4"/>
        <v>0</v>
      </c>
    </row>
    <row r="114" spans="1:13">
      <c r="A114" s="134">
        <v>13601</v>
      </c>
      <c r="B114" s="38" t="s">
        <v>175</v>
      </c>
      <c r="C114" s="39"/>
      <c r="D114" s="39"/>
      <c r="E114" s="126"/>
      <c r="F114" s="126"/>
      <c r="H114" s="127">
        <f t="shared" si="6"/>
        <v>0</v>
      </c>
      <c r="J114" s="4">
        <f t="shared" si="7"/>
        <v>25.266200000000001</v>
      </c>
      <c r="K114" s="127">
        <f t="shared" si="5"/>
        <v>0</v>
      </c>
      <c r="L114">
        <f>SUMIF(TB!A:A,Apr!A114,TB!AG:AG)</f>
        <v>0</v>
      </c>
      <c r="M114" s="253">
        <f t="shared" si="4"/>
        <v>0</v>
      </c>
    </row>
    <row r="115" spans="1:13">
      <c r="A115" s="134">
        <v>14101</v>
      </c>
      <c r="B115" s="132" t="s">
        <v>179</v>
      </c>
      <c r="C115" s="39">
        <v>151144.54</v>
      </c>
      <c r="D115" s="39"/>
      <c r="E115" s="126"/>
      <c r="F115" s="126"/>
      <c r="H115" s="127">
        <f t="shared" si="6"/>
        <v>151144.54</v>
      </c>
      <c r="J115" s="4">
        <f t="shared" si="7"/>
        <v>25.266200000000001</v>
      </c>
      <c r="K115" s="127">
        <f t="shared" si="5"/>
        <v>3818848.18</v>
      </c>
      <c r="L115">
        <f>SUMIF(TB!A:A,Apr!A115,TB!AG:AG)</f>
        <v>3818848.18</v>
      </c>
      <c r="M115" s="253">
        <f t="shared" si="4"/>
        <v>0</v>
      </c>
    </row>
    <row r="116" spans="1:13">
      <c r="A116" s="134">
        <v>14102</v>
      </c>
      <c r="B116" s="132" t="s">
        <v>180</v>
      </c>
      <c r="C116" s="39">
        <v>3261589.66</v>
      </c>
      <c r="D116" s="39"/>
      <c r="E116" s="126"/>
      <c r="F116" s="126"/>
      <c r="H116" s="127">
        <f t="shared" si="6"/>
        <v>3261589.66</v>
      </c>
      <c r="J116" s="4">
        <f t="shared" si="7"/>
        <v>25.266200000000001</v>
      </c>
      <c r="K116" s="127">
        <f t="shared" si="5"/>
        <v>82407976.670000002</v>
      </c>
      <c r="L116">
        <f>SUMIF(TB!A:A,Apr!A116,TB!AG:AG)</f>
        <v>82407976.670000002</v>
      </c>
      <c r="M116" s="253">
        <f t="shared" si="4"/>
        <v>0</v>
      </c>
    </row>
    <row r="117" spans="1:13">
      <c r="A117" s="137">
        <v>14103</v>
      </c>
      <c r="B117" s="138" t="s">
        <v>481</v>
      </c>
      <c r="C117" s="130"/>
      <c r="D117" s="130"/>
      <c r="E117" s="130"/>
      <c r="F117" s="130"/>
      <c r="G117" s="131"/>
      <c r="H117" s="131">
        <f t="shared" si="6"/>
        <v>0</v>
      </c>
      <c r="J117" s="4">
        <f t="shared" si="7"/>
        <v>25.266200000000001</v>
      </c>
      <c r="K117" s="131">
        <f t="shared" si="5"/>
        <v>0</v>
      </c>
      <c r="L117">
        <f>SUMIF(TB!A:A,Apr!A117,TB!AG:AG)</f>
        <v>0</v>
      </c>
      <c r="M117" s="253">
        <f t="shared" si="4"/>
        <v>0</v>
      </c>
    </row>
    <row r="118" spans="1:13">
      <c r="A118" s="134">
        <v>14201</v>
      </c>
      <c r="B118" s="132" t="s">
        <v>181</v>
      </c>
      <c r="C118" s="39"/>
      <c r="D118" s="39"/>
      <c r="E118" s="126"/>
      <c r="F118" s="126"/>
      <c r="H118" s="127">
        <f t="shared" si="6"/>
        <v>0</v>
      </c>
      <c r="J118" s="4">
        <f t="shared" si="7"/>
        <v>25.266200000000001</v>
      </c>
      <c r="K118" s="127">
        <f t="shared" si="5"/>
        <v>0</v>
      </c>
      <c r="L118">
        <f>SUMIF(TB!A:A,Apr!A118,TB!AG:AG)</f>
        <v>0</v>
      </c>
      <c r="M118" s="253">
        <f t="shared" si="4"/>
        <v>0</v>
      </c>
    </row>
    <row r="119" spans="1:13">
      <c r="A119" s="134">
        <v>15001</v>
      </c>
      <c r="B119" s="38" t="s">
        <v>182</v>
      </c>
      <c r="C119" s="39"/>
      <c r="D119" s="39"/>
      <c r="E119" s="126"/>
      <c r="F119" s="126"/>
      <c r="H119" s="127">
        <f t="shared" si="6"/>
        <v>0</v>
      </c>
      <c r="J119" s="4">
        <f t="shared" si="7"/>
        <v>25.266200000000001</v>
      </c>
      <c r="K119" s="127">
        <f t="shared" si="5"/>
        <v>0</v>
      </c>
      <c r="L119">
        <f>SUMIF(TB!A:A,Apr!A119,TB!AG:AG)</f>
        <v>0</v>
      </c>
      <c r="M119" s="253">
        <f t="shared" si="4"/>
        <v>0</v>
      </c>
    </row>
    <row r="120" spans="1:13">
      <c r="A120" s="134">
        <v>15002</v>
      </c>
      <c r="B120" s="38" t="s">
        <v>183</v>
      </c>
      <c r="C120" s="39"/>
      <c r="D120" s="39"/>
      <c r="E120" s="126"/>
      <c r="F120" s="126"/>
      <c r="H120" s="127">
        <f t="shared" si="6"/>
        <v>0</v>
      </c>
      <c r="J120" s="4">
        <f t="shared" si="7"/>
        <v>25.266200000000001</v>
      </c>
      <c r="K120" s="127">
        <f t="shared" si="5"/>
        <v>0</v>
      </c>
      <c r="L120">
        <f>SUMIF(TB!A:A,Apr!A120,TB!AG:AG)</f>
        <v>0</v>
      </c>
      <c r="M120" s="253">
        <f t="shared" si="4"/>
        <v>0</v>
      </c>
    </row>
    <row r="121" spans="1:13">
      <c r="A121" s="134">
        <v>15003</v>
      </c>
      <c r="B121" s="38" t="s">
        <v>184</v>
      </c>
      <c r="C121" s="39">
        <v>2155.46</v>
      </c>
      <c r="D121" s="39"/>
      <c r="E121" s="126"/>
      <c r="F121" s="126"/>
      <c r="H121" s="127">
        <f t="shared" si="6"/>
        <v>2155.46</v>
      </c>
      <c r="J121" s="4">
        <f t="shared" si="7"/>
        <v>25.266200000000001</v>
      </c>
      <c r="K121" s="127">
        <f t="shared" si="5"/>
        <v>54460.28</v>
      </c>
      <c r="L121">
        <f>SUMIF(TB!A:A,Apr!A121,TB!AG:AG)</f>
        <v>54460.28</v>
      </c>
      <c r="M121" s="253">
        <f t="shared" si="4"/>
        <v>0</v>
      </c>
    </row>
    <row r="122" spans="1:13">
      <c r="A122" s="134">
        <v>15004</v>
      </c>
      <c r="B122" s="38" t="s">
        <v>243</v>
      </c>
      <c r="C122" s="39">
        <v>200</v>
      </c>
      <c r="D122" s="39"/>
      <c r="E122" s="126"/>
      <c r="F122" s="126"/>
      <c r="H122" s="127">
        <f t="shared" si="6"/>
        <v>200</v>
      </c>
      <c r="J122" s="4">
        <f t="shared" si="7"/>
        <v>25.266200000000001</v>
      </c>
      <c r="K122" s="127">
        <f t="shared" si="5"/>
        <v>5053.24</v>
      </c>
      <c r="L122">
        <f>SUMIF(TB!A:A,Apr!A122,TB!AG:AG)</f>
        <v>5053.24</v>
      </c>
      <c r="M122" s="253">
        <f t="shared" si="4"/>
        <v>0</v>
      </c>
    </row>
    <row r="123" spans="1:13">
      <c r="A123" s="134">
        <v>15005</v>
      </c>
      <c r="B123" s="38" t="s">
        <v>185</v>
      </c>
      <c r="C123" s="39">
        <v>39223.370000000003</v>
      </c>
      <c r="D123" s="39"/>
      <c r="E123" s="126"/>
      <c r="F123" s="126"/>
      <c r="H123" s="127">
        <f t="shared" si="6"/>
        <v>39223.370000000003</v>
      </c>
      <c r="J123" s="4">
        <f t="shared" si="7"/>
        <v>25.266200000000001</v>
      </c>
      <c r="K123" s="127">
        <f t="shared" si="5"/>
        <v>991025.51</v>
      </c>
      <c r="L123">
        <f>SUMIF(TB!A:A,Apr!A123,TB!AG:AG)</f>
        <v>991025.51</v>
      </c>
      <c r="M123" s="253">
        <f t="shared" si="4"/>
        <v>0</v>
      </c>
    </row>
    <row r="124" spans="1:13">
      <c r="A124" s="134">
        <v>15006</v>
      </c>
      <c r="B124" s="38" t="s">
        <v>218</v>
      </c>
      <c r="C124" s="39"/>
      <c r="D124" s="39"/>
      <c r="E124" s="126"/>
      <c r="F124" s="126"/>
      <c r="H124" s="127">
        <f t="shared" si="6"/>
        <v>0</v>
      </c>
      <c r="J124" s="4">
        <f t="shared" si="7"/>
        <v>25.266200000000001</v>
      </c>
      <c r="K124" s="127">
        <f t="shared" si="5"/>
        <v>0</v>
      </c>
      <c r="L124">
        <f>SUMIF(TB!A:A,Apr!A124,TB!AG:AG)</f>
        <v>0</v>
      </c>
      <c r="M124" s="253">
        <f t="shared" si="4"/>
        <v>0</v>
      </c>
    </row>
    <row r="125" spans="1:13">
      <c r="A125" s="134">
        <v>15007</v>
      </c>
      <c r="B125" s="38" t="s">
        <v>186</v>
      </c>
      <c r="C125" s="39"/>
      <c r="D125" s="39"/>
      <c r="E125" s="126"/>
      <c r="F125" s="126"/>
      <c r="H125" s="127">
        <f t="shared" si="6"/>
        <v>0</v>
      </c>
      <c r="J125" s="4">
        <f t="shared" si="7"/>
        <v>25.266200000000001</v>
      </c>
      <c r="K125" s="127">
        <f t="shared" si="5"/>
        <v>0</v>
      </c>
      <c r="L125">
        <f>SUMIF(TB!A:A,Apr!A125,TB!AG:AG)</f>
        <v>0</v>
      </c>
      <c r="M125" s="253">
        <f t="shared" si="4"/>
        <v>0</v>
      </c>
    </row>
    <row r="126" spans="1:13">
      <c r="A126" s="134">
        <v>15008</v>
      </c>
      <c r="B126" s="38" t="s">
        <v>187</v>
      </c>
      <c r="C126" s="39"/>
      <c r="D126" s="39"/>
      <c r="E126" s="126"/>
      <c r="F126" s="126"/>
      <c r="H126" s="127">
        <f t="shared" si="6"/>
        <v>0</v>
      </c>
      <c r="J126" s="4">
        <f t="shared" si="7"/>
        <v>25.266200000000001</v>
      </c>
      <c r="K126" s="127">
        <f t="shared" si="5"/>
        <v>0</v>
      </c>
      <c r="L126">
        <f>SUMIF(TB!A:A,Apr!A126,TB!AG:AG)</f>
        <v>0</v>
      </c>
      <c r="M126" s="253">
        <f t="shared" si="4"/>
        <v>0</v>
      </c>
    </row>
    <row r="127" spans="1:13">
      <c r="A127" s="134">
        <v>15009</v>
      </c>
      <c r="B127" s="38" t="s">
        <v>245</v>
      </c>
      <c r="C127" s="39"/>
      <c r="D127" s="39"/>
      <c r="E127" s="126"/>
      <c r="F127" s="126"/>
      <c r="H127" s="127">
        <f t="shared" si="6"/>
        <v>0</v>
      </c>
      <c r="J127" s="4">
        <f t="shared" si="7"/>
        <v>25.266200000000001</v>
      </c>
      <c r="K127" s="127">
        <f t="shared" si="5"/>
        <v>0</v>
      </c>
      <c r="L127">
        <f>SUMIF(TB!A:A,Apr!A127,TB!AG:AG)</f>
        <v>0</v>
      </c>
      <c r="M127" s="253">
        <f t="shared" si="4"/>
        <v>0</v>
      </c>
    </row>
    <row r="128" spans="1:13">
      <c r="A128" s="134">
        <v>15010</v>
      </c>
      <c r="B128" s="38" t="s">
        <v>219</v>
      </c>
      <c r="C128" s="39">
        <v>16893.740000000002</v>
      </c>
      <c r="D128" s="39"/>
      <c r="E128" s="126"/>
      <c r="F128" s="126"/>
      <c r="H128" s="127">
        <f t="shared" si="6"/>
        <v>16893.740000000002</v>
      </c>
      <c r="J128" s="4">
        <f t="shared" si="7"/>
        <v>25.266200000000001</v>
      </c>
      <c r="K128" s="127">
        <f t="shared" si="5"/>
        <v>426840.61</v>
      </c>
      <c r="L128">
        <f>SUMIF(TB!A:A,Apr!A128,TB!AG:AG)</f>
        <v>426840.61</v>
      </c>
      <c r="M128" s="253">
        <f t="shared" si="4"/>
        <v>0</v>
      </c>
    </row>
    <row r="129" spans="1:13">
      <c r="A129" s="134">
        <v>15011</v>
      </c>
      <c r="B129" s="38" t="s">
        <v>220</v>
      </c>
      <c r="C129" s="39"/>
      <c r="D129" s="39"/>
      <c r="E129" s="126"/>
      <c r="F129" s="126"/>
      <c r="H129" s="127">
        <f t="shared" si="6"/>
        <v>0</v>
      </c>
      <c r="J129" s="4">
        <f t="shared" si="7"/>
        <v>25.266200000000001</v>
      </c>
      <c r="K129" s="127">
        <f t="shared" si="5"/>
        <v>0</v>
      </c>
      <c r="L129">
        <f>SUMIF(TB!A:A,Apr!A129,TB!AG:AG)</f>
        <v>0</v>
      </c>
      <c r="M129" s="253">
        <f t="shared" si="4"/>
        <v>0</v>
      </c>
    </row>
    <row r="130" spans="1:13">
      <c r="A130" s="134">
        <v>15012</v>
      </c>
      <c r="B130" s="38" t="s">
        <v>221</v>
      </c>
      <c r="C130" s="39"/>
      <c r="D130" s="39"/>
      <c r="E130" s="126"/>
      <c r="F130" s="126"/>
      <c r="H130" s="127">
        <f t="shared" si="6"/>
        <v>0</v>
      </c>
      <c r="J130" s="4">
        <f t="shared" si="7"/>
        <v>25.266200000000001</v>
      </c>
      <c r="K130" s="127">
        <f t="shared" si="5"/>
        <v>0</v>
      </c>
      <c r="L130">
        <f>SUMIF(TB!A:A,Apr!A130,TB!AG:AG)</f>
        <v>0</v>
      </c>
      <c r="M130" s="253">
        <f t="shared" si="4"/>
        <v>0</v>
      </c>
    </row>
    <row r="131" spans="1:13">
      <c r="A131" s="134">
        <v>15013</v>
      </c>
      <c r="B131" s="38" t="s">
        <v>244</v>
      </c>
      <c r="C131" s="39">
        <v>142470.10999999999</v>
      </c>
      <c r="D131" s="39"/>
      <c r="E131" s="126"/>
      <c r="F131" s="126"/>
      <c r="H131" s="127">
        <f t="shared" si="6"/>
        <v>142470.10999999999</v>
      </c>
      <c r="J131" s="4">
        <f t="shared" si="7"/>
        <v>25.266200000000001</v>
      </c>
      <c r="K131" s="127">
        <f t="shared" si="5"/>
        <v>3599678.29</v>
      </c>
      <c r="L131">
        <f>SUMIF(TB!A:A,Apr!A131,TB!AG:AG)</f>
        <v>3599678.29</v>
      </c>
      <c r="M131" s="253">
        <f t="shared" si="4"/>
        <v>0</v>
      </c>
    </row>
    <row r="132" spans="1:13">
      <c r="A132" s="134">
        <v>15014</v>
      </c>
      <c r="B132" s="38" t="s">
        <v>188</v>
      </c>
      <c r="C132" s="39"/>
      <c r="D132" s="39"/>
      <c r="E132" s="126"/>
      <c r="F132" s="126"/>
      <c r="H132" s="127">
        <f t="shared" si="6"/>
        <v>0</v>
      </c>
      <c r="J132" s="4">
        <f t="shared" si="7"/>
        <v>25.266200000000001</v>
      </c>
      <c r="K132" s="127">
        <f t="shared" si="5"/>
        <v>0</v>
      </c>
      <c r="L132">
        <f>SUMIF(TB!A:A,Apr!A132,TB!AG:AG)</f>
        <v>0</v>
      </c>
      <c r="M132" s="253">
        <f t="shared" si="4"/>
        <v>0</v>
      </c>
    </row>
    <row r="133" spans="1:13">
      <c r="A133" s="134">
        <v>15015</v>
      </c>
      <c r="B133" s="38" t="s">
        <v>189</v>
      </c>
      <c r="C133" s="39"/>
      <c r="D133" s="39"/>
      <c r="E133" s="126"/>
      <c r="F133" s="126"/>
      <c r="H133" s="127">
        <f t="shared" si="6"/>
        <v>0</v>
      </c>
      <c r="J133" s="4">
        <f t="shared" si="7"/>
        <v>25.266200000000001</v>
      </c>
      <c r="K133" s="127">
        <f t="shared" si="5"/>
        <v>0</v>
      </c>
      <c r="L133">
        <f>SUMIF(TB!A:A,Apr!A133,TB!AG:AG)</f>
        <v>0</v>
      </c>
      <c r="M133" s="253">
        <f t="shared" si="4"/>
        <v>0</v>
      </c>
    </row>
    <row r="134" spans="1:13">
      <c r="A134" s="137">
        <v>15016</v>
      </c>
      <c r="B134" s="129" t="s">
        <v>241</v>
      </c>
      <c r="C134" s="130"/>
      <c r="D134" s="130"/>
      <c r="E134" s="130"/>
      <c r="F134" s="130"/>
      <c r="G134" s="131"/>
      <c r="H134" s="131">
        <f t="shared" si="6"/>
        <v>0</v>
      </c>
      <c r="J134" s="4">
        <f t="shared" si="7"/>
        <v>25.266200000000001</v>
      </c>
      <c r="K134" s="131">
        <f t="shared" si="5"/>
        <v>0</v>
      </c>
      <c r="L134">
        <f>SUMIF(TB!A:A,Apr!A134,TB!AG:AG)</f>
        <v>0</v>
      </c>
      <c r="M134" s="253">
        <f t="shared" si="4"/>
        <v>0</v>
      </c>
    </row>
    <row r="135" spans="1:13">
      <c r="A135" s="136">
        <v>15017</v>
      </c>
      <c r="B135" s="139" t="s">
        <v>222</v>
      </c>
      <c r="C135" s="39"/>
      <c r="D135" s="39"/>
      <c r="E135" s="126"/>
      <c r="F135" s="126"/>
      <c r="H135" s="127">
        <f t="shared" si="6"/>
        <v>0</v>
      </c>
      <c r="J135" s="4">
        <f t="shared" si="7"/>
        <v>25.266200000000001</v>
      </c>
      <c r="K135" s="127">
        <f t="shared" si="5"/>
        <v>0</v>
      </c>
      <c r="L135">
        <f>SUMIF(TB!A:A,Apr!A135,TB!AG:AG)</f>
        <v>0</v>
      </c>
      <c r="M135" s="253">
        <f t="shared" si="4"/>
        <v>0</v>
      </c>
    </row>
    <row r="136" spans="1:13">
      <c r="A136" s="136">
        <v>15018</v>
      </c>
      <c r="B136" s="139" t="s">
        <v>223</v>
      </c>
      <c r="C136" s="39"/>
      <c r="D136" s="39"/>
      <c r="E136" s="126"/>
      <c r="F136" s="126"/>
      <c r="H136" s="127">
        <f t="shared" si="6"/>
        <v>0</v>
      </c>
      <c r="J136" s="4">
        <f t="shared" si="7"/>
        <v>25.266200000000001</v>
      </c>
      <c r="K136" s="127">
        <f t="shared" si="5"/>
        <v>0</v>
      </c>
      <c r="L136">
        <f>SUMIF(TB!A:A,Apr!A136,TB!AG:AG)</f>
        <v>0</v>
      </c>
      <c r="M136" s="253">
        <f t="shared" si="4"/>
        <v>0</v>
      </c>
    </row>
    <row r="137" spans="1:13">
      <c r="A137" s="140"/>
      <c r="B137" s="141" t="s">
        <v>482</v>
      </c>
      <c r="C137" s="39"/>
      <c r="D137" s="39"/>
      <c r="E137" s="126"/>
      <c r="F137" s="126"/>
      <c r="H137" s="127">
        <f t="shared" si="6"/>
        <v>0</v>
      </c>
      <c r="J137" s="4">
        <f t="shared" si="7"/>
        <v>25.266200000000001</v>
      </c>
      <c r="K137" s="127">
        <f t="shared" si="5"/>
        <v>0</v>
      </c>
      <c r="L137">
        <f>SUMIF(TB!A:A,Apr!A137,TB!AG:AG)</f>
        <v>0</v>
      </c>
      <c r="M137" s="253">
        <f t="shared" ref="M137:M200" si="8">K137-L137</f>
        <v>0</v>
      </c>
    </row>
    <row r="138" spans="1:13">
      <c r="A138" s="134">
        <v>15101</v>
      </c>
      <c r="B138" s="38" t="s">
        <v>207</v>
      </c>
      <c r="C138" s="39"/>
      <c r="D138" s="39"/>
      <c r="E138" s="126"/>
      <c r="F138" s="126"/>
      <c r="H138" s="127">
        <f t="shared" si="6"/>
        <v>0</v>
      </c>
      <c r="J138" s="4">
        <f t="shared" si="7"/>
        <v>25.266200000000001</v>
      </c>
      <c r="K138" s="127">
        <f t="shared" ref="K138:K201" si="9">ROUND(H138*J138,2)</f>
        <v>0</v>
      </c>
      <c r="L138">
        <f>SUMIF(TB!A:A,Apr!A138,TB!AG:AG)</f>
        <v>0</v>
      </c>
      <c r="M138" s="253">
        <f t="shared" si="8"/>
        <v>0</v>
      </c>
    </row>
    <row r="139" spans="1:13">
      <c r="A139" s="134">
        <v>15102</v>
      </c>
      <c r="B139" s="38" t="s">
        <v>208</v>
      </c>
      <c r="C139" s="39"/>
      <c r="D139" s="39"/>
      <c r="E139" s="126"/>
      <c r="F139" s="126"/>
      <c r="H139" s="127">
        <f t="shared" si="6"/>
        <v>0</v>
      </c>
      <c r="J139" s="4">
        <f t="shared" ref="J139:J202" si="10">J138</f>
        <v>25.266200000000001</v>
      </c>
      <c r="K139" s="127">
        <f t="shared" si="9"/>
        <v>0</v>
      </c>
      <c r="L139">
        <f>SUMIF(TB!A:A,Apr!A139,TB!AG:AG)</f>
        <v>0</v>
      </c>
      <c r="M139" s="253">
        <f t="shared" si="8"/>
        <v>0</v>
      </c>
    </row>
    <row r="140" spans="1:13">
      <c r="A140" s="134">
        <v>15103</v>
      </c>
      <c r="B140" s="38" t="s">
        <v>209</v>
      </c>
      <c r="C140" s="39"/>
      <c r="D140" s="39"/>
      <c r="E140" s="126"/>
      <c r="F140" s="126"/>
      <c r="H140" s="127">
        <f t="shared" si="6"/>
        <v>0</v>
      </c>
      <c r="J140" s="4">
        <f t="shared" si="10"/>
        <v>25.266200000000001</v>
      </c>
      <c r="K140" s="127">
        <f t="shared" si="9"/>
        <v>0</v>
      </c>
      <c r="L140">
        <f>SUMIF(TB!A:A,Apr!A140,TB!AG:AG)</f>
        <v>0</v>
      </c>
      <c r="M140" s="253">
        <f t="shared" si="8"/>
        <v>0</v>
      </c>
    </row>
    <row r="141" spans="1:13">
      <c r="A141" s="134">
        <v>15104</v>
      </c>
      <c r="B141" s="38" t="s">
        <v>210</v>
      </c>
      <c r="C141" s="39"/>
      <c r="D141" s="39"/>
      <c r="E141" s="126"/>
      <c r="F141" s="126"/>
      <c r="H141" s="127">
        <f t="shared" ref="H141:H204" si="11">ROUND(C141-D141+E141-F141,2)</f>
        <v>0</v>
      </c>
      <c r="J141" s="4">
        <f t="shared" si="10"/>
        <v>25.266200000000001</v>
      </c>
      <c r="K141" s="127">
        <f t="shared" si="9"/>
        <v>0</v>
      </c>
      <c r="L141">
        <f>SUMIF(TB!A:A,Apr!A141,TB!AG:AG)</f>
        <v>0</v>
      </c>
      <c r="M141" s="253">
        <f t="shared" si="8"/>
        <v>0</v>
      </c>
    </row>
    <row r="142" spans="1:13">
      <c r="A142" s="134">
        <v>15105</v>
      </c>
      <c r="B142" s="38" t="s">
        <v>211</v>
      </c>
      <c r="C142" s="39"/>
      <c r="D142" s="39"/>
      <c r="E142" s="126"/>
      <c r="F142" s="126"/>
      <c r="H142" s="127">
        <f t="shared" si="11"/>
        <v>0</v>
      </c>
      <c r="J142" s="4">
        <f t="shared" si="10"/>
        <v>25.266200000000001</v>
      </c>
      <c r="K142" s="127">
        <f t="shared" si="9"/>
        <v>0</v>
      </c>
      <c r="L142">
        <f>SUMIF(TB!A:A,Apr!A142,TB!AG:AG)</f>
        <v>0</v>
      </c>
      <c r="M142" s="253">
        <f t="shared" si="8"/>
        <v>0</v>
      </c>
    </row>
    <row r="143" spans="1:13">
      <c r="A143" s="134">
        <v>15106</v>
      </c>
      <c r="B143" s="38" t="s">
        <v>212</v>
      </c>
      <c r="C143" s="39"/>
      <c r="D143" s="39"/>
      <c r="E143" s="126"/>
      <c r="F143" s="126"/>
      <c r="H143" s="127">
        <f t="shared" si="11"/>
        <v>0</v>
      </c>
      <c r="J143" s="4">
        <f t="shared" si="10"/>
        <v>25.266200000000001</v>
      </c>
      <c r="K143" s="127">
        <f t="shared" si="9"/>
        <v>0</v>
      </c>
      <c r="L143">
        <f>SUMIF(TB!A:A,Apr!A143,TB!AG:AG)</f>
        <v>0</v>
      </c>
      <c r="M143" s="253">
        <f t="shared" si="8"/>
        <v>0</v>
      </c>
    </row>
    <row r="144" spans="1:13">
      <c r="A144" s="134">
        <v>15107</v>
      </c>
      <c r="B144" s="38" t="s">
        <v>213</v>
      </c>
      <c r="C144" s="39"/>
      <c r="D144" s="39"/>
      <c r="E144" s="126"/>
      <c r="F144" s="126"/>
      <c r="H144" s="127">
        <f t="shared" si="11"/>
        <v>0</v>
      </c>
      <c r="J144" s="4">
        <f t="shared" si="10"/>
        <v>25.266200000000001</v>
      </c>
      <c r="K144" s="127">
        <f t="shared" si="9"/>
        <v>0</v>
      </c>
      <c r="L144">
        <f>SUMIF(TB!A:A,Apr!A144,TB!AG:AG)</f>
        <v>0</v>
      </c>
      <c r="M144" s="253">
        <f t="shared" si="8"/>
        <v>0</v>
      </c>
    </row>
    <row r="145" spans="1:13">
      <c r="A145" s="134">
        <v>15108</v>
      </c>
      <c r="B145" s="38" t="s">
        <v>214</v>
      </c>
      <c r="C145" s="39"/>
      <c r="D145" s="39"/>
      <c r="E145" s="126"/>
      <c r="F145" s="126"/>
      <c r="H145" s="127">
        <f t="shared" si="11"/>
        <v>0</v>
      </c>
      <c r="J145" s="4">
        <f t="shared" si="10"/>
        <v>25.266200000000001</v>
      </c>
      <c r="K145" s="127">
        <f t="shared" si="9"/>
        <v>0</v>
      </c>
      <c r="L145">
        <f>SUMIF(TB!A:A,Apr!A145,TB!AG:AG)</f>
        <v>0</v>
      </c>
      <c r="M145" s="253">
        <f t="shared" si="8"/>
        <v>0</v>
      </c>
    </row>
    <row r="146" spans="1:13">
      <c r="A146" s="134">
        <v>15109</v>
      </c>
      <c r="B146" s="38" t="s">
        <v>215</v>
      </c>
      <c r="C146" s="39"/>
      <c r="D146" s="39"/>
      <c r="E146" s="126"/>
      <c r="F146" s="126"/>
      <c r="H146" s="127">
        <f t="shared" si="11"/>
        <v>0</v>
      </c>
      <c r="J146" s="4">
        <f t="shared" si="10"/>
        <v>25.266200000000001</v>
      </c>
      <c r="K146" s="127">
        <f t="shared" si="9"/>
        <v>0</v>
      </c>
      <c r="L146">
        <f>SUMIF(TB!A:A,Apr!A146,TB!AG:AG)</f>
        <v>0</v>
      </c>
      <c r="M146" s="253">
        <f t="shared" si="8"/>
        <v>0</v>
      </c>
    </row>
    <row r="147" spans="1:13">
      <c r="A147" s="134">
        <v>15110</v>
      </c>
      <c r="B147" s="38" t="s">
        <v>190</v>
      </c>
      <c r="C147" s="39"/>
      <c r="D147" s="39"/>
      <c r="E147" s="126"/>
      <c r="F147" s="126"/>
      <c r="H147" s="127">
        <f t="shared" si="11"/>
        <v>0</v>
      </c>
      <c r="J147" s="4">
        <f t="shared" si="10"/>
        <v>25.266200000000001</v>
      </c>
      <c r="K147" s="127">
        <f t="shared" si="9"/>
        <v>0</v>
      </c>
      <c r="L147">
        <f>SUMIF(TB!A:A,Apr!A147,TB!AG:AG)</f>
        <v>0</v>
      </c>
      <c r="M147" s="253">
        <f t="shared" si="8"/>
        <v>0</v>
      </c>
    </row>
    <row r="148" spans="1:13">
      <c r="A148" s="134">
        <v>15111</v>
      </c>
      <c r="B148" s="38" t="s">
        <v>191</v>
      </c>
      <c r="C148" s="39"/>
      <c r="D148" s="39"/>
      <c r="E148" s="126"/>
      <c r="F148" s="126"/>
      <c r="H148" s="127">
        <f t="shared" si="11"/>
        <v>0</v>
      </c>
      <c r="J148" s="4">
        <f t="shared" si="10"/>
        <v>25.266200000000001</v>
      </c>
      <c r="K148" s="127">
        <f t="shared" si="9"/>
        <v>0</v>
      </c>
      <c r="L148">
        <f>SUMIF(TB!A:A,Apr!A148,TB!AG:AG)</f>
        <v>0</v>
      </c>
      <c r="M148" s="253">
        <f t="shared" si="8"/>
        <v>0</v>
      </c>
    </row>
    <row r="149" spans="1:13">
      <c r="A149" s="134">
        <v>15112</v>
      </c>
      <c r="B149" s="38" t="s">
        <v>192</v>
      </c>
      <c r="C149" s="39"/>
      <c r="D149" s="39"/>
      <c r="E149" s="126"/>
      <c r="F149" s="126"/>
      <c r="H149" s="127">
        <f t="shared" si="11"/>
        <v>0</v>
      </c>
      <c r="J149" s="4">
        <f t="shared" si="10"/>
        <v>25.266200000000001</v>
      </c>
      <c r="K149" s="127">
        <f t="shared" si="9"/>
        <v>0</v>
      </c>
      <c r="L149">
        <f>SUMIF(TB!A:A,Apr!A149,TB!AG:AG)</f>
        <v>0</v>
      </c>
      <c r="M149" s="253">
        <f t="shared" si="8"/>
        <v>0</v>
      </c>
    </row>
    <row r="150" spans="1:13">
      <c r="A150" s="134">
        <v>15113</v>
      </c>
      <c r="B150" s="38" t="s">
        <v>193</v>
      </c>
      <c r="C150" s="39"/>
      <c r="D150" s="39"/>
      <c r="E150" s="126"/>
      <c r="F150" s="126"/>
      <c r="H150" s="127">
        <f t="shared" si="11"/>
        <v>0</v>
      </c>
      <c r="J150" s="4">
        <f t="shared" si="10"/>
        <v>25.266200000000001</v>
      </c>
      <c r="K150" s="127">
        <f t="shared" si="9"/>
        <v>0</v>
      </c>
      <c r="L150">
        <f>SUMIF(TB!A:A,Apr!A150,TB!AG:AG)</f>
        <v>0</v>
      </c>
      <c r="M150" s="253">
        <f t="shared" si="8"/>
        <v>0</v>
      </c>
    </row>
    <row r="151" spans="1:13">
      <c r="A151" s="134">
        <v>15114</v>
      </c>
      <c r="B151" s="38" t="s">
        <v>216</v>
      </c>
      <c r="C151" s="39"/>
      <c r="D151" s="39"/>
      <c r="E151" s="126"/>
      <c r="F151" s="126"/>
      <c r="H151" s="127">
        <f t="shared" si="11"/>
        <v>0</v>
      </c>
      <c r="J151" s="4">
        <f t="shared" si="10"/>
        <v>25.266200000000001</v>
      </c>
      <c r="K151" s="127">
        <f t="shared" si="9"/>
        <v>0</v>
      </c>
      <c r="L151">
        <f>SUMIF(TB!A:A,Apr!A151,TB!AG:AG)</f>
        <v>0</v>
      </c>
      <c r="M151" s="253">
        <f t="shared" si="8"/>
        <v>0</v>
      </c>
    </row>
    <row r="152" spans="1:13">
      <c r="A152" s="134">
        <v>15115</v>
      </c>
      <c r="B152" s="38" t="s">
        <v>194</v>
      </c>
      <c r="C152" s="39"/>
      <c r="D152" s="39"/>
      <c r="E152" s="126"/>
      <c r="F152" s="126"/>
      <c r="H152" s="127">
        <f t="shared" si="11"/>
        <v>0</v>
      </c>
      <c r="J152" s="4">
        <f t="shared" si="10"/>
        <v>25.266200000000001</v>
      </c>
      <c r="K152" s="127">
        <f t="shared" si="9"/>
        <v>0</v>
      </c>
      <c r="L152">
        <f>SUMIF(TB!A:A,Apr!A152,TB!AG:AG)</f>
        <v>0</v>
      </c>
      <c r="M152" s="253">
        <f t="shared" si="8"/>
        <v>0</v>
      </c>
    </row>
    <row r="153" spans="1:13">
      <c r="A153" s="134">
        <v>15116</v>
      </c>
      <c r="B153" s="38" t="s">
        <v>195</v>
      </c>
      <c r="C153" s="39"/>
      <c r="D153" s="39"/>
      <c r="E153" s="126"/>
      <c r="F153" s="126"/>
      <c r="H153" s="127">
        <f t="shared" si="11"/>
        <v>0</v>
      </c>
      <c r="J153" s="4">
        <f t="shared" si="10"/>
        <v>25.266200000000001</v>
      </c>
      <c r="K153" s="127">
        <f t="shared" si="9"/>
        <v>0</v>
      </c>
      <c r="L153">
        <f>SUMIF(TB!A:A,Apr!A153,TB!AG:AG)</f>
        <v>0</v>
      </c>
      <c r="M153" s="253">
        <f t="shared" si="8"/>
        <v>0</v>
      </c>
    </row>
    <row r="154" spans="1:13">
      <c r="A154" s="134">
        <v>15117</v>
      </c>
      <c r="B154" s="38" t="s">
        <v>196</v>
      </c>
      <c r="C154" s="39"/>
      <c r="D154" s="39"/>
      <c r="E154" s="126"/>
      <c r="F154" s="126"/>
      <c r="H154" s="127">
        <f t="shared" si="11"/>
        <v>0</v>
      </c>
      <c r="J154" s="4">
        <f t="shared" si="10"/>
        <v>25.266200000000001</v>
      </c>
      <c r="K154" s="127">
        <f t="shared" si="9"/>
        <v>0</v>
      </c>
      <c r="L154">
        <f>SUMIF(TB!A:A,Apr!A154,TB!AG:AG)</f>
        <v>0</v>
      </c>
      <c r="M154" s="253">
        <f t="shared" si="8"/>
        <v>0</v>
      </c>
    </row>
    <row r="155" spans="1:13">
      <c r="A155" s="134">
        <v>15118</v>
      </c>
      <c r="B155" s="38" t="s">
        <v>197</v>
      </c>
      <c r="C155" s="39"/>
      <c r="D155" s="39"/>
      <c r="E155" s="126"/>
      <c r="F155" s="126"/>
      <c r="H155" s="127">
        <f t="shared" si="11"/>
        <v>0</v>
      </c>
      <c r="J155" s="4">
        <f t="shared" si="10"/>
        <v>25.266200000000001</v>
      </c>
      <c r="K155" s="127">
        <f t="shared" si="9"/>
        <v>0</v>
      </c>
      <c r="L155">
        <f>SUMIF(TB!A:A,Apr!A155,TB!AG:AG)</f>
        <v>0</v>
      </c>
      <c r="M155" s="253">
        <f t="shared" si="8"/>
        <v>0</v>
      </c>
    </row>
    <row r="156" spans="1:13">
      <c r="A156" s="134">
        <v>15119</v>
      </c>
      <c r="B156" s="38" t="s">
        <v>198</v>
      </c>
      <c r="C156" s="39"/>
      <c r="D156" s="39"/>
      <c r="E156" s="126"/>
      <c r="F156" s="126"/>
      <c r="H156" s="127">
        <f t="shared" si="11"/>
        <v>0</v>
      </c>
      <c r="J156" s="4">
        <f t="shared" si="10"/>
        <v>25.266200000000001</v>
      </c>
      <c r="K156" s="127">
        <f t="shared" si="9"/>
        <v>0</v>
      </c>
      <c r="L156">
        <f>SUMIF(TB!A:A,Apr!A156,TB!AG:AG)</f>
        <v>0</v>
      </c>
      <c r="M156" s="253">
        <f t="shared" si="8"/>
        <v>0</v>
      </c>
    </row>
    <row r="157" spans="1:13">
      <c r="A157" s="134">
        <v>15120</v>
      </c>
      <c r="B157" s="38" t="s">
        <v>199</v>
      </c>
      <c r="C157" s="39"/>
      <c r="D157" s="39"/>
      <c r="E157" s="126"/>
      <c r="F157" s="126"/>
      <c r="H157" s="127">
        <f t="shared" si="11"/>
        <v>0</v>
      </c>
      <c r="J157" s="4">
        <f t="shared" si="10"/>
        <v>25.266200000000001</v>
      </c>
      <c r="K157" s="127">
        <f t="shared" si="9"/>
        <v>0</v>
      </c>
      <c r="L157">
        <f>SUMIF(TB!A:A,Apr!A157,TB!AG:AG)</f>
        <v>0</v>
      </c>
      <c r="M157" s="253">
        <f t="shared" si="8"/>
        <v>0</v>
      </c>
    </row>
    <row r="158" spans="1:13">
      <c r="A158" s="134">
        <v>15121</v>
      </c>
      <c r="B158" s="38" t="s">
        <v>200</v>
      </c>
      <c r="C158" s="39"/>
      <c r="D158" s="39"/>
      <c r="E158" s="126"/>
      <c r="F158" s="126"/>
      <c r="H158" s="127">
        <f t="shared" si="11"/>
        <v>0</v>
      </c>
      <c r="J158" s="4">
        <f t="shared" si="10"/>
        <v>25.266200000000001</v>
      </c>
      <c r="K158" s="127">
        <f t="shared" si="9"/>
        <v>0</v>
      </c>
      <c r="L158">
        <f>SUMIF(TB!A:A,Apr!A158,TB!AG:AG)</f>
        <v>0</v>
      </c>
      <c r="M158" s="253">
        <f t="shared" si="8"/>
        <v>0</v>
      </c>
    </row>
    <row r="159" spans="1:13">
      <c r="A159" s="134">
        <v>15122</v>
      </c>
      <c r="B159" s="38" t="s">
        <v>201</v>
      </c>
      <c r="C159" s="39"/>
      <c r="D159" s="39"/>
      <c r="E159" s="126"/>
      <c r="F159" s="126"/>
      <c r="H159" s="127">
        <f t="shared" si="11"/>
        <v>0</v>
      </c>
      <c r="J159" s="4">
        <f t="shared" si="10"/>
        <v>25.266200000000001</v>
      </c>
      <c r="K159" s="127">
        <f t="shared" si="9"/>
        <v>0</v>
      </c>
      <c r="L159">
        <f>SUMIF(TB!A:A,Apr!A159,TB!AG:AG)</f>
        <v>0</v>
      </c>
      <c r="M159" s="253">
        <f t="shared" si="8"/>
        <v>0</v>
      </c>
    </row>
    <row r="160" spans="1:13">
      <c r="A160" s="134">
        <v>15123</v>
      </c>
      <c r="B160" s="38" t="s">
        <v>202</v>
      </c>
      <c r="C160" s="39"/>
      <c r="D160" s="39"/>
      <c r="E160" s="126"/>
      <c r="F160" s="126"/>
      <c r="H160" s="127">
        <f t="shared" si="11"/>
        <v>0</v>
      </c>
      <c r="J160" s="4">
        <f t="shared" si="10"/>
        <v>25.266200000000001</v>
      </c>
      <c r="K160" s="127">
        <f t="shared" si="9"/>
        <v>0</v>
      </c>
      <c r="L160">
        <f>SUMIF(TB!A:A,Apr!A160,TB!AG:AG)</f>
        <v>0</v>
      </c>
      <c r="M160" s="253">
        <f t="shared" si="8"/>
        <v>0</v>
      </c>
    </row>
    <row r="161" spans="1:13">
      <c r="A161" s="134">
        <v>15124</v>
      </c>
      <c r="B161" s="38" t="s">
        <v>203</v>
      </c>
      <c r="C161" s="39"/>
      <c r="D161" s="39"/>
      <c r="E161" s="126"/>
      <c r="F161" s="126"/>
      <c r="H161" s="127">
        <f t="shared" si="11"/>
        <v>0</v>
      </c>
      <c r="J161" s="4">
        <f t="shared" si="10"/>
        <v>25.266200000000001</v>
      </c>
      <c r="K161" s="127">
        <f t="shared" si="9"/>
        <v>0</v>
      </c>
      <c r="L161">
        <f>SUMIF(TB!A:A,Apr!A161,TB!AG:AG)</f>
        <v>0</v>
      </c>
      <c r="M161" s="253">
        <f t="shared" si="8"/>
        <v>0</v>
      </c>
    </row>
    <row r="162" spans="1:13">
      <c r="A162" s="134">
        <v>15125</v>
      </c>
      <c r="B162" s="38" t="s">
        <v>204</v>
      </c>
      <c r="C162" s="39"/>
      <c r="D162" s="39"/>
      <c r="E162" s="126"/>
      <c r="F162" s="126"/>
      <c r="H162" s="127">
        <f t="shared" si="11"/>
        <v>0</v>
      </c>
      <c r="J162" s="4">
        <f t="shared" si="10"/>
        <v>25.266200000000001</v>
      </c>
      <c r="K162" s="127">
        <f t="shared" si="9"/>
        <v>0</v>
      </c>
      <c r="L162">
        <f>SUMIF(TB!A:A,Apr!A162,TB!AG:AG)</f>
        <v>0</v>
      </c>
      <c r="M162" s="253">
        <f t="shared" si="8"/>
        <v>0</v>
      </c>
    </row>
    <row r="163" spans="1:13">
      <c r="A163" s="134">
        <v>15126</v>
      </c>
      <c r="B163" s="38" t="s">
        <v>205</v>
      </c>
      <c r="C163" s="39"/>
      <c r="D163" s="39"/>
      <c r="E163" s="126"/>
      <c r="F163" s="126"/>
      <c r="H163" s="127">
        <f t="shared" si="11"/>
        <v>0</v>
      </c>
      <c r="J163" s="4">
        <f t="shared" si="10"/>
        <v>25.266200000000001</v>
      </c>
      <c r="K163" s="127">
        <f t="shared" si="9"/>
        <v>0</v>
      </c>
      <c r="L163">
        <f>SUMIF(TB!A:A,Apr!A163,TB!AG:AG)</f>
        <v>0</v>
      </c>
      <c r="M163" s="253">
        <f t="shared" si="8"/>
        <v>0</v>
      </c>
    </row>
    <row r="164" spans="1:13">
      <c r="A164" s="134">
        <v>15136</v>
      </c>
      <c r="B164" s="38" t="s">
        <v>217</v>
      </c>
      <c r="C164" s="39"/>
      <c r="D164" s="39"/>
      <c r="E164" s="126"/>
      <c r="F164" s="126"/>
      <c r="H164" s="127">
        <f t="shared" si="11"/>
        <v>0</v>
      </c>
      <c r="J164" s="4">
        <f t="shared" si="10"/>
        <v>25.266200000000001</v>
      </c>
      <c r="K164" s="127">
        <f t="shared" si="9"/>
        <v>0</v>
      </c>
      <c r="L164">
        <f>SUMIF(TB!A:A,Apr!A164,TB!AG:AG)</f>
        <v>0</v>
      </c>
      <c r="M164" s="253">
        <f t="shared" si="8"/>
        <v>0</v>
      </c>
    </row>
    <row r="165" spans="1:13">
      <c r="A165" s="136">
        <v>15137</v>
      </c>
      <c r="B165" s="38" t="s">
        <v>206</v>
      </c>
      <c r="C165" s="39"/>
      <c r="D165" s="39"/>
      <c r="E165" s="126"/>
      <c r="F165" s="126"/>
      <c r="H165" s="127">
        <f t="shared" si="11"/>
        <v>0</v>
      </c>
      <c r="J165" s="4">
        <f t="shared" si="10"/>
        <v>25.266200000000001</v>
      </c>
      <c r="K165" s="127">
        <f t="shared" si="9"/>
        <v>0</v>
      </c>
      <c r="L165">
        <f>SUMIF(TB!A:A,Apr!A165,TB!AG:AG)</f>
        <v>0</v>
      </c>
      <c r="M165" s="253">
        <f t="shared" si="8"/>
        <v>0</v>
      </c>
    </row>
    <row r="166" spans="1:13">
      <c r="A166" s="137">
        <v>21000</v>
      </c>
      <c r="B166" s="129" t="s">
        <v>483</v>
      </c>
      <c r="C166" s="130"/>
      <c r="D166" s="130"/>
      <c r="E166" s="130"/>
      <c r="F166" s="130"/>
      <c r="G166" s="131"/>
      <c r="H166" s="131">
        <f t="shared" si="11"/>
        <v>0</v>
      </c>
      <c r="J166" s="4">
        <f t="shared" si="10"/>
        <v>25.266200000000001</v>
      </c>
      <c r="K166" s="131">
        <f t="shared" si="9"/>
        <v>0</v>
      </c>
      <c r="L166">
        <f>SUMIF(TB!A:A,Apr!A166,TB!AG:AG)</f>
        <v>0</v>
      </c>
      <c r="M166" s="253">
        <f t="shared" si="8"/>
        <v>0</v>
      </c>
    </row>
    <row r="167" spans="1:13">
      <c r="A167" s="134">
        <v>21001</v>
      </c>
      <c r="B167" s="38" t="s">
        <v>256</v>
      </c>
      <c r="C167" s="39"/>
      <c r="D167" s="39"/>
      <c r="E167" s="126"/>
      <c r="F167" s="126"/>
      <c r="H167" s="127">
        <f t="shared" si="11"/>
        <v>0</v>
      </c>
      <c r="J167" s="4">
        <f t="shared" si="10"/>
        <v>25.266200000000001</v>
      </c>
      <c r="K167" s="127">
        <f t="shared" si="9"/>
        <v>0</v>
      </c>
      <c r="L167">
        <f>SUMIF(TB!A:A,Apr!A167,TB!AG:AG)</f>
        <v>0</v>
      </c>
      <c r="M167" s="253">
        <f t="shared" si="8"/>
        <v>0</v>
      </c>
    </row>
    <row r="168" spans="1:13" s="133" customFormat="1">
      <c r="A168" s="134">
        <v>21002</v>
      </c>
      <c r="B168" s="38" t="s">
        <v>294</v>
      </c>
      <c r="C168" s="39"/>
      <c r="D168" s="39"/>
      <c r="E168" s="126"/>
      <c r="F168" s="126"/>
      <c r="G168" s="34"/>
      <c r="H168" s="127">
        <f t="shared" si="11"/>
        <v>0</v>
      </c>
      <c r="J168" s="4">
        <f t="shared" si="10"/>
        <v>25.266200000000001</v>
      </c>
      <c r="K168" s="127">
        <f t="shared" si="9"/>
        <v>0</v>
      </c>
      <c r="L168">
        <f>SUMIF(TB!A:A,Apr!A168,TB!AG:AG)</f>
        <v>0</v>
      </c>
      <c r="M168" s="253">
        <f t="shared" si="8"/>
        <v>0</v>
      </c>
    </row>
    <row r="169" spans="1:13">
      <c r="A169" s="134">
        <v>22001</v>
      </c>
      <c r="B169" s="132" t="s">
        <v>179</v>
      </c>
      <c r="C169" s="39"/>
      <c r="D169" s="39">
        <v>215594.96</v>
      </c>
      <c r="E169" s="126"/>
      <c r="F169" s="126"/>
      <c r="H169" s="127">
        <f t="shared" si="11"/>
        <v>-215594.96</v>
      </c>
      <c r="J169" s="4">
        <f t="shared" si="10"/>
        <v>25.266200000000001</v>
      </c>
      <c r="K169" s="127">
        <f t="shared" si="9"/>
        <v>-5447265.3799999999</v>
      </c>
      <c r="L169">
        <f>SUMIF(TB!A:A,Apr!A169,TB!AG:AG)</f>
        <v>-5447265.3799999999</v>
      </c>
      <c r="M169" s="253">
        <f t="shared" si="8"/>
        <v>0</v>
      </c>
    </row>
    <row r="170" spans="1:13">
      <c r="A170" s="134">
        <v>22002</v>
      </c>
      <c r="B170" s="132" t="s">
        <v>180</v>
      </c>
      <c r="C170" s="39"/>
      <c r="D170" s="39">
        <v>1522499.95</v>
      </c>
      <c r="E170" s="126"/>
      <c r="F170" s="126"/>
      <c r="H170" s="127">
        <f t="shared" si="11"/>
        <v>-1522499.95</v>
      </c>
      <c r="J170" s="4">
        <f t="shared" si="10"/>
        <v>25.266200000000001</v>
      </c>
      <c r="K170" s="127">
        <f t="shared" si="9"/>
        <v>-38467788.240000002</v>
      </c>
      <c r="L170">
        <f>SUMIF(TB!A:A,Apr!A170,TB!AG:AG)</f>
        <v>-38467788.240000002</v>
      </c>
      <c r="M170" s="253">
        <f t="shared" si="8"/>
        <v>0</v>
      </c>
    </row>
    <row r="171" spans="1:13">
      <c r="A171" s="134">
        <v>22101</v>
      </c>
      <c r="B171" s="38" t="s">
        <v>247</v>
      </c>
      <c r="C171" s="39"/>
      <c r="D171" s="39"/>
      <c r="E171" s="126"/>
      <c r="F171" s="126"/>
      <c r="H171" s="127">
        <f t="shared" si="11"/>
        <v>0</v>
      </c>
      <c r="J171" s="4">
        <f t="shared" si="10"/>
        <v>25.266200000000001</v>
      </c>
      <c r="K171" s="127">
        <f t="shared" si="9"/>
        <v>0</v>
      </c>
      <c r="L171">
        <f>SUMIF(TB!A:A,Apr!A171,TB!AG:AG)</f>
        <v>0</v>
      </c>
      <c r="M171" s="253">
        <f t="shared" si="8"/>
        <v>0</v>
      </c>
    </row>
    <row r="172" spans="1:13">
      <c r="A172" s="134">
        <v>23001</v>
      </c>
      <c r="B172" s="38" t="s">
        <v>246</v>
      </c>
      <c r="C172" s="39"/>
      <c r="D172" s="39"/>
      <c r="E172" s="126"/>
      <c r="F172" s="126"/>
      <c r="H172" s="127">
        <f t="shared" si="11"/>
        <v>0</v>
      </c>
      <c r="J172" s="4">
        <f t="shared" si="10"/>
        <v>25.266200000000001</v>
      </c>
      <c r="K172" s="127">
        <f t="shared" si="9"/>
        <v>0</v>
      </c>
      <c r="L172">
        <f>SUMIF(TB!A:A,Apr!A172,TB!AG:AG)</f>
        <v>0</v>
      </c>
      <c r="M172" s="253">
        <f t="shared" si="8"/>
        <v>0</v>
      </c>
    </row>
    <row r="173" spans="1:13">
      <c r="A173" s="134">
        <v>25001</v>
      </c>
      <c r="B173" s="38" t="s">
        <v>248</v>
      </c>
      <c r="C173" s="39"/>
      <c r="D173" s="39"/>
      <c r="E173" s="126"/>
      <c r="F173" s="126"/>
      <c r="H173" s="127">
        <f t="shared" si="11"/>
        <v>0</v>
      </c>
      <c r="J173" s="4">
        <f t="shared" si="10"/>
        <v>25.266200000000001</v>
      </c>
      <c r="K173" s="127">
        <f t="shared" si="9"/>
        <v>0</v>
      </c>
      <c r="L173">
        <f>SUMIF(TB!A:A,Apr!A173,TB!AG:AG)</f>
        <v>0</v>
      </c>
      <c r="M173" s="253">
        <f t="shared" si="8"/>
        <v>0</v>
      </c>
    </row>
    <row r="174" spans="1:13">
      <c r="A174" s="134">
        <v>25002</v>
      </c>
      <c r="B174" s="38" t="s">
        <v>249</v>
      </c>
      <c r="C174" s="39"/>
      <c r="D174" s="39"/>
      <c r="E174" s="126"/>
      <c r="F174" s="126"/>
      <c r="H174" s="127">
        <f t="shared" si="11"/>
        <v>0</v>
      </c>
      <c r="J174" s="4">
        <f t="shared" si="10"/>
        <v>25.266200000000001</v>
      </c>
      <c r="K174" s="127">
        <f t="shared" si="9"/>
        <v>0</v>
      </c>
      <c r="L174">
        <f>SUMIF(TB!A:A,Apr!A174,TB!AG:AG)</f>
        <v>0</v>
      </c>
      <c r="M174" s="253">
        <f t="shared" si="8"/>
        <v>0</v>
      </c>
    </row>
    <row r="175" spans="1:13">
      <c r="A175" s="134">
        <v>25003</v>
      </c>
      <c r="B175" s="38" t="s">
        <v>250</v>
      </c>
      <c r="C175" s="39"/>
      <c r="D175" s="39"/>
      <c r="E175" s="126"/>
      <c r="F175" s="126"/>
      <c r="H175" s="127">
        <f t="shared" si="11"/>
        <v>0</v>
      </c>
      <c r="J175" s="4">
        <f t="shared" si="10"/>
        <v>25.266200000000001</v>
      </c>
      <c r="K175" s="127">
        <f t="shared" si="9"/>
        <v>0</v>
      </c>
      <c r="L175">
        <f>SUMIF(TB!A:A,Apr!A175,TB!AG:AG)</f>
        <v>0</v>
      </c>
      <c r="M175" s="253">
        <f t="shared" si="8"/>
        <v>0</v>
      </c>
    </row>
    <row r="176" spans="1:13">
      <c r="A176" s="134">
        <v>25004</v>
      </c>
      <c r="B176" s="38" t="s">
        <v>251</v>
      </c>
      <c r="C176" s="39"/>
      <c r="D176" s="39">
        <v>200214.18</v>
      </c>
      <c r="E176" s="126"/>
      <c r="F176" s="126"/>
      <c r="H176" s="127">
        <f t="shared" si="11"/>
        <v>-200214.18</v>
      </c>
      <c r="J176" s="4">
        <f t="shared" si="10"/>
        <v>25.266200000000001</v>
      </c>
      <c r="K176" s="127">
        <f t="shared" si="9"/>
        <v>-5058651.51</v>
      </c>
      <c r="L176">
        <f>SUMIF(TB!A:A,Apr!A176,TB!AG:AG)</f>
        <v>-5058651.51</v>
      </c>
      <c r="M176" s="253">
        <f t="shared" si="8"/>
        <v>0</v>
      </c>
    </row>
    <row r="177" spans="1:13">
      <c r="A177" s="134">
        <v>25005</v>
      </c>
      <c r="B177" s="38" t="s">
        <v>252</v>
      </c>
      <c r="C177" s="39"/>
      <c r="D177" s="39">
        <v>9188.6299999999992</v>
      </c>
      <c r="E177" s="126"/>
      <c r="F177" s="126"/>
      <c r="H177" s="127">
        <f t="shared" si="11"/>
        <v>-9188.6299999999992</v>
      </c>
      <c r="J177" s="4">
        <f t="shared" si="10"/>
        <v>25.266200000000001</v>
      </c>
      <c r="K177" s="127">
        <f t="shared" si="9"/>
        <v>-232161.76</v>
      </c>
      <c r="L177">
        <f>SUMIF(TB!A:A,Apr!A177,TB!AG:AG)</f>
        <v>-232161.76</v>
      </c>
      <c r="M177" s="253">
        <f t="shared" si="8"/>
        <v>0</v>
      </c>
    </row>
    <row r="178" spans="1:13">
      <c r="A178" s="134">
        <v>25006</v>
      </c>
      <c r="B178" s="38" t="s">
        <v>483</v>
      </c>
      <c r="C178" s="39"/>
      <c r="D178" s="39"/>
      <c r="E178" s="126"/>
      <c r="F178" s="126"/>
      <c r="H178" s="127">
        <f t="shared" si="11"/>
        <v>0</v>
      </c>
      <c r="J178" s="4">
        <f t="shared" si="10"/>
        <v>25.266200000000001</v>
      </c>
      <c r="K178" s="127">
        <f t="shared" si="9"/>
        <v>0</v>
      </c>
      <c r="L178">
        <f>SUMIF(TB!A:A,Apr!A178,TB!AG:AG)</f>
        <v>0</v>
      </c>
      <c r="M178" s="253">
        <f t="shared" si="8"/>
        <v>0</v>
      </c>
    </row>
    <row r="179" spans="1:13">
      <c r="A179" s="134">
        <v>25007</v>
      </c>
      <c r="B179" s="38" t="s">
        <v>286</v>
      </c>
      <c r="C179" s="39"/>
      <c r="D179" s="39">
        <v>1216705.58</v>
      </c>
      <c r="E179" s="126"/>
      <c r="F179" s="126"/>
      <c r="H179" s="127">
        <f t="shared" si="11"/>
        <v>-1216705.58</v>
      </c>
      <c r="J179" s="4">
        <f t="shared" si="10"/>
        <v>25.266200000000001</v>
      </c>
      <c r="K179" s="127">
        <f t="shared" si="9"/>
        <v>-30741526.530000001</v>
      </c>
      <c r="L179">
        <f>SUMIF(TB!A:A,Apr!A179,TB!AG:AG)</f>
        <v>-30741526.530000001</v>
      </c>
      <c r="M179" s="253">
        <f t="shared" si="8"/>
        <v>0</v>
      </c>
    </row>
    <row r="180" spans="1:13">
      <c r="A180" s="134">
        <v>25008</v>
      </c>
      <c r="B180" s="132" t="s">
        <v>287</v>
      </c>
      <c r="C180" s="39"/>
      <c r="D180" s="39"/>
      <c r="E180" s="126"/>
      <c r="F180" s="126"/>
      <c r="H180" s="127">
        <f t="shared" si="11"/>
        <v>0</v>
      </c>
      <c r="J180" s="4">
        <f t="shared" si="10"/>
        <v>25.266200000000001</v>
      </c>
      <c r="K180" s="127">
        <f t="shared" si="9"/>
        <v>0</v>
      </c>
      <c r="L180">
        <f>SUMIF(TB!A:A,Apr!A180,TB!AG:AG)</f>
        <v>0</v>
      </c>
      <c r="M180" s="253">
        <f t="shared" si="8"/>
        <v>0</v>
      </c>
    </row>
    <row r="181" spans="1:13">
      <c r="A181" s="134">
        <v>25009</v>
      </c>
      <c r="B181" s="132" t="s">
        <v>288</v>
      </c>
      <c r="C181" s="39"/>
      <c r="D181" s="39"/>
      <c r="E181" s="126"/>
      <c r="F181" s="126"/>
      <c r="H181" s="127">
        <f t="shared" si="11"/>
        <v>0</v>
      </c>
      <c r="J181" s="4">
        <f t="shared" si="10"/>
        <v>25.266200000000001</v>
      </c>
      <c r="K181" s="127">
        <f t="shared" si="9"/>
        <v>0</v>
      </c>
      <c r="L181">
        <f>SUMIF(TB!A:A,Apr!A181,TB!AG:AG)</f>
        <v>0</v>
      </c>
      <c r="M181" s="253">
        <f t="shared" si="8"/>
        <v>0</v>
      </c>
    </row>
    <row r="182" spans="1:13">
      <c r="A182" s="134">
        <f>A181+1</f>
        <v>25010</v>
      </c>
      <c r="B182" s="38" t="s">
        <v>253</v>
      </c>
      <c r="C182" s="39"/>
      <c r="D182" s="39"/>
      <c r="E182" s="126"/>
      <c r="F182" s="126"/>
      <c r="H182" s="127">
        <f t="shared" si="11"/>
        <v>0</v>
      </c>
      <c r="J182" s="4">
        <f t="shared" si="10"/>
        <v>25.266200000000001</v>
      </c>
      <c r="K182" s="127">
        <f t="shared" si="9"/>
        <v>0</v>
      </c>
      <c r="L182">
        <f>SUMIF(TB!A:A,Apr!A182,TB!AG:AG)</f>
        <v>0</v>
      </c>
      <c r="M182" s="253">
        <f t="shared" si="8"/>
        <v>0</v>
      </c>
    </row>
    <row r="183" spans="1:13">
      <c r="A183" s="134">
        <v>25011</v>
      </c>
      <c r="B183" s="132" t="s">
        <v>289</v>
      </c>
      <c r="C183" s="39"/>
      <c r="D183" s="39"/>
      <c r="E183" s="126"/>
      <c r="F183" s="126"/>
      <c r="H183" s="127">
        <f t="shared" si="11"/>
        <v>0</v>
      </c>
      <c r="J183" s="4">
        <f t="shared" si="10"/>
        <v>25.266200000000001</v>
      </c>
      <c r="K183" s="127">
        <f t="shared" si="9"/>
        <v>0</v>
      </c>
      <c r="L183">
        <f>SUMIF(TB!A:A,Apr!A183,TB!AG:AG)</f>
        <v>0</v>
      </c>
      <c r="M183" s="253">
        <f t="shared" si="8"/>
        <v>0</v>
      </c>
    </row>
    <row r="184" spans="1:13">
      <c r="A184" s="134">
        <v>25012</v>
      </c>
      <c r="B184" s="38" t="s">
        <v>242</v>
      </c>
      <c r="C184" s="39"/>
      <c r="D184" s="39"/>
      <c r="E184" s="126"/>
      <c r="F184" s="126"/>
      <c r="H184" s="127">
        <f t="shared" si="11"/>
        <v>0</v>
      </c>
      <c r="J184" s="4">
        <f t="shared" si="10"/>
        <v>25.266200000000001</v>
      </c>
      <c r="K184" s="127">
        <f t="shared" si="9"/>
        <v>0</v>
      </c>
      <c r="L184">
        <f>SUMIF(TB!A:A,Apr!A184,TB!AG:AG)</f>
        <v>0</v>
      </c>
      <c r="M184" s="253">
        <f t="shared" si="8"/>
        <v>0</v>
      </c>
    </row>
    <row r="185" spans="1:13">
      <c r="A185" s="134">
        <v>25013</v>
      </c>
      <c r="B185" s="38" t="s">
        <v>292</v>
      </c>
      <c r="C185" s="39"/>
      <c r="D185" s="39"/>
      <c r="E185" s="126"/>
      <c r="F185" s="126"/>
      <c r="H185" s="127">
        <f t="shared" si="11"/>
        <v>0</v>
      </c>
      <c r="J185" s="4">
        <f t="shared" si="10"/>
        <v>25.266200000000001</v>
      </c>
      <c r="K185" s="127">
        <f t="shared" si="9"/>
        <v>0</v>
      </c>
      <c r="L185">
        <f>SUMIF(TB!A:A,Apr!A185,TB!AG:AG)</f>
        <v>0</v>
      </c>
      <c r="M185" s="253">
        <f t="shared" si="8"/>
        <v>0</v>
      </c>
    </row>
    <row r="186" spans="1:13">
      <c r="A186" s="136">
        <v>25014</v>
      </c>
      <c r="B186" s="139" t="s">
        <v>293</v>
      </c>
      <c r="C186" s="39"/>
      <c r="D186" s="39"/>
      <c r="E186" s="126"/>
      <c r="F186" s="126"/>
      <c r="H186" s="127">
        <f t="shared" si="11"/>
        <v>0</v>
      </c>
      <c r="J186" s="4">
        <f t="shared" si="10"/>
        <v>25.266200000000001</v>
      </c>
      <c r="K186" s="127">
        <f t="shared" si="9"/>
        <v>0</v>
      </c>
      <c r="L186">
        <f>SUMIF(TB!A:A,Apr!A186,TB!AG:AG)</f>
        <v>0</v>
      </c>
      <c r="M186" s="253">
        <f t="shared" si="8"/>
        <v>0</v>
      </c>
    </row>
    <row r="187" spans="1:13">
      <c r="A187" s="136">
        <v>25015</v>
      </c>
      <c r="B187" s="139" t="s">
        <v>290</v>
      </c>
      <c r="C187" s="39"/>
      <c r="D187" s="39"/>
      <c r="E187" s="126"/>
      <c r="F187" s="126"/>
      <c r="H187" s="127">
        <f t="shared" si="11"/>
        <v>0</v>
      </c>
      <c r="J187" s="4">
        <f t="shared" si="10"/>
        <v>25.266200000000001</v>
      </c>
      <c r="K187" s="127">
        <f t="shared" si="9"/>
        <v>0</v>
      </c>
      <c r="L187">
        <f>SUMIF(TB!A:A,Apr!A187,TB!AG:AG)</f>
        <v>0</v>
      </c>
      <c r="M187" s="253">
        <f t="shared" si="8"/>
        <v>0</v>
      </c>
    </row>
    <row r="188" spans="1:13">
      <c r="A188" s="136">
        <v>25016</v>
      </c>
      <c r="B188" s="139" t="s">
        <v>291</v>
      </c>
      <c r="C188" s="39"/>
      <c r="D188" s="39"/>
      <c r="E188" s="126"/>
      <c r="F188" s="126"/>
      <c r="H188" s="127">
        <f t="shared" si="11"/>
        <v>0</v>
      </c>
      <c r="J188" s="4">
        <f t="shared" si="10"/>
        <v>25.266200000000001</v>
      </c>
      <c r="K188" s="127">
        <f t="shared" si="9"/>
        <v>0</v>
      </c>
      <c r="L188">
        <f>SUMIF(TB!A:A,Apr!A188,TB!AG:AG)</f>
        <v>0</v>
      </c>
      <c r="M188" s="253">
        <f t="shared" si="8"/>
        <v>0</v>
      </c>
    </row>
    <row r="189" spans="1:13">
      <c r="A189" s="140"/>
      <c r="B189" s="141" t="s">
        <v>484</v>
      </c>
      <c r="C189" s="39"/>
      <c r="D189" s="39"/>
      <c r="E189" s="126"/>
      <c r="F189" s="126"/>
      <c r="H189" s="127">
        <f t="shared" si="11"/>
        <v>0</v>
      </c>
      <c r="J189" s="4">
        <f t="shared" si="10"/>
        <v>25.266200000000001</v>
      </c>
      <c r="K189" s="127">
        <f t="shared" si="9"/>
        <v>0</v>
      </c>
      <c r="L189">
        <f>SUMIF(TB!A:A,Apr!A189,TB!AG:AG)</f>
        <v>0</v>
      </c>
      <c r="M189" s="253">
        <f t="shared" si="8"/>
        <v>0</v>
      </c>
    </row>
    <row r="190" spans="1:13">
      <c r="A190" s="134" t="s">
        <v>275</v>
      </c>
      <c r="B190" s="38" t="s">
        <v>207</v>
      </c>
      <c r="C190" s="39"/>
      <c r="D190" s="39"/>
      <c r="E190" s="126"/>
      <c r="F190" s="126"/>
      <c r="H190" s="127">
        <f t="shared" si="11"/>
        <v>0</v>
      </c>
      <c r="J190" s="4">
        <f t="shared" si="10"/>
        <v>25.266200000000001</v>
      </c>
      <c r="K190" s="127">
        <f t="shared" si="9"/>
        <v>0</v>
      </c>
      <c r="L190">
        <f>SUMIF(TB!A:A,Apr!A190,TB!AG:AG)</f>
        <v>0</v>
      </c>
      <c r="M190" s="253">
        <f t="shared" si="8"/>
        <v>0</v>
      </c>
    </row>
    <row r="191" spans="1:13">
      <c r="A191" s="134" t="s">
        <v>276</v>
      </c>
      <c r="B191" s="38" t="s">
        <v>208</v>
      </c>
      <c r="C191" s="39"/>
      <c r="D191" s="39"/>
      <c r="E191" s="126"/>
      <c r="F191" s="126"/>
      <c r="H191" s="127">
        <f t="shared" si="11"/>
        <v>0</v>
      </c>
      <c r="J191" s="4">
        <f t="shared" si="10"/>
        <v>25.266200000000001</v>
      </c>
      <c r="K191" s="127">
        <f t="shared" si="9"/>
        <v>0</v>
      </c>
      <c r="L191">
        <f>SUMIF(TB!A:A,Apr!A191,TB!AG:AG)</f>
        <v>0</v>
      </c>
      <c r="M191" s="253">
        <f t="shared" si="8"/>
        <v>0</v>
      </c>
    </row>
    <row r="192" spans="1:13">
      <c r="A192" s="134" t="s">
        <v>277</v>
      </c>
      <c r="B192" s="38" t="s">
        <v>209</v>
      </c>
      <c r="C192" s="39"/>
      <c r="D192" s="39"/>
      <c r="E192" s="126"/>
      <c r="F192" s="126"/>
      <c r="H192" s="127">
        <f t="shared" si="11"/>
        <v>0</v>
      </c>
      <c r="J192" s="4">
        <f t="shared" si="10"/>
        <v>25.266200000000001</v>
      </c>
      <c r="K192" s="127">
        <f t="shared" si="9"/>
        <v>0</v>
      </c>
      <c r="L192">
        <f>SUMIF(TB!A:A,Apr!A192,TB!AG:AG)</f>
        <v>0</v>
      </c>
      <c r="M192" s="253">
        <f t="shared" si="8"/>
        <v>0</v>
      </c>
    </row>
    <row r="193" spans="1:13">
      <c r="A193" s="134" t="s">
        <v>278</v>
      </c>
      <c r="B193" s="38" t="s">
        <v>210</v>
      </c>
      <c r="C193" s="39"/>
      <c r="D193" s="39"/>
      <c r="E193" s="126"/>
      <c r="F193" s="126"/>
      <c r="H193" s="127">
        <f t="shared" si="11"/>
        <v>0</v>
      </c>
      <c r="J193" s="4">
        <f t="shared" si="10"/>
        <v>25.266200000000001</v>
      </c>
      <c r="K193" s="127">
        <f t="shared" si="9"/>
        <v>0</v>
      </c>
      <c r="L193">
        <f>SUMIF(TB!A:A,Apr!A193,TB!AG:AG)</f>
        <v>0</v>
      </c>
      <c r="M193" s="253">
        <f t="shared" si="8"/>
        <v>0</v>
      </c>
    </row>
    <row r="194" spans="1:13">
      <c r="A194" s="134" t="s">
        <v>279</v>
      </c>
      <c r="B194" s="38" t="s">
        <v>211</v>
      </c>
      <c r="C194" s="39"/>
      <c r="D194" s="39"/>
      <c r="E194" s="126"/>
      <c r="F194" s="126"/>
      <c r="H194" s="127">
        <f t="shared" si="11"/>
        <v>0</v>
      </c>
      <c r="J194" s="4">
        <f t="shared" si="10"/>
        <v>25.266200000000001</v>
      </c>
      <c r="K194" s="127">
        <f t="shared" si="9"/>
        <v>0</v>
      </c>
      <c r="L194">
        <f>SUMIF(TB!A:A,Apr!A194,TB!AG:AG)</f>
        <v>0</v>
      </c>
      <c r="M194" s="253">
        <f t="shared" si="8"/>
        <v>0</v>
      </c>
    </row>
    <row r="195" spans="1:13">
      <c r="A195" s="134" t="s">
        <v>280</v>
      </c>
      <c r="B195" s="38" t="s">
        <v>212</v>
      </c>
      <c r="C195" s="39"/>
      <c r="D195" s="39"/>
      <c r="E195" s="126"/>
      <c r="F195" s="126"/>
      <c r="H195" s="127">
        <f t="shared" si="11"/>
        <v>0</v>
      </c>
      <c r="J195" s="4">
        <f t="shared" si="10"/>
        <v>25.266200000000001</v>
      </c>
      <c r="K195" s="127">
        <f t="shared" si="9"/>
        <v>0</v>
      </c>
      <c r="L195">
        <f>SUMIF(TB!A:A,Apr!A195,TB!AG:AG)</f>
        <v>0</v>
      </c>
      <c r="M195" s="253">
        <f t="shared" si="8"/>
        <v>0</v>
      </c>
    </row>
    <row r="196" spans="1:13">
      <c r="A196" s="134" t="s">
        <v>281</v>
      </c>
      <c r="B196" s="38" t="s">
        <v>213</v>
      </c>
      <c r="C196" s="39"/>
      <c r="D196" s="39"/>
      <c r="E196" s="126"/>
      <c r="F196" s="126"/>
      <c r="H196" s="127">
        <f t="shared" si="11"/>
        <v>0</v>
      </c>
      <c r="J196" s="4">
        <f t="shared" si="10"/>
        <v>25.266200000000001</v>
      </c>
      <c r="K196" s="127">
        <f t="shared" si="9"/>
        <v>0</v>
      </c>
      <c r="L196">
        <f>SUMIF(TB!A:A,Apr!A196,TB!AG:AG)</f>
        <v>0</v>
      </c>
      <c r="M196" s="253">
        <f t="shared" si="8"/>
        <v>0</v>
      </c>
    </row>
    <row r="197" spans="1:13">
      <c r="A197" s="134" t="s">
        <v>282</v>
      </c>
      <c r="B197" s="38" t="s">
        <v>214</v>
      </c>
      <c r="C197" s="39"/>
      <c r="D197" s="39"/>
      <c r="E197" s="126"/>
      <c r="F197" s="126"/>
      <c r="H197" s="127">
        <f t="shared" si="11"/>
        <v>0</v>
      </c>
      <c r="J197" s="4">
        <f t="shared" si="10"/>
        <v>25.266200000000001</v>
      </c>
      <c r="K197" s="127">
        <f t="shared" si="9"/>
        <v>0</v>
      </c>
      <c r="L197">
        <f>SUMIF(TB!A:A,Apr!A197,TB!AG:AG)</f>
        <v>0</v>
      </c>
      <c r="M197" s="253">
        <f t="shared" si="8"/>
        <v>0</v>
      </c>
    </row>
    <row r="198" spans="1:13">
      <c r="A198" s="134" t="s">
        <v>283</v>
      </c>
      <c r="B198" s="38" t="s">
        <v>215</v>
      </c>
      <c r="C198" s="39"/>
      <c r="D198" s="39"/>
      <c r="E198" s="126"/>
      <c r="F198" s="126"/>
      <c r="H198" s="127">
        <f t="shared" si="11"/>
        <v>0</v>
      </c>
      <c r="J198" s="4">
        <f t="shared" si="10"/>
        <v>25.266200000000001</v>
      </c>
      <c r="K198" s="127">
        <f t="shared" si="9"/>
        <v>0</v>
      </c>
      <c r="L198">
        <f>SUMIF(TB!A:A,Apr!A198,TB!AG:AG)</f>
        <v>0</v>
      </c>
      <c r="M198" s="253">
        <f t="shared" si="8"/>
        <v>0</v>
      </c>
    </row>
    <row r="199" spans="1:13">
      <c r="A199" s="134" t="s">
        <v>258</v>
      </c>
      <c r="B199" s="38" t="s">
        <v>190</v>
      </c>
      <c r="C199" s="39"/>
      <c r="D199" s="39"/>
      <c r="E199" s="126"/>
      <c r="F199" s="126"/>
      <c r="H199" s="127">
        <f t="shared" si="11"/>
        <v>0</v>
      </c>
      <c r="J199" s="4">
        <f t="shared" si="10"/>
        <v>25.266200000000001</v>
      </c>
      <c r="K199" s="127">
        <f t="shared" si="9"/>
        <v>0</v>
      </c>
      <c r="L199">
        <f>SUMIF(TB!A:A,Apr!A199,TB!AG:AG)</f>
        <v>0</v>
      </c>
      <c r="M199" s="253">
        <f t="shared" si="8"/>
        <v>0</v>
      </c>
    </row>
    <row r="200" spans="1:13">
      <c r="A200" s="134" t="s">
        <v>259</v>
      </c>
      <c r="B200" s="38" t="s">
        <v>191</v>
      </c>
      <c r="C200" s="39"/>
      <c r="D200" s="39"/>
      <c r="E200" s="126"/>
      <c r="F200" s="126"/>
      <c r="H200" s="127">
        <f t="shared" si="11"/>
        <v>0</v>
      </c>
      <c r="J200" s="4">
        <f t="shared" si="10"/>
        <v>25.266200000000001</v>
      </c>
      <c r="K200" s="127">
        <f t="shared" si="9"/>
        <v>0</v>
      </c>
      <c r="L200">
        <f>SUMIF(TB!A:A,Apr!A200,TB!AG:AG)</f>
        <v>0</v>
      </c>
      <c r="M200" s="253">
        <f t="shared" si="8"/>
        <v>0</v>
      </c>
    </row>
    <row r="201" spans="1:13">
      <c r="A201" s="134" t="s">
        <v>260</v>
      </c>
      <c r="B201" s="38" t="s">
        <v>192</v>
      </c>
      <c r="C201" s="39"/>
      <c r="D201" s="39"/>
      <c r="E201" s="126"/>
      <c r="F201" s="126"/>
      <c r="H201" s="127">
        <f t="shared" si="11"/>
        <v>0</v>
      </c>
      <c r="J201" s="4">
        <f t="shared" si="10"/>
        <v>25.266200000000001</v>
      </c>
      <c r="K201" s="127">
        <f t="shared" si="9"/>
        <v>0</v>
      </c>
      <c r="L201">
        <f>SUMIF(TB!A:A,Apr!A201,TB!AG:AG)</f>
        <v>0</v>
      </c>
      <c r="M201" s="253">
        <f t="shared" ref="M201:M264" si="12">K201-L201</f>
        <v>0</v>
      </c>
    </row>
    <row r="202" spans="1:13">
      <c r="A202" s="134" t="s">
        <v>261</v>
      </c>
      <c r="B202" s="38" t="s">
        <v>193</v>
      </c>
      <c r="C202" s="39"/>
      <c r="D202" s="39"/>
      <c r="E202" s="126"/>
      <c r="F202" s="126"/>
      <c r="H202" s="127">
        <f t="shared" si="11"/>
        <v>0</v>
      </c>
      <c r="J202" s="4">
        <f t="shared" si="10"/>
        <v>25.266200000000001</v>
      </c>
      <c r="K202" s="127">
        <f t="shared" ref="K202:K265" si="13">ROUND(H202*J202,2)</f>
        <v>0</v>
      </c>
      <c r="L202">
        <f>SUMIF(TB!A:A,Apr!A202,TB!AG:AG)</f>
        <v>0</v>
      </c>
      <c r="M202" s="253">
        <f t="shared" si="12"/>
        <v>0</v>
      </c>
    </row>
    <row r="203" spans="1:13">
      <c r="A203" s="134" t="s">
        <v>284</v>
      </c>
      <c r="B203" s="38" t="s">
        <v>216</v>
      </c>
      <c r="C203" s="39"/>
      <c r="D203" s="39"/>
      <c r="E203" s="126"/>
      <c r="F203" s="126"/>
      <c r="H203" s="127">
        <f t="shared" si="11"/>
        <v>0</v>
      </c>
      <c r="J203" s="4">
        <f t="shared" ref="J203:J266" si="14">J202</f>
        <v>25.266200000000001</v>
      </c>
      <c r="K203" s="127">
        <f t="shared" si="13"/>
        <v>0</v>
      </c>
      <c r="L203">
        <f>SUMIF(TB!A:A,Apr!A203,TB!AG:AG)</f>
        <v>0</v>
      </c>
      <c r="M203" s="253">
        <f t="shared" si="12"/>
        <v>0</v>
      </c>
    </row>
    <row r="204" spans="1:13">
      <c r="A204" s="134" t="s">
        <v>262</v>
      </c>
      <c r="B204" s="38" t="s">
        <v>194</v>
      </c>
      <c r="C204" s="39"/>
      <c r="D204" s="39"/>
      <c r="E204" s="126"/>
      <c r="F204" s="126"/>
      <c r="H204" s="127">
        <f t="shared" si="11"/>
        <v>0</v>
      </c>
      <c r="J204" s="4">
        <f t="shared" si="14"/>
        <v>25.266200000000001</v>
      </c>
      <c r="K204" s="127">
        <f t="shared" si="13"/>
        <v>0</v>
      </c>
      <c r="L204">
        <f>SUMIF(TB!A:A,Apr!A204,TB!AG:AG)</f>
        <v>0</v>
      </c>
      <c r="M204" s="253">
        <f t="shared" si="12"/>
        <v>0</v>
      </c>
    </row>
    <row r="205" spans="1:13">
      <c r="A205" s="134" t="s">
        <v>263</v>
      </c>
      <c r="B205" s="38" t="s">
        <v>195</v>
      </c>
      <c r="C205" s="39"/>
      <c r="D205" s="39"/>
      <c r="E205" s="126"/>
      <c r="F205" s="126"/>
      <c r="H205" s="127">
        <f t="shared" ref="H205:H268" si="15">ROUND(C205-D205+E205-F205,2)</f>
        <v>0</v>
      </c>
      <c r="J205" s="4">
        <f t="shared" si="14"/>
        <v>25.266200000000001</v>
      </c>
      <c r="K205" s="127">
        <f t="shared" si="13"/>
        <v>0</v>
      </c>
      <c r="L205">
        <f>SUMIF(TB!A:A,Apr!A205,TB!AG:AG)</f>
        <v>0</v>
      </c>
      <c r="M205" s="253">
        <f t="shared" si="12"/>
        <v>0</v>
      </c>
    </row>
    <row r="206" spans="1:13">
      <c r="A206" s="134" t="s">
        <v>264</v>
      </c>
      <c r="B206" s="38" t="s">
        <v>196</v>
      </c>
      <c r="C206" s="39"/>
      <c r="D206" s="39"/>
      <c r="E206" s="126"/>
      <c r="F206" s="126"/>
      <c r="H206" s="127">
        <f t="shared" si="15"/>
        <v>0</v>
      </c>
      <c r="J206" s="4">
        <f t="shared" si="14"/>
        <v>25.266200000000001</v>
      </c>
      <c r="K206" s="127">
        <f t="shared" si="13"/>
        <v>0</v>
      </c>
      <c r="L206">
        <f>SUMIF(TB!A:A,Apr!A206,TB!AG:AG)</f>
        <v>0</v>
      </c>
      <c r="M206" s="253">
        <f t="shared" si="12"/>
        <v>0</v>
      </c>
    </row>
    <row r="207" spans="1:13">
      <c r="A207" s="134" t="s">
        <v>265</v>
      </c>
      <c r="B207" s="38" t="s">
        <v>197</v>
      </c>
      <c r="C207" s="39"/>
      <c r="D207" s="39"/>
      <c r="E207" s="126"/>
      <c r="F207" s="126"/>
      <c r="H207" s="127">
        <f t="shared" si="15"/>
        <v>0</v>
      </c>
      <c r="J207" s="4">
        <f t="shared" si="14"/>
        <v>25.266200000000001</v>
      </c>
      <c r="K207" s="127">
        <f t="shared" si="13"/>
        <v>0</v>
      </c>
      <c r="L207">
        <f>SUMIF(TB!A:A,Apr!A207,TB!AG:AG)</f>
        <v>0</v>
      </c>
      <c r="M207" s="253">
        <f t="shared" si="12"/>
        <v>0</v>
      </c>
    </row>
    <row r="208" spans="1:13">
      <c r="A208" s="134" t="s">
        <v>266</v>
      </c>
      <c r="B208" s="38" t="s">
        <v>198</v>
      </c>
      <c r="C208" s="39"/>
      <c r="D208" s="39"/>
      <c r="E208" s="126"/>
      <c r="F208" s="126"/>
      <c r="H208" s="127">
        <f t="shared" si="15"/>
        <v>0</v>
      </c>
      <c r="J208" s="4">
        <f t="shared" si="14"/>
        <v>25.266200000000001</v>
      </c>
      <c r="K208" s="127">
        <f t="shared" si="13"/>
        <v>0</v>
      </c>
      <c r="L208">
        <f>SUMIF(TB!A:A,Apr!A208,TB!AG:AG)</f>
        <v>0</v>
      </c>
      <c r="M208" s="253">
        <f t="shared" si="12"/>
        <v>0</v>
      </c>
    </row>
    <row r="209" spans="1:13">
      <c r="A209" s="134" t="s">
        <v>267</v>
      </c>
      <c r="B209" s="38" t="s">
        <v>199</v>
      </c>
      <c r="C209" s="39"/>
      <c r="D209" s="39"/>
      <c r="E209" s="126"/>
      <c r="F209" s="126"/>
      <c r="H209" s="127">
        <f t="shared" si="15"/>
        <v>0</v>
      </c>
      <c r="J209" s="4">
        <f t="shared" si="14"/>
        <v>25.266200000000001</v>
      </c>
      <c r="K209" s="127">
        <f t="shared" si="13"/>
        <v>0</v>
      </c>
      <c r="L209">
        <f>SUMIF(TB!A:A,Apr!A209,TB!AG:AG)</f>
        <v>0</v>
      </c>
      <c r="M209" s="253">
        <f t="shared" si="12"/>
        <v>0</v>
      </c>
    </row>
    <row r="210" spans="1:13">
      <c r="A210" s="134" t="s">
        <v>268</v>
      </c>
      <c r="B210" s="38" t="s">
        <v>200</v>
      </c>
      <c r="C210" s="39"/>
      <c r="D210" s="39"/>
      <c r="E210" s="126"/>
      <c r="F210" s="126"/>
      <c r="H210" s="127">
        <f t="shared" si="15"/>
        <v>0</v>
      </c>
      <c r="J210" s="4">
        <f t="shared" si="14"/>
        <v>25.266200000000001</v>
      </c>
      <c r="K210" s="127">
        <f t="shared" si="13"/>
        <v>0</v>
      </c>
      <c r="L210">
        <f>SUMIF(TB!A:A,Apr!A210,TB!AG:AG)</f>
        <v>0</v>
      </c>
      <c r="M210" s="253">
        <f t="shared" si="12"/>
        <v>0</v>
      </c>
    </row>
    <row r="211" spans="1:13">
      <c r="A211" s="134" t="s">
        <v>269</v>
      </c>
      <c r="B211" s="38" t="s">
        <v>201</v>
      </c>
      <c r="C211" s="39"/>
      <c r="D211" s="39"/>
      <c r="E211" s="126"/>
      <c r="F211" s="126"/>
      <c r="H211" s="127">
        <f t="shared" si="15"/>
        <v>0</v>
      </c>
      <c r="J211" s="4">
        <f t="shared" si="14"/>
        <v>25.266200000000001</v>
      </c>
      <c r="K211" s="127">
        <f t="shared" si="13"/>
        <v>0</v>
      </c>
      <c r="L211">
        <f>SUMIF(TB!A:A,Apr!A211,TB!AG:AG)</f>
        <v>0</v>
      </c>
      <c r="M211" s="253">
        <f t="shared" si="12"/>
        <v>0</v>
      </c>
    </row>
    <row r="212" spans="1:13">
      <c r="A212" s="134" t="s">
        <v>270</v>
      </c>
      <c r="B212" s="38" t="s">
        <v>202</v>
      </c>
      <c r="C212" s="39"/>
      <c r="D212" s="39"/>
      <c r="E212" s="126"/>
      <c r="F212" s="126"/>
      <c r="H212" s="127">
        <f t="shared" si="15"/>
        <v>0</v>
      </c>
      <c r="J212" s="4">
        <f t="shared" si="14"/>
        <v>25.266200000000001</v>
      </c>
      <c r="K212" s="127">
        <f t="shared" si="13"/>
        <v>0</v>
      </c>
      <c r="L212">
        <f>SUMIF(TB!A:A,Apr!A212,TB!AG:AG)</f>
        <v>0</v>
      </c>
      <c r="M212" s="253">
        <f t="shared" si="12"/>
        <v>0</v>
      </c>
    </row>
    <row r="213" spans="1:13">
      <c r="A213" s="134" t="s">
        <v>271</v>
      </c>
      <c r="B213" s="38" t="s">
        <v>203</v>
      </c>
      <c r="C213" s="39"/>
      <c r="D213" s="39"/>
      <c r="E213" s="126"/>
      <c r="F213" s="126"/>
      <c r="H213" s="127">
        <f t="shared" si="15"/>
        <v>0</v>
      </c>
      <c r="J213" s="4">
        <f t="shared" si="14"/>
        <v>25.266200000000001</v>
      </c>
      <c r="K213" s="127">
        <f t="shared" si="13"/>
        <v>0</v>
      </c>
      <c r="L213">
        <f>SUMIF(TB!A:A,Apr!A213,TB!AG:AG)</f>
        <v>0</v>
      </c>
      <c r="M213" s="253">
        <f t="shared" si="12"/>
        <v>0</v>
      </c>
    </row>
    <row r="214" spans="1:13">
      <c r="A214" s="134" t="s">
        <v>272</v>
      </c>
      <c r="B214" s="38" t="s">
        <v>204</v>
      </c>
      <c r="C214" s="39"/>
      <c r="D214" s="39"/>
      <c r="E214" s="126"/>
      <c r="F214" s="126"/>
      <c r="H214" s="127">
        <f t="shared" si="15"/>
        <v>0</v>
      </c>
      <c r="J214" s="4">
        <f t="shared" si="14"/>
        <v>25.266200000000001</v>
      </c>
      <c r="K214" s="127">
        <f t="shared" si="13"/>
        <v>0</v>
      </c>
      <c r="L214">
        <f>SUMIF(TB!A:A,Apr!A214,TB!AG:AG)</f>
        <v>0</v>
      </c>
      <c r="M214" s="253">
        <f t="shared" si="12"/>
        <v>0</v>
      </c>
    </row>
    <row r="215" spans="1:13">
      <c r="A215" s="134" t="s">
        <v>273</v>
      </c>
      <c r="B215" s="38" t="s">
        <v>205</v>
      </c>
      <c r="C215" s="39"/>
      <c r="D215" s="39"/>
      <c r="E215" s="126"/>
      <c r="F215" s="126"/>
      <c r="H215" s="127">
        <f t="shared" si="15"/>
        <v>0</v>
      </c>
      <c r="J215" s="4">
        <f t="shared" si="14"/>
        <v>25.266200000000001</v>
      </c>
      <c r="K215" s="127">
        <f t="shared" si="13"/>
        <v>0</v>
      </c>
      <c r="L215">
        <f>SUMIF(TB!A:A,Apr!A215,TB!AG:AG)</f>
        <v>0</v>
      </c>
      <c r="M215" s="253">
        <f t="shared" si="12"/>
        <v>0</v>
      </c>
    </row>
    <row r="216" spans="1:13">
      <c r="A216" s="134" t="s">
        <v>285</v>
      </c>
      <c r="B216" s="38" t="s">
        <v>217</v>
      </c>
      <c r="C216" s="39"/>
      <c r="D216" s="39"/>
      <c r="E216" s="126"/>
      <c r="F216" s="126"/>
      <c r="H216" s="127">
        <f t="shared" si="15"/>
        <v>0</v>
      </c>
      <c r="J216" s="4">
        <f t="shared" si="14"/>
        <v>25.266200000000001</v>
      </c>
      <c r="K216" s="127">
        <f t="shared" si="13"/>
        <v>0</v>
      </c>
      <c r="L216">
        <f>SUMIF(TB!A:A,Apr!A216,TB!AG:AG)</f>
        <v>0</v>
      </c>
      <c r="M216" s="253">
        <f t="shared" si="12"/>
        <v>0</v>
      </c>
    </row>
    <row r="217" spans="1:13">
      <c r="A217" s="134" t="s">
        <v>274</v>
      </c>
      <c r="B217" s="38" t="s">
        <v>206</v>
      </c>
      <c r="C217" s="39"/>
      <c r="D217" s="39"/>
      <c r="E217" s="126"/>
      <c r="F217" s="126"/>
      <c r="H217" s="127">
        <f t="shared" si="15"/>
        <v>0</v>
      </c>
      <c r="J217" s="4">
        <f t="shared" si="14"/>
        <v>25.266200000000001</v>
      </c>
      <c r="K217" s="127">
        <f t="shared" si="13"/>
        <v>0</v>
      </c>
      <c r="L217">
        <f>SUMIF(TB!A:A,Apr!A217,TB!AG:AG)</f>
        <v>0</v>
      </c>
      <c r="M217" s="253">
        <f t="shared" si="12"/>
        <v>0</v>
      </c>
    </row>
    <row r="218" spans="1:13">
      <c r="A218" s="134">
        <v>30010</v>
      </c>
      <c r="B218" s="38" t="s">
        <v>295</v>
      </c>
      <c r="C218" s="39"/>
      <c r="D218" s="39">
        <v>100000</v>
      </c>
      <c r="E218" s="126"/>
      <c r="F218" s="126"/>
      <c r="H218" s="127">
        <f t="shared" si="15"/>
        <v>-100000</v>
      </c>
      <c r="J218" s="4">
        <f t="shared" si="14"/>
        <v>25.266200000000001</v>
      </c>
      <c r="K218" s="127">
        <f t="shared" si="13"/>
        <v>-2526620</v>
      </c>
      <c r="L218">
        <f>SUMIF(TB!A:A,Apr!A218,TB!AG:AG)</f>
        <v>-2526620</v>
      </c>
      <c r="M218" s="253">
        <f t="shared" si="12"/>
        <v>0</v>
      </c>
    </row>
    <row r="219" spans="1:13">
      <c r="A219" s="134">
        <v>30011</v>
      </c>
      <c r="B219" s="132" t="s">
        <v>296</v>
      </c>
      <c r="C219" s="39"/>
      <c r="D219" s="39"/>
      <c r="E219" s="126"/>
      <c r="F219" s="126"/>
      <c r="H219" s="127">
        <f t="shared" si="15"/>
        <v>0</v>
      </c>
      <c r="J219" s="4">
        <f t="shared" si="14"/>
        <v>25.266200000000001</v>
      </c>
      <c r="K219" s="127">
        <f t="shared" si="13"/>
        <v>0</v>
      </c>
      <c r="L219">
        <f>SUMIF(TB!A:A,Apr!A219,TB!AG:AG)</f>
        <v>0</v>
      </c>
      <c r="M219" s="253">
        <f t="shared" si="12"/>
        <v>0</v>
      </c>
    </row>
    <row r="220" spans="1:13">
      <c r="A220" s="134">
        <v>30020</v>
      </c>
      <c r="B220" s="38" t="s">
        <v>297</v>
      </c>
      <c r="C220" s="39"/>
      <c r="D220" s="39"/>
      <c r="E220" s="126"/>
      <c r="F220" s="126"/>
      <c r="H220" s="127">
        <f t="shared" si="15"/>
        <v>0</v>
      </c>
      <c r="J220" s="4">
        <f t="shared" si="14"/>
        <v>25.266200000000001</v>
      </c>
      <c r="K220" s="127">
        <f t="shared" si="13"/>
        <v>0</v>
      </c>
      <c r="L220">
        <f>SUMIF(TB!A:A,Apr!A220,TB!AG:AG)</f>
        <v>0</v>
      </c>
      <c r="M220" s="253">
        <f t="shared" si="12"/>
        <v>0</v>
      </c>
    </row>
    <row r="221" spans="1:13">
      <c r="A221" s="134">
        <v>30030</v>
      </c>
      <c r="B221" s="38" t="s">
        <v>298</v>
      </c>
      <c r="C221" s="39"/>
      <c r="D221" s="39"/>
      <c r="E221" s="126"/>
      <c r="F221" s="126"/>
      <c r="H221" s="127">
        <f t="shared" si="15"/>
        <v>0</v>
      </c>
      <c r="J221" s="4">
        <f t="shared" si="14"/>
        <v>25.266200000000001</v>
      </c>
      <c r="K221" s="127">
        <f t="shared" si="13"/>
        <v>0</v>
      </c>
      <c r="L221">
        <f>SUMIF(TB!A:A,Apr!A221,TB!AG:AG)</f>
        <v>0</v>
      </c>
      <c r="M221" s="253">
        <f t="shared" si="12"/>
        <v>0</v>
      </c>
    </row>
    <row r="222" spans="1:13">
      <c r="A222" s="134">
        <v>30031</v>
      </c>
      <c r="B222" s="132" t="s">
        <v>299</v>
      </c>
      <c r="C222" s="39"/>
      <c r="D222" s="39"/>
      <c r="E222" s="126"/>
      <c r="F222" s="126"/>
      <c r="H222" s="127">
        <f t="shared" si="15"/>
        <v>0</v>
      </c>
      <c r="J222" s="4">
        <f t="shared" si="14"/>
        <v>25.266200000000001</v>
      </c>
      <c r="K222" s="127">
        <f t="shared" si="13"/>
        <v>0</v>
      </c>
      <c r="L222">
        <f>SUMIF(TB!A:A,Apr!A222,TB!AG:AG)</f>
        <v>0</v>
      </c>
      <c r="M222" s="253">
        <f t="shared" si="12"/>
        <v>0</v>
      </c>
    </row>
    <row r="223" spans="1:13">
      <c r="A223" s="137">
        <v>30040</v>
      </c>
      <c r="B223" s="129" t="s">
        <v>301</v>
      </c>
      <c r="C223" s="130"/>
      <c r="D223" s="130">
        <v>5402940.1000000015</v>
      </c>
      <c r="E223" s="130">
        <v>71425.289999999994</v>
      </c>
      <c r="F223" s="130"/>
      <c r="G223" s="131"/>
      <c r="H223" s="131">
        <f>ROUND(C223-D223+E223-F223,2)</f>
        <v>-5331514.8099999996</v>
      </c>
      <c r="J223" s="4">
        <f t="shared" si="14"/>
        <v>25.266200000000001</v>
      </c>
      <c r="K223" s="131">
        <f t="shared" si="13"/>
        <v>-134707119.49000001</v>
      </c>
      <c r="L223">
        <f>SUMIF(TB!A:A,Apr!A223,TB!AG:AG)</f>
        <v>-134707119.49000001</v>
      </c>
      <c r="M223" s="253">
        <f t="shared" si="12"/>
        <v>0</v>
      </c>
    </row>
    <row r="224" spans="1:13">
      <c r="A224" s="134">
        <v>30041</v>
      </c>
      <c r="B224" s="132" t="s">
        <v>300</v>
      </c>
      <c r="C224" s="39">
        <v>3500000</v>
      </c>
      <c r="D224" s="39"/>
      <c r="E224" s="126"/>
      <c r="F224" s="126"/>
      <c r="H224" s="127">
        <f>ROUND(C224-D224+E224-F224,2)</f>
        <v>3500000</v>
      </c>
      <c r="J224" s="4">
        <f t="shared" si="14"/>
        <v>25.266200000000001</v>
      </c>
      <c r="K224" s="127">
        <f t="shared" si="13"/>
        <v>88431700</v>
      </c>
      <c r="L224">
        <f>SUMIF(TB!A:A,Apr!A224,TB!AG:AG)</f>
        <v>88431700</v>
      </c>
      <c r="M224" s="253">
        <f t="shared" si="12"/>
        <v>0</v>
      </c>
    </row>
    <row r="225" spans="1:13">
      <c r="A225" s="134">
        <v>30050</v>
      </c>
      <c r="B225" s="38" t="s">
        <v>302</v>
      </c>
      <c r="C225" s="39"/>
      <c r="D225" s="39"/>
      <c r="E225" s="126"/>
      <c r="F225" s="126"/>
      <c r="H225" s="127">
        <f t="shared" si="15"/>
        <v>0</v>
      </c>
      <c r="J225" s="4">
        <f t="shared" si="14"/>
        <v>25.266200000000001</v>
      </c>
      <c r="K225" s="127">
        <f t="shared" si="13"/>
        <v>0</v>
      </c>
      <c r="L225">
        <f>SUMIF(TB!A:A,Apr!A225,TB!AG:AG)</f>
        <v>0</v>
      </c>
      <c r="M225" s="253">
        <f t="shared" si="12"/>
        <v>0</v>
      </c>
    </row>
    <row r="226" spans="1:13">
      <c r="A226" s="134">
        <v>71000</v>
      </c>
      <c r="B226" s="38" t="s">
        <v>485</v>
      </c>
      <c r="C226" s="39"/>
      <c r="D226" s="39"/>
      <c r="E226" s="126"/>
      <c r="F226" s="126"/>
      <c r="H226" s="127">
        <f t="shared" si="15"/>
        <v>0</v>
      </c>
      <c r="J226" s="4">
        <f t="shared" si="14"/>
        <v>25.266200000000001</v>
      </c>
      <c r="K226" s="127">
        <f t="shared" si="13"/>
        <v>0</v>
      </c>
      <c r="L226">
        <f>SUMIF(TB!A:A,Apr!A226,TB!AG:AG)</f>
        <v>0</v>
      </c>
      <c r="M226" s="253">
        <f t="shared" si="12"/>
        <v>0</v>
      </c>
    </row>
    <row r="227" spans="1:13">
      <c r="A227" s="134">
        <v>71001</v>
      </c>
      <c r="B227" s="38" t="s">
        <v>304</v>
      </c>
      <c r="C227" s="39"/>
      <c r="D227" s="39"/>
      <c r="E227" s="126"/>
      <c r="F227" s="126"/>
      <c r="H227" s="127">
        <f t="shared" si="15"/>
        <v>0</v>
      </c>
      <c r="J227" s="4">
        <f t="shared" si="14"/>
        <v>25.266200000000001</v>
      </c>
      <c r="K227" s="127">
        <f t="shared" si="13"/>
        <v>0</v>
      </c>
      <c r="L227">
        <f>SUMIF(TB!A:A,Apr!A227,TB!AG:AG)</f>
        <v>0</v>
      </c>
      <c r="M227" s="253">
        <f t="shared" si="12"/>
        <v>0</v>
      </c>
    </row>
    <row r="228" spans="1:13">
      <c r="A228" s="134">
        <v>71002</v>
      </c>
      <c r="B228" s="38" t="s">
        <v>305</v>
      </c>
      <c r="C228" s="39"/>
      <c r="D228" s="39"/>
      <c r="E228" s="126"/>
      <c r="F228" s="126"/>
      <c r="H228" s="127">
        <f t="shared" si="15"/>
        <v>0</v>
      </c>
      <c r="J228" s="4">
        <f t="shared" si="14"/>
        <v>25.266200000000001</v>
      </c>
      <c r="K228" s="127">
        <f t="shared" si="13"/>
        <v>0</v>
      </c>
      <c r="L228">
        <f>SUMIF(TB!A:A,Apr!A228,TB!AG:AG)</f>
        <v>0</v>
      </c>
      <c r="M228" s="253">
        <f t="shared" si="12"/>
        <v>0</v>
      </c>
    </row>
    <row r="229" spans="1:13">
      <c r="A229" s="134">
        <v>71003</v>
      </c>
      <c r="B229" s="38" t="s">
        <v>306</v>
      </c>
      <c r="C229" s="39"/>
      <c r="D229" s="39"/>
      <c r="E229" s="126"/>
      <c r="F229" s="126"/>
      <c r="H229" s="127">
        <f t="shared" si="15"/>
        <v>0</v>
      </c>
      <c r="J229" s="4">
        <f t="shared" si="14"/>
        <v>25.266200000000001</v>
      </c>
      <c r="K229" s="127">
        <f t="shared" si="13"/>
        <v>0</v>
      </c>
      <c r="L229">
        <f>SUMIF(TB!A:A,Apr!A229,TB!AG:AG)</f>
        <v>0</v>
      </c>
      <c r="M229" s="253">
        <f t="shared" si="12"/>
        <v>0</v>
      </c>
    </row>
    <row r="230" spans="1:13">
      <c r="A230" s="134">
        <v>71004</v>
      </c>
      <c r="B230" s="38" t="s">
        <v>307</v>
      </c>
      <c r="C230" s="39"/>
      <c r="D230" s="39"/>
      <c r="E230" s="126"/>
      <c r="F230" s="126"/>
      <c r="H230" s="127">
        <f t="shared" si="15"/>
        <v>0</v>
      </c>
      <c r="J230" s="4">
        <f t="shared" si="14"/>
        <v>25.266200000000001</v>
      </c>
      <c r="K230" s="127">
        <f t="shared" si="13"/>
        <v>0</v>
      </c>
      <c r="L230">
        <f>SUMIF(TB!A:A,Apr!A230,TB!AG:AG)</f>
        <v>0</v>
      </c>
      <c r="M230" s="253">
        <f t="shared" si="12"/>
        <v>0</v>
      </c>
    </row>
    <row r="231" spans="1:13">
      <c r="A231" s="134">
        <v>71005</v>
      </c>
      <c r="B231" s="38" t="s">
        <v>308</v>
      </c>
      <c r="C231" s="39"/>
      <c r="D231" s="39"/>
      <c r="E231" s="126"/>
      <c r="F231" s="126"/>
      <c r="H231" s="127">
        <f t="shared" si="15"/>
        <v>0</v>
      </c>
      <c r="J231" s="4">
        <f t="shared" si="14"/>
        <v>25.266200000000001</v>
      </c>
      <c r="K231" s="127">
        <f t="shared" si="13"/>
        <v>0</v>
      </c>
      <c r="L231">
        <f>SUMIF(TB!A:A,Apr!A231,TB!AG:AG)</f>
        <v>0</v>
      </c>
      <c r="M231" s="253">
        <f t="shared" si="12"/>
        <v>0</v>
      </c>
    </row>
    <row r="232" spans="1:13">
      <c r="A232" s="134">
        <v>71006</v>
      </c>
      <c r="B232" s="38" t="s">
        <v>309</v>
      </c>
      <c r="C232" s="39"/>
      <c r="D232" s="39"/>
      <c r="E232" s="126"/>
      <c r="F232" s="126"/>
      <c r="H232" s="127">
        <f t="shared" si="15"/>
        <v>0</v>
      </c>
      <c r="J232" s="4">
        <f t="shared" si="14"/>
        <v>25.266200000000001</v>
      </c>
      <c r="K232" s="127">
        <f t="shared" si="13"/>
        <v>0</v>
      </c>
      <c r="L232">
        <f>SUMIF(TB!A:A,Apr!A232,TB!AG:AG)</f>
        <v>0</v>
      </c>
      <c r="M232" s="253">
        <f t="shared" si="12"/>
        <v>0</v>
      </c>
    </row>
    <row r="233" spans="1:13">
      <c r="A233" s="134">
        <v>71007</v>
      </c>
      <c r="B233" s="38" t="s">
        <v>310</v>
      </c>
      <c r="C233" s="39"/>
      <c r="D233" s="39"/>
      <c r="E233" s="126"/>
      <c r="F233" s="126"/>
      <c r="H233" s="127">
        <f t="shared" si="15"/>
        <v>0</v>
      </c>
      <c r="J233" s="4">
        <f t="shared" si="14"/>
        <v>25.266200000000001</v>
      </c>
      <c r="K233" s="127">
        <f t="shared" si="13"/>
        <v>0</v>
      </c>
      <c r="L233">
        <f>SUMIF(TB!A:A,Apr!A233,TB!AG:AG)</f>
        <v>0</v>
      </c>
      <c r="M233" s="253">
        <f t="shared" si="12"/>
        <v>0</v>
      </c>
    </row>
    <row r="234" spans="1:13">
      <c r="A234" s="134">
        <v>71008</v>
      </c>
      <c r="B234" s="38" t="s">
        <v>311</v>
      </c>
      <c r="C234" s="39"/>
      <c r="D234" s="39"/>
      <c r="E234" s="126"/>
      <c r="F234" s="126"/>
      <c r="H234" s="127">
        <f t="shared" si="15"/>
        <v>0</v>
      </c>
      <c r="J234" s="4">
        <f t="shared" si="14"/>
        <v>25.266200000000001</v>
      </c>
      <c r="K234" s="127">
        <f t="shared" si="13"/>
        <v>0</v>
      </c>
      <c r="L234">
        <f>SUMIF(TB!A:A,Apr!A234,TB!AG:AG)</f>
        <v>0</v>
      </c>
      <c r="M234" s="253">
        <f t="shared" si="12"/>
        <v>0</v>
      </c>
    </row>
    <row r="235" spans="1:13">
      <c r="A235" s="134">
        <v>71009</v>
      </c>
      <c r="B235" s="38" t="s">
        <v>312</v>
      </c>
      <c r="C235" s="39"/>
      <c r="D235" s="39"/>
      <c r="E235" s="126"/>
      <c r="F235" s="126"/>
      <c r="H235" s="127">
        <f t="shared" si="15"/>
        <v>0</v>
      </c>
      <c r="J235" s="4">
        <f t="shared" si="14"/>
        <v>25.266200000000001</v>
      </c>
      <c r="K235" s="127">
        <f t="shared" si="13"/>
        <v>0</v>
      </c>
      <c r="L235">
        <f>SUMIF(TB!A:A,Apr!A235,TB!AG:AG)</f>
        <v>0</v>
      </c>
      <c r="M235" s="253">
        <f t="shared" si="12"/>
        <v>0</v>
      </c>
    </row>
    <row r="236" spans="1:13">
      <c r="A236" s="134">
        <v>71010</v>
      </c>
      <c r="B236" s="132" t="s">
        <v>313</v>
      </c>
      <c r="C236" s="39"/>
      <c r="D236" s="39"/>
      <c r="E236" s="126"/>
      <c r="F236" s="126"/>
      <c r="H236" s="127">
        <f t="shared" si="15"/>
        <v>0</v>
      </c>
      <c r="J236" s="4">
        <f t="shared" si="14"/>
        <v>25.266200000000001</v>
      </c>
      <c r="K236" s="127">
        <f t="shared" si="13"/>
        <v>0</v>
      </c>
      <c r="L236">
        <f>SUMIF(TB!A:A,Apr!A236,TB!AG:AG)</f>
        <v>0</v>
      </c>
      <c r="M236" s="253">
        <f t="shared" si="12"/>
        <v>0</v>
      </c>
    </row>
    <row r="237" spans="1:13">
      <c r="A237" s="37">
        <v>71011</v>
      </c>
      <c r="B237" s="132" t="s">
        <v>314</v>
      </c>
      <c r="C237" s="39"/>
      <c r="D237" s="39"/>
      <c r="E237" s="126"/>
      <c r="F237" s="126"/>
      <c r="H237" s="127">
        <f t="shared" si="15"/>
        <v>0</v>
      </c>
      <c r="J237" s="4">
        <f t="shared" si="14"/>
        <v>25.266200000000001</v>
      </c>
      <c r="K237" s="127">
        <f t="shared" si="13"/>
        <v>0</v>
      </c>
      <c r="L237">
        <f>SUMIF(TB!A:A,Apr!A237,TB!AG:AG)</f>
        <v>0</v>
      </c>
      <c r="M237" s="253">
        <f t="shared" si="12"/>
        <v>0</v>
      </c>
    </row>
    <row r="238" spans="1:13">
      <c r="A238" s="37">
        <v>71012</v>
      </c>
      <c r="B238" s="132" t="s">
        <v>315</v>
      </c>
      <c r="C238" s="39"/>
      <c r="D238" s="39"/>
      <c r="E238" s="126"/>
      <c r="F238" s="126"/>
      <c r="H238" s="127">
        <f t="shared" si="15"/>
        <v>0</v>
      </c>
      <c r="J238" s="4">
        <f t="shared" si="14"/>
        <v>25.266200000000001</v>
      </c>
      <c r="K238" s="127">
        <f t="shared" si="13"/>
        <v>0</v>
      </c>
      <c r="L238">
        <f>SUMIF(TB!A:A,Apr!A238,TB!AG:AG)</f>
        <v>0</v>
      </c>
      <c r="M238" s="253">
        <f t="shared" si="12"/>
        <v>0</v>
      </c>
    </row>
    <row r="239" spans="1:13">
      <c r="A239" s="37">
        <v>71013</v>
      </c>
      <c r="B239" s="132" t="s">
        <v>316</v>
      </c>
      <c r="C239" s="39"/>
      <c r="D239" s="39"/>
      <c r="E239" s="126"/>
      <c r="F239" s="126"/>
      <c r="H239" s="127">
        <f t="shared" si="15"/>
        <v>0</v>
      </c>
      <c r="J239" s="4">
        <f t="shared" si="14"/>
        <v>25.266200000000001</v>
      </c>
      <c r="K239" s="127">
        <f t="shared" si="13"/>
        <v>0</v>
      </c>
      <c r="L239">
        <f>SUMIF(TB!A:A,Apr!A239,TB!AG:AG)</f>
        <v>0</v>
      </c>
      <c r="M239" s="253">
        <f t="shared" si="12"/>
        <v>0</v>
      </c>
    </row>
    <row r="240" spans="1:13">
      <c r="A240" s="37">
        <v>71014</v>
      </c>
      <c r="B240" s="132" t="s">
        <v>317</v>
      </c>
      <c r="C240" s="39"/>
      <c r="D240" s="39"/>
      <c r="E240" s="126"/>
      <c r="F240" s="126"/>
      <c r="H240" s="127">
        <f t="shared" si="15"/>
        <v>0</v>
      </c>
      <c r="J240" s="4">
        <f t="shared" si="14"/>
        <v>25.266200000000001</v>
      </c>
      <c r="K240" s="127">
        <f t="shared" si="13"/>
        <v>0</v>
      </c>
      <c r="L240">
        <f>SUMIF(TB!A:A,Apr!A240,TB!AG:AG)</f>
        <v>0</v>
      </c>
      <c r="M240" s="253">
        <f t="shared" si="12"/>
        <v>0</v>
      </c>
    </row>
    <row r="241" spans="1:13">
      <c r="A241" s="37">
        <v>71015</v>
      </c>
      <c r="B241" s="132" t="s">
        <v>318</v>
      </c>
      <c r="C241" s="39"/>
      <c r="D241" s="39">
        <v>7801054.1200000001</v>
      </c>
      <c r="E241" s="126"/>
      <c r="F241" s="126"/>
      <c r="H241" s="127">
        <f t="shared" si="15"/>
        <v>-7801054.1200000001</v>
      </c>
      <c r="J241" s="4">
        <f t="shared" si="14"/>
        <v>25.266200000000001</v>
      </c>
      <c r="K241" s="127">
        <f t="shared" si="13"/>
        <v>-197102993.61000001</v>
      </c>
      <c r="L241">
        <f>SUMIF(TB!A:A,Apr!A241,TB!AG:AG)</f>
        <v>-197102993.61000001</v>
      </c>
      <c r="M241" s="253">
        <f t="shared" si="12"/>
        <v>0</v>
      </c>
    </row>
    <row r="242" spans="1:13">
      <c r="A242" s="37">
        <v>71016</v>
      </c>
      <c r="B242" s="132" t="s">
        <v>319</v>
      </c>
      <c r="C242" s="39"/>
      <c r="D242" s="39"/>
      <c r="E242" s="126"/>
      <c r="F242" s="126"/>
      <c r="H242" s="127">
        <f t="shared" si="15"/>
        <v>0</v>
      </c>
      <c r="J242" s="4">
        <f t="shared" si="14"/>
        <v>25.266200000000001</v>
      </c>
      <c r="K242" s="127">
        <f t="shared" si="13"/>
        <v>0</v>
      </c>
      <c r="L242">
        <f>SUMIF(TB!A:A,Apr!A242,TB!AG:AG)</f>
        <v>0</v>
      </c>
      <c r="M242" s="253">
        <f t="shared" si="12"/>
        <v>0</v>
      </c>
    </row>
    <row r="243" spans="1:13">
      <c r="A243" s="37">
        <v>71017</v>
      </c>
      <c r="B243" s="132" t="s">
        <v>320</v>
      </c>
      <c r="C243" s="39"/>
      <c r="D243" s="39"/>
      <c r="E243" s="126"/>
      <c r="F243" s="126"/>
      <c r="H243" s="127">
        <f t="shared" si="15"/>
        <v>0</v>
      </c>
      <c r="J243" s="4">
        <f t="shared" si="14"/>
        <v>25.266200000000001</v>
      </c>
      <c r="K243" s="127">
        <f t="shared" si="13"/>
        <v>0</v>
      </c>
      <c r="L243">
        <f>SUMIF(TB!A:A,Apr!A243,TB!AG:AG)</f>
        <v>0</v>
      </c>
      <c r="M243" s="253">
        <f t="shared" si="12"/>
        <v>0</v>
      </c>
    </row>
    <row r="244" spans="1:13">
      <c r="A244" s="37">
        <v>71018</v>
      </c>
      <c r="B244" s="132" t="s">
        <v>321</v>
      </c>
      <c r="C244" s="39"/>
      <c r="D244" s="39"/>
      <c r="E244" s="126"/>
      <c r="F244" s="126"/>
      <c r="H244" s="127">
        <f t="shared" si="15"/>
        <v>0</v>
      </c>
      <c r="J244" s="4">
        <f t="shared" si="14"/>
        <v>25.266200000000001</v>
      </c>
      <c r="K244" s="127">
        <f t="shared" si="13"/>
        <v>0</v>
      </c>
      <c r="L244">
        <f>SUMIF(TB!A:A,Apr!A244,TB!AG:AG)</f>
        <v>0</v>
      </c>
      <c r="M244" s="253">
        <f t="shared" si="12"/>
        <v>0</v>
      </c>
    </row>
    <row r="245" spans="1:13">
      <c r="A245" s="37">
        <v>71019</v>
      </c>
      <c r="B245" s="132" t="s">
        <v>322</v>
      </c>
      <c r="C245" s="39"/>
      <c r="D245" s="39"/>
      <c r="E245" s="126"/>
      <c r="F245" s="126"/>
      <c r="H245" s="127">
        <f t="shared" si="15"/>
        <v>0</v>
      </c>
      <c r="J245" s="4">
        <f t="shared" si="14"/>
        <v>25.266200000000001</v>
      </c>
      <c r="K245" s="127">
        <f t="shared" si="13"/>
        <v>0</v>
      </c>
      <c r="L245">
        <f>SUMIF(TB!A:A,Apr!A245,TB!AG:AG)</f>
        <v>0</v>
      </c>
      <c r="M245" s="253">
        <f t="shared" si="12"/>
        <v>0</v>
      </c>
    </row>
    <row r="246" spans="1:13">
      <c r="A246" s="37">
        <v>71020</v>
      </c>
      <c r="B246" s="132" t="s">
        <v>323</v>
      </c>
      <c r="C246" s="39"/>
      <c r="D246" s="39"/>
      <c r="E246" s="126"/>
      <c r="F246" s="126"/>
      <c r="H246" s="127">
        <f t="shared" si="15"/>
        <v>0</v>
      </c>
      <c r="J246" s="4">
        <f t="shared" si="14"/>
        <v>25.266200000000001</v>
      </c>
      <c r="K246" s="127">
        <f t="shared" si="13"/>
        <v>0</v>
      </c>
      <c r="L246">
        <f>SUMIF(TB!A:A,Apr!A246,TB!AG:AG)</f>
        <v>0</v>
      </c>
      <c r="M246" s="253">
        <f t="shared" si="12"/>
        <v>0</v>
      </c>
    </row>
    <row r="247" spans="1:13">
      <c r="A247" s="37">
        <v>71021</v>
      </c>
      <c r="B247" s="132" t="s">
        <v>324</v>
      </c>
      <c r="C247" s="39"/>
      <c r="D247" s="39"/>
      <c r="E247" s="126"/>
      <c r="F247" s="126"/>
      <c r="H247" s="127">
        <f t="shared" si="15"/>
        <v>0</v>
      </c>
      <c r="J247" s="4">
        <f t="shared" si="14"/>
        <v>25.266200000000001</v>
      </c>
      <c r="K247" s="127">
        <f t="shared" si="13"/>
        <v>0</v>
      </c>
      <c r="L247">
        <f>SUMIF(TB!A:A,Apr!A247,TB!AG:AG)</f>
        <v>0</v>
      </c>
      <c r="M247" s="253">
        <f t="shared" si="12"/>
        <v>0</v>
      </c>
    </row>
    <row r="248" spans="1:13">
      <c r="A248" s="37">
        <v>71022</v>
      </c>
      <c r="B248" s="132" t="s">
        <v>325</v>
      </c>
      <c r="C248" s="39"/>
      <c r="D248" s="39"/>
      <c r="E248" s="126"/>
      <c r="F248" s="126"/>
      <c r="H248" s="127">
        <f t="shared" si="15"/>
        <v>0</v>
      </c>
      <c r="J248" s="4">
        <f t="shared" si="14"/>
        <v>25.266200000000001</v>
      </c>
      <c r="K248" s="127">
        <f t="shared" si="13"/>
        <v>0</v>
      </c>
      <c r="L248">
        <f>SUMIF(TB!A:A,Apr!A248,TB!AG:AG)</f>
        <v>0</v>
      </c>
      <c r="M248" s="253">
        <f t="shared" si="12"/>
        <v>0</v>
      </c>
    </row>
    <row r="249" spans="1:13">
      <c r="A249" s="37">
        <v>71023</v>
      </c>
      <c r="B249" s="132" t="s">
        <v>326</v>
      </c>
      <c r="C249" s="39"/>
      <c r="D249" s="39"/>
      <c r="E249" s="126"/>
      <c r="F249" s="126"/>
      <c r="H249" s="127">
        <f t="shared" si="15"/>
        <v>0</v>
      </c>
      <c r="J249" s="4">
        <f t="shared" si="14"/>
        <v>25.266200000000001</v>
      </c>
      <c r="K249" s="127">
        <f t="shared" si="13"/>
        <v>0</v>
      </c>
      <c r="L249">
        <f>SUMIF(TB!A:A,Apr!A249,TB!AG:AG)</f>
        <v>0</v>
      </c>
      <c r="M249" s="253">
        <f t="shared" si="12"/>
        <v>0</v>
      </c>
    </row>
    <row r="250" spans="1:13">
      <c r="A250" s="37">
        <v>71024</v>
      </c>
      <c r="B250" s="139" t="s">
        <v>327</v>
      </c>
      <c r="C250" s="39"/>
      <c r="D250" s="39"/>
      <c r="E250" s="126"/>
      <c r="F250" s="126"/>
      <c r="H250" s="127">
        <f t="shared" si="15"/>
        <v>0</v>
      </c>
      <c r="J250" s="4">
        <f t="shared" si="14"/>
        <v>25.266200000000001</v>
      </c>
      <c r="K250" s="127">
        <f t="shared" si="13"/>
        <v>0</v>
      </c>
      <c r="L250">
        <f>SUMIF(TB!A:A,Apr!A250,TB!AG:AG)</f>
        <v>0</v>
      </c>
      <c r="M250" s="253">
        <f t="shared" si="12"/>
        <v>0</v>
      </c>
    </row>
    <row r="251" spans="1:13">
      <c r="A251" s="135">
        <v>71025</v>
      </c>
      <c r="B251" s="38" t="s">
        <v>328</v>
      </c>
      <c r="C251" s="39"/>
      <c r="D251" s="39"/>
      <c r="E251" s="126"/>
      <c r="F251" s="126"/>
      <c r="H251" s="127">
        <f t="shared" si="15"/>
        <v>0</v>
      </c>
      <c r="J251" s="4">
        <f t="shared" si="14"/>
        <v>25.266200000000001</v>
      </c>
      <c r="K251" s="127">
        <f t="shared" si="13"/>
        <v>0</v>
      </c>
      <c r="L251">
        <f>SUMIF(TB!A:A,Apr!A251,TB!AG:AG)</f>
        <v>0</v>
      </c>
      <c r="M251" s="253">
        <f t="shared" si="12"/>
        <v>0</v>
      </c>
    </row>
    <row r="252" spans="1:13">
      <c r="A252" s="135">
        <v>71026</v>
      </c>
      <c r="B252" s="38" t="s">
        <v>329</v>
      </c>
      <c r="C252" s="39"/>
      <c r="D252" s="39"/>
      <c r="E252" s="126"/>
      <c r="F252" s="126"/>
      <c r="H252" s="127">
        <f t="shared" si="15"/>
        <v>0</v>
      </c>
      <c r="J252" s="4">
        <f t="shared" si="14"/>
        <v>25.266200000000001</v>
      </c>
      <c r="K252" s="127">
        <f t="shared" si="13"/>
        <v>0</v>
      </c>
      <c r="L252">
        <f>SUMIF(TB!A:A,Apr!A252,TB!AG:AG)</f>
        <v>0</v>
      </c>
      <c r="M252" s="253">
        <f t="shared" si="12"/>
        <v>0</v>
      </c>
    </row>
    <row r="253" spans="1:13">
      <c r="A253" s="135">
        <v>71027</v>
      </c>
      <c r="B253" s="38" t="s">
        <v>330</v>
      </c>
      <c r="C253" s="39"/>
      <c r="D253" s="39"/>
      <c r="E253" s="126"/>
      <c r="F253" s="126"/>
      <c r="H253" s="127">
        <f t="shared" si="15"/>
        <v>0</v>
      </c>
      <c r="J253" s="4">
        <f t="shared" si="14"/>
        <v>25.266200000000001</v>
      </c>
      <c r="K253" s="127">
        <f t="shared" si="13"/>
        <v>0</v>
      </c>
      <c r="L253">
        <f>SUMIF(TB!A:A,Apr!A253,TB!AG:AG)</f>
        <v>0</v>
      </c>
      <c r="M253" s="253">
        <f t="shared" si="12"/>
        <v>0</v>
      </c>
    </row>
    <row r="254" spans="1:13">
      <c r="A254" s="135">
        <v>71028</v>
      </c>
      <c r="B254" s="38" t="s">
        <v>331</v>
      </c>
      <c r="C254" s="39"/>
      <c r="D254" s="39"/>
      <c r="E254" s="126"/>
      <c r="F254" s="126"/>
      <c r="H254" s="127">
        <f t="shared" si="15"/>
        <v>0</v>
      </c>
      <c r="J254" s="4">
        <f t="shared" si="14"/>
        <v>25.266200000000001</v>
      </c>
      <c r="K254" s="127">
        <f t="shared" si="13"/>
        <v>0</v>
      </c>
      <c r="L254">
        <f>SUMIF(TB!A:A,Apr!A254,TB!AG:AG)</f>
        <v>0</v>
      </c>
      <c r="M254" s="253">
        <f t="shared" si="12"/>
        <v>0</v>
      </c>
    </row>
    <row r="255" spans="1:13">
      <c r="A255" s="134">
        <v>71998</v>
      </c>
      <c r="B255" s="38" t="s">
        <v>332</v>
      </c>
      <c r="C255" s="39"/>
      <c r="D255" s="39">
        <v>1789301.13</v>
      </c>
      <c r="E255" s="126"/>
      <c r="F255" s="126"/>
      <c r="H255" s="127">
        <f t="shared" si="15"/>
        <v>-1789301.13</v>
      </c>
      <c r="J255" s="4">
        <f t="shared" si="14"/>
        <v>25.266200000000001</v>
      </c>
      <c r="K255" s="127">
        <f t="shared" si="13"/>
        <v>-45208840.210000001</v>
      </c>
      <c r="L255">
        <f>SUMIF(TB!A:A,Apr!A255,TB!AG:AG)</f>
        <v>-45208840.210000001</v>
      </c>
      <c r="M255" s="253">
        <f t="shared" si="12"/>
        <v>0</v>
      </c>
    </row>
    <row r="256" spans="1:13">
      <c r="A256" s="134">
        <v>72100</v>
      </c>
      <c r="B256" s="38" t="s">
        <v>333</v>
      </c>
      <c r="C256" s="39"/>
      <c r="D256" s="39"/>
      <c r="E256" s="126"/>
      <c r="F256" s="126"/>
      <c r="H256" s="127">
        <f t="shared" si="15"/>
        <v>0</v>
      </c>
      <c r="J256" s="4">
        <f t="shared" si="14"/>
        <v>25.266200000000001</v>
      </c>
      <c r="K256" s="127">
        <f t="shared" si="13"/>
        <v>0</v>
      </c>
      <c r="L256">
        <f>SUMIF(TB!A:A,Apr!A256,TB!AG:AG)</f>
        <v>0</v>
      </c>
      <c r="M256" s="253">
        <f t="shared" si="12"/>
        <v>0</v>
      </c>
    </row>
    <row r="257" spans="1:13">
      <c r="A257" s="134">
        <v>72101</v>
      </c>
      <c r="B257" s="38" t="s">
        <v>334</v>
      </c>
      <c r="C257" s="39"/>
      <c r="D257" s="39"/>
      <c r="E257" s="126"/>
      <c r="F257" s="126"/>
      <c r="H257" s="127">
        <f t="shared" si="15"/>
        <v>0</v>
      </c>
      <c r="J257" s="4">
        <f t="shared" si="14"/>
        <v>25.266200000000001</v>
      </c>
      <c r="K257" s="127">
        <f t="shared" si="13"/>
        <v>0</v>
      </c>
      <c r="L257">
        <f>SUMIF(TB!A:A,Apr!A257,TB!AG:AG)</f>
        <v>0</v>
      </c>
      <c r="M257" s="253">
        <f t="shared" si="12"/>
        <v>0</v>
      </c>
    </row>
    <row r="258" spans="1:13">
      <c r="A258" s="134">
        <v>72102</v>
      </c>
      <c r="B258" s="38" t="s">
        <v>335</v>
      </c>
      <c r="C258" s="39"/>
      <c r="D258" s="39"/>
      <c r="E258" s="126"/>
      <c r="F258" s="126"/>
      <c r="H258" s="127">
        <f t="shared" si="15"/>
        <v>0</v>
      </c>
      <c r="J258" s="4">
        <f t="shared" si="14"/>
        <v>25.266200000000001</v>
      </c>
      <c r="K258" s="127">
        <f t="shared" si="13"/>
        <v>0</v>
      </c>
      <c r="L258">
        <f>SUMIF(TB!A:A,Apr!A258,TB!AG:AG)</f>
        <v>0</v>
      </c>
      <c r="M258" s="253">
        <f t="shared" si="12"/>
        <v>0</v>
      </c>
    </row>
    <row r="259" spans="1:13">
      <c r="A259" s="134">
        <v>72200</v>
      </c>
      <c r="B259" s="38" t="s">
        <v>337</v>
      </c>
      <c r="C259" s="39"/>
      <c r="D259" s="39"/>
      <c r="E259" s="126"/>
      <c r="F259" s="126"/>
      <c r="H259" s="127">
        <f t="shared" si="15"/>
        <v>0</v>
      </c>
      <c r="J259" s="4">
        <f t="shared" si="14"/>
        <v>25.266200000000001</v>
      </c>
      <c r="K259" s="127">
        <f t="shared" si="13"/>
        <v>0</v>
      </c>
      <c r="L259">
        <f>SUMIF(TB!A:A,Apr!A259,TB!AG:AG)</f>
        <v>0</v>
      </c>
      <c r="M259" s="253">
        <f t="shared" si="12"/>
        <v>0</v>
      </c>
    </row>
    <row r="260" spans="1:13">
      <c r="A260" s="135">
        <v>73006</v>
      </c>
      <c r="B260" s="38" t="s">
        <v>338</v>
      </c>
      <c r="C260" s="39"/>
      <c r="D260" s="39"/>
      <c r="E260" s="126"/>
      <c r="F260" s="126"/>
      <c r="H260" s="127">
        <f t="shared" si="15"/>
        <v>0</v>
      </c>
      <c r="J260" s="4">
        <f t="shared" si="14"/>
        <v>25.266200000000001</v>
      </c>
      <c r="K260" s="127">
        <f t="shared" si="13"/>
        <v>0</v>
      </c>
      <c r="L260">
        <f>SUMIF(TB!A:A,Apr!A260,TB!AG:AG)</f>
        <v>0</v>
      </c>
      <c r="M260" s="253">
        <f t="shared" si="12"/>
        <v>0</v>
      </c>
    </row>
    <row r="261" spans="1:13">
      <c r="A261" s="134">
        <v>74100</v>
      </c>
      <c r="B261" s="38" t="s">
        <v>339</v>
      </c>
      <c r="C261" s="39"/>
      <c r="D261" s="39"/>
      <c r="E261" s="126"/>
      <c r="F261" s="126"/>
      <c r="H261" s="127">
        <f t="shared" si="15"/>
        <v>0</v>
      </c>
      <c r="J261" s="4">
        <f t="shared" si="14"/>
        <v>25.266200000000001</v>
      </c>
      <c r="K261" s="127">
        <f t="shared" si="13"/>
        <v>0</v>
      </c>
      <c r="L261">
        <f>SUMIF(TB!A:A,Apr!A261,TB!AG:AG)</f>
        <v>0</v>
      </c>
      <c r="M261" s="253">
        <f t="shared" si="12"/>
        <v>0</v>
      </c>
    </row>
    <row r="262" spans="1:13">
      <c r="A262" s="134">
        <v>74101</v>
      </c>
      <c r="B262" s="38" t="s">
        <v>340</v>
      </c>
      <c r="C262" s="39"/>
      <c r="D262" s="39"/>
      <c r="E262" s="126"/>
      <c r="F262" s="126"/>
      <c r="H262" s="127">
        <f t="shared" si="15"/>
        <v>0</v>
      </c>
      <c r="J262" s="4">
        <f t="shared" si="14"/>
        <v>25.266200000000001</v>
      </c>
      <c r="K262" s="127">
        <f t="shared" si="13"/>
        <v>0</v>
      </c>
      <c r="L262">
        <f>SUMIF(TB!A:A,Apr!A262,TB!AG:AG)</f>
        <v>0</v>
      </c>
      <c r="M262" s="253">
        <f t="shared" si="12"/>
        <v>0</v>
      </c>
    </row>
    <row r="263" spans="1:13">
      <c r="A263" s="134">
        <v>74102</v>
      </c>
      <c r="B263" s="38" t="s">
        <v>341</v>
      </c>
      <c r="C263" s="39"/>
      <c r="D263" s="39"/>
      <c r="E263" s="126"/>
      <c r="F263" s="126"/>
      <c r="H263" s="127">
        <f t="shared" si="15"/>
        <v>0</v>
      </c>
      <c r="J263" s="4">
        <f t="shared" si="14"/>
        <v>25.266200000000001</v>
      </c>
      <c r="K263" s="127">
        <f t="shared" si="13"/>
        <v>0</v>
      </c>
      <c r="L263">
        <f>SUMIF(TB!A:A,Apr!A263,TB!AG:AG)</f>
        <v>0</v>
      </c>
      <c r="M263" s="253">
        <f t="shared" si="12"/>
        <v>0</v>
      </c>
    </row>
    <row r="264" spans="1:13">
      <c r="A264" s="134">
        <v>74200</v>
      </c>
      <c r="B264" s="38" t="s">
        <v>342</v>
      </c>
      <c r="C264" s="39"/>
      <c r="D264" s="39"/>
      <c r="E264" s="126"/>
      <c r="F264" s="126"/>
      <c r="H264" s="127">
        <f t="shared" si="15"/>
        <v>0</v>
      </c>
      <c r="J264" s="4">
        <f t="shared" si="14"/>
        <v>25.266200000000001</v>
      </c>
      <c r="K264" s="127">
        <f t="shared" si="13"/>
        <v>0</v>
      </c>
      <c r="L264">
        <f>SUMIF(TB!A:A,Apr!A264,TB!AG:AG)</f>
        <v>0</v>
      </c>
      <c r="M264" s="253">
        <f t="shared" si="12"/>
        <v>0</v>
      </c>
    </row>
    <row r="265" spans="1:13">
      <c r="A265" s="134">
        <v>74201</v>
      </c>
      <c r="B265" s="38" t="s">
        <v>343</v>
      </c>
      <c r="C265" s="39"/>
      <c r="D265" s="39"/>
      <c r="E265" s="126"/>
      <c r="F265" s="126"/>
      <c r="H265" s="127">
        <f t="shared" si="15"/>
        <v>0</v>
      </c>
      <c r="J265" s="4">
        <f t="shared" si="14"/>
        <v>25.266200000000001</v>
      </c>
      <c r="K265" s="127">
        <f t="shared" si="13"/>
        <v>0</v>
      </c>
      <c r="L265">
        <f>SUMIF(TB!A:A,Apr!A265,TB!AG:AG)</f>
        <v>0</v>
      </c>
      <c r="M265" s="253">
        <f t="shared" ref="M265:M328" si="16">K265-L265</f>
        <v>0</v>
      </c>
    </row>
    <row r="266" spans="1:13">
      <c r="A266" s="134">
        <v>74202</v>
      </c>
      <c r="B266" s="38" t="s">
        <v>344</v>
      </c>
      <c r="C266" s="39"/>
      <c r="D266" s="39"/>
      <c r="E266" s="126"/>
      <c r="F266" s="126"/>
      <c r="H266" s="127">
        <f t="shared" si="15"/>
        <v>0</v>
      </c>
      <c r="J266" s="4">
        <f t="shared" si="14"/>
        <v>25.266200000000001</v>
      </c>
      <c r="K266" s="127">
        <f t="shared" ref="K266:K329" si="17">ROUND(H266*J266,2)</f>
        <v>0</v>
      </c>
      <c r="L266">
        <f>SUMIF(TB!A:A,Apr!A266,TB!AG:AG)</f>
        <v>0</v>
      </c>
      <c r="M266" s="253">
        <f t="shared" si="16"/>
        <v>0</v>
      </c>
    </row>
    <row r="267" spans="1:13">
      <c r="A267" s="134">
        <v>74203</v>
      </c>
      <c r="B267" s="38" t="s">
        <v>345</v>
      </c>
      <c r="C267" s="39"/>
      <c r="D267" s="39"/>
      <c r="E267" s="126"/>
      <c r="F267" s="126"/>
      <c r="H267" s="127">
        <f t="shared" si="15"/>
        <v>0</v>
      </c>
      <c r="J267" s="4">
        <f t="shared" ref="J267:J330" si="18">J266</f>
        <v>25.266200000000001</v>
      </c>
      <c r="K267" s="127">
        <f t="shared" si="17"/>
        <v>0</v>
      </c>
      <c r="L267">
        <f>SUMIF(TB!A:A,Apr!A267,TB!AG:AG)</f>
        <v>0</v>
      </c>
      <c r="M267" s="253">
        <f t="shared" si="16"/>
        <v>0</v>
      </c>
    </row>
    <row r="268" spans="1:13">
      <c r="A268" s="134">
        <v>74204</v>
      </c>
      <c r="B268" s="38" t="s">
        <v>346</v>
      </c>
      <c r="C268" s="39"/>
      <c r="D268" s="39"/>
      <c r="E268" s="126"/>
      <c r="F268" s="126"/>
      <c r="H268" s="127">
        <f t="shared" si="15"/>
        <v>0</v>
      </c>
      <c r="J268" s="4">
        <f t="shared" si="18"/>
        <v>25.266200000000001</v>
      </c>
      <c r="K268" s="127">
        <f t="shared" si="17"/>
        <v>0</v>
      </c>
      <c r="L268">
        <f>SUMIF(TB!A:A,Apr!A268,TB!AG:AG)</f>
        <v>0</v>
      </c>
      <c r="M268" s="253">
        <f t="shared" si="16"/>
        <v>0</v>
      </c>
    </row>
    <row r="269" spans="1:13">
      <c r="A269" s="134">
        <v>74300</v>
      </c>
      <c r="B269" s="38" t="s">
        <v>347</v>
      </c>
      <c r="C269" s="39"/>
      <c r="D269" s="39"/>
      <c r="E269" s="126"/>
      <c r="F269" s="126"/>
      <c r="H269" s="127">
        <f t="shared" ref="H269:H336" si="19">ROUND(C269-D269+E269-F269,2)</f>
        <v>0</v>
      </c>
      <c r="J269" s="4">
        <f t="shared" si="18"/>
        <v>25.266200000000001</v>
      </c>
      <c r="K269" s="127">
        <f t="shared" si="17"/>
        <v>0</v>
      </c>
      <c r="L269">
        <f>SUMIF(TB!A:A,Apr!A269,TB!AG:AG)</f>
        <v>0</v>
      </c>
      <c r="M269" s="253">
        <f t="shared" si="16"/>
        <v>0</v>
      </c>
    </row>
    <row r="270" spans="1:13">
      <c r="A270" s="134">
        <v>81000</v>
      </c>
      <c r="B270" s="38" t="s">
        <v>486</v>
      </c>
      <c r="C270" s="39"/>
      <c r="D270" s="39"/>
      <c r="E270" s="126"/>
      <c r="F270" s="126"/>
      <c r="H270" s="127">
        <f t="shared" si="19"/>
        <v>0</v>
      </c>
      <c r="J270" s="4">
        <f t="shared" si="18"/>
        <v>25.266200000000001</v>
      </c>
      <c r="K270" s="127">
        <f t="shared" si="17"/>
        <v>0</v>
      </c>
      <c r="L270">
        <f>SUMIF(TB!A:A,Apr!A270,TB!AG:AG)</f>
        <v>0</v>
      </c>
      <c r="M270" s="253">
        <f t="shared" si="16"/>
        <v>0</v>
      </c>
    </row>
    <row r="271" spans="1:13">
      <c r="A271" s="134">
        <v>81001</v>
      </c>
      <c r="B271" s="132" t="s">
        <v>304</v>
      </c>
      <c r="C271" s="39"/>
      <c r="D271" s="39"/>
      <c r="E271" s="126"/>
      <c r="F271" s="126"/>
      <c r="H271" s="127">
        <f t="shared" si="19"/>
        <v>0</v>
      </c>
      <c r="J271" s="4">
        <f t="shared" si="18"/>
        <v>25.266200000000001</v>
      </c>
      <c r="K271" s="127">
        <f t="shared" si="17"/>
        <v>0</v>
      </c>
      <c r="L271">
        <f>SUMIF(TB!A:A,Apr!A271,TB!AG:AG)</f>
        <v>0</v>
      </c>
      <c r="M271" s="253">
        <f t="shared" si="16"/>
        <v>0</v>
      </c>
    </row>
    <row r="272" spans="1:13">
      <c r="A272" s="134">
        <v>81002</v>
      </c>
      <c r="B272" s="132" t="s">
        <v>305</v>
      </c>
      <c r="C272" s="39"/>
      <c r="D272" s="39"/>
      <c r="E272" s="126"/>
      <c r="F272" s="126"/>
      <c r="H272" s="127">
        <f t="shared" si="19"/>
        <v>0</v>
      </c>
      <c r="J272" s="4">
        <f t="shared" si="18"/>
        <v>25.266200000000001</v>
      </c>
      <c r="K272" s="127">
        <f t="shared" si="17"/>
        <v>0</v>
      </c>
      <c r="L272">
        <f>SUMIF(TB!A:A,Apr!A272,TB!AG:AG)</f>
        <v>0</v>
      </c>
      <c r="M272" s="253">
        <f t="shared" si="16"/>
        <v>0</v>
      </c>
    </row>
    <row r="273" spans="1:13">
      <c r="A273" s="134">
        <v>81003</v>
      </c>
      <c r="B273" s="132" t="s">
        <v>306</v>
      </c>
      <c r="C273" s="39"/>
      <c r="D273" s="39"/>
      <c r="E273" s="126"/>
      <c r="F273" s="126"/>
      <c r="H273" s="127">
        <f t="shared" si="19"/>
        <v>0</v>
      </c>
      <c r="J273" s="4">
        <f t="shared" si="18"/>
        <v>25.266200000000001</v>
      </c>
      <c r="K273" s="127">
        <f t="shared" si="17"/>
        <v>0</v>
      </c>
      <c r="L273">
        <f>SUMIF(TB!A:A,Apr!A273,TB!AG:AG)</f>
        <v>0</v>
      </c>
      <c r="M273" s="253">
        <f t="shared" si="16"/>
        <v>0</v>
      </c>
    </row>
    <row r="274" spans="1:13">
      <c r="A274" s="134">
        <v>81004</v>
      </c>
      <c r="B274" s="132" t="s">
        <v>307</v>
      </c>
      <c r="C274" s="39"/>
      <c r="D274" s="39"/>
      <c r="E274" s="126"/>
      <c r="F274" s="126"/>
      <c r="H274" s="127">
        <f t="shared" si="19"/>
        <v>0</v>
      </c>
      <c r="J274" s="4">
        <f t="shared" si="18"/>
        <v>25.266200000000001</v>
      </c>
      <c r="K274" s="127">
        <f t="shared" si="17"/>
        <v>0</v>
      </c>
      <c r="L274">
        <f>SUMIF(TB!A:A,Apr!A274,TB!AG:AG)</f>
        <v>0</v>
      </c>
      <c r="M274" s="253">
        <f t="shared" si="16"/>
        <v>0</v>
      </c>
    </row>
    <row r="275" spans="1:13">
      <c r="A275" s="134">
        <v>81005</v>
      </c>
      <c r="B275" s="132" t="s">
        <v>308</v>
      </c>
      <c r="C275" s="39"/>
      <c r="D275" s="39"/>
      <c r="E275" s="126"/>
      <c r="F275" s="126"/>
      <c r="H275" s="127">
        <f t="shared" si="19"/>
        <v>0</v>
      </c>
      <c r="J275" s="4">
        <f t="shared" si="18"/>
        <v>25.266200000000001</v>
      </c>
      <c r="K275" s="127">
        <f t="shared" si="17"/>
        <v>0</v>
      </c>
      <c r="L275">
        <f>SUMIF(TB!A:A,Apr!A275,TB!AG:AG)</f>
        <v>0</v>
      </c>
      <c r="M275" s="253">
        <f t="shared" si="16"/>
        <v>0</v>
      </c>
    </row>
    <row r="276" spans="1:13">
      <c r="A276" s="134">
        <v>81006</v>
      </c>
      <c r="B276" s="132" t="s">
        <v>309</v>
      </c>
      <c r="C276" s="39"/>
      <c r="D276" s="39"/>
      <c r="E276" s="126"/>
      <c r="F276" s="126"/>
      <c r="H276" s="127">
        <f t="shared" si="19"/>
        <v>0</v>
      </c>
      <c r="J276" s="4">
        <f t="shared" si="18"/>
        <v>25.266200000000001</v>
      </c>
      <c r="K276" s="127">
        <f t="shared" si="17"/>
        <v>0</v>
      </c>
      <c r="L276">
        <f>SUMIF(TB!A:A,Apr!A276,TB!AG:AG)</f>
        <v>0</v>
      </c>
      <c r="M276" s="253">
        <f t="shared" si="16"/>
        <v>0</v>
      </c>
    </row>
    <row r="277" spans="1:13">
      <c r="A277" s="134">
        <v>81007</v>
      </c>
      <c r="B277" s="38" t="s">
        <v>310</v>
      </c>
      <c r="C277" s="39"/>
      <c r="D277" s="39"/>
      <c r="E277" s="126"/>
      <c r="F277" s="126"/>
      <c r="H277" s="127">
        <f t="shared" si="19"/>
        <v>0</v>
      </c>
      <c r="J277" s="4">
        <f t="shared" si="18"/>
        <v>25.266200000000001</v>
      </c>
      <c r="K277" s="127">
        <f t="shared" si="17"/>
        <v>0</v>
      </c>
      <c r="L277">
        <f>SUMIF(TB!A:A,Apr!A277,TB!AG:AG)</f>
        <v>0</v>
      </c>
      <c r="M277" s="253">
        <f t="shared" si="16"/>
        <v>0</v>
      </c>
    </row>
    <row r="278" spans="1:13">
      <c r="A278" s="134">
        <v>81008</v>
      </c>
      <c r="B278" s="38" t="s">
        <v>311</v>
      </c>
      <c r="C278" s="39"/>
      <c r="D278" s="39"/>
      <c r="E278" s="126"/>
      <c r="F278" s="126"/>
      <c r="H278" s="127">
        <f t="shared" si="19"/>
        <v>0</v>
      </c>
      <c r="J278" s="4">
        <f t="shared" si="18"/>
        <v>25.266200000000001</v>
      </c>
      <c r="K278" s="127">
        <f t="shared" si="17"/>
        <v>0</v>
      </c>
      <c r="L278">
        <f>SUMIF(TB!A:A,Apr!A278,TB!AG:AG)</f>
        <v>0</v>
      </c>
      <c r="M278" s="253">
        <f t="shared" si="16"/>
        <v>0</v>
      </c>
    </row>
    <row r="279" spans="1:13">
      <c r="A279" s="134">
        <v>81009</v>
      </c>
      <c r="B279" s="38" t="s">
        <v>312</v>
      </c>
      <c r="C279" s="39"/>
      <c r="D279" s="39"/>
      <c r="E279" s="126"/>
      <c r="F279" s="126"/>
      <c r="H279" s="127">
        <f t="shared" si="19"/>
        <v>0</v>
      </c>
      <c r="J279" s="4">
        <f t="shared" si="18"/>
        <v>25.266200000000001</v>
      </c>
      <c r="K279" s="127">
        <f t="shared" si="17"/>
        <v>0</v>
      </c>
      <c r="L279">
        <f>SUMIF(TB!A:A,Apr!A279,TB!AG:AG)</f>
        <v>0</v>
      </c>
      <c r="M279" s="253">
        <f t="shared" si="16"/>
        <v>0</v>
      </c>
    </row>
    <row r="280" spans="1:13">
      <c r="A280" s="136">
        <v>81010</v>
      </c>
      <c r="B280" s="139" t="s">
        <v>313</v>
      </c>
      <c r="C280" s="39"/>
      <c r="D280" s="39"/>
      <c r="E280" s="126"/>
      <c r="F280" s="126"/>
      <c r="H280" s="127">
        <f t="shared" si="19"/>
        <v>0</v>
      </c>
      <c r="J280" s="4">
        <f t="shared" si="18"/>
        <v>25.266200000000001</v>
      </c>
      <c r="K280" s="127">
        <f t="shared" si="17"/>
        <v>0</v>
      </c>
      <c r="L280">
        <f>SUMIF(TB!A:A,Apr!A280,TB!AG:AG)</f>
        <v>0</v>
      </c>
      <c r="M280" s="253">
        <f t="shared" si="16"/>
        <v>0</v>
      </c>
    </row>
    <row r="281" spans="1:13">
      <c r="A281" s="134">
        <v>81011</v>
      </c>
      <c r="B281" s="132" t="s">
        <v>314</v>
      </c>
      <c r="C281" s="39"/>
      <c r="D281" s="39"/>
      <c r="E281" s="126"/>
      <c r="F281" s="126"/>
      <c r="H281" s="127">
        <f t="shared" si="19"/>
        <v>0</v>
      </c>
      <c r="J281" s="4">
        <f t="shared" si="18"/>
        <v>25.266200000000001</v>
      </c>
      <c r="K281" s="127">
        <f t="shared" si="17"/>
        <v>0</v>
      </c>
      <c r="L281">
        <f>SUMIF(TB!A:A,Apr!A281,TB!AG:AG)</f>
        <v>0</v>
      </c>
      <c r="M281" s="253">
        <f t="shared" si="16"/>
        <v>0</v>
      </c>
    </row>
    <row r="282" spans="1:13">
      <c r="A282" s="134">
        <v>81012</v>
      </c>
      <c r="B282" s="132" t="s">
        <v>315</v>
      </c>
      <c r="C282" s="39"/>
      <c r="D282" s="39"/>
      <c r="E282" s="126"/>
      <c r="F282" s="126"/>
      <c r="H282" s="127">
        <f t="shared" si="19"/>
        <v>0</v>
      </c>
      <c r="J282" s="4">
        <f t="shared" si="18"/>
        <v>25.266200000000001</v>
      </c>
      <c r="K282" s="127">
        <f t="shared" si="17"/>
        <v>0</v>
      </c>
      <c r="L282">
        <f>SUMIF(TB!A:A,Apr!A282,TB!AG:AG)</f>
        <v>0</v>
      </c>
      <c r="M282" s="253">
        <f t="shared" si="16"/>
        <v>0</v>
      </c>
    </row>
    <row r="283" spans="1:13">
      <c r="A283" s="134">
        <v>81013</v>
      </c>
      <c r="B283" s="132" t="s">
        <v>316</v>
      </c>
      <c r="C283" s="39"/>
      <c r="D283" s="39"/>
      <c r="E283" s="126"/>
      <c r="F283" s="126"/>
      <c r="H283" s="127">
        <f t="shared" si="19"/>
        <v>0</v>
      </c>
      <c r="J283" s="4">
        <f t="shared" si="18"/>
        <v>25.266200000000001</v>
      </c>
      <c r="K283" s="127">
        <f t="shared" si="17"/>
        <v>0</v>
      </c>
      <c r="L283">
        <f>SUMIF(TB!A:A,Apr!A283,TB!AG:AG)</f>
        <v>0</v>
      </c>
      <c r="M283" s="253">
        <f t="shared" si="16"/>
        <v>0</v>
      </c>
    </row>
    <row r="284" spans="1:13">
      <c r="A284" s="134">
        <v>81014</v>
      </c>
      <c r="B284" s="132" t="s">
        <v>317</v>
      </c>
      <c r="C284" s="39"/>
      <c r="D284" s="39"/>
      <c r="E284" s="126"/>
      <c r="F284" s="126"/>
      <c r="H284" s="127">
        <f t="shared" si="19"/>
        <v>0</v>
      </c>
      <c r="J284" s="4">
        <f t="shared" si="18"/>
        <v>25.266200000000001</v>
      </c>
      <c r="K284" s="127">
        <f t="shared" si="17"/>
        <v>0</v>
      </c>
      <c r="L284">
        <f>SUMIF(TB!A:A,Apr!A284,TB!AG:AG)</f>
        <v>0</v>
      </c>
      <c r="M284" s="253">
        <f t="shared" si="16"/>
        <v>0</v>
      </c>
    </row>
    <row r="285" spans="1:13">
      <c r="A285" s="134">
        <v>81015</v>
      </c>
      <c r="B285" s="132" t="s">
        <v>318</v>
      </c>
      <c r="C285" s="39">
        <v>7068195.0499999998</v>
      </c>
      <c r="D285" s="39"/>
      <c r="E285" s="126"/>
      <c r="F285" s="126"/>
      <c r="H285" s="127">
        <f t="shared" si="19"/>
        <v>7068195.0499999998</v>
      </c>
      <c r="J285" s="4">
        <f t="shared" si="18"/>
        <v>25.266200000000001</v>
      </c>
      <c r="K285" s="127">
        <f t="shared" si="17"/>
        <v>178586429.77000001</v>
      </c>
      <c r="L285">
        <f>SUMIF(TB!A:A,Apr!A285,TB!AG:AG)</f>
        <v>178586429.77000001</v>
      </c>
      <c r="M285" s="253">
        <f t="shared" si="16"/>
        <v>0</v>
      </c>
    </row>
    <row r="286" spans="1:13">
      <c r="A286" s="37">
        <v>81016</v>
      </c>
      <c r="B286" s="132" t="s">
        <v>319</v>
      </c>
      <c r="C286" s="39"/>
      <c r="D286" s="39"/>
      <c r="E286" s="126"/>
      <c r="F286" s="126"/>
      <c r="H286" s="127">
        <f t="shared" si="19"/>
        <v>0</v>
      </c>
      <c r="J286" s="4">
        <f t="shared" si="18"/>
        <v>25.266200000000001</v>
      </c>
      <c r="K286" s="127">
        <f t="shared" si="17"/>
        <v>0</v>
      </c>
      <c r="L286">
        <f>SUMIF(TB!A:A,Apr!A286,TB!AG:AG)</f>
        <v>0</v>
      </c>
      <c r="M286" s="253">
        <f t="shared" si="16"/>
        <v>0</v>
      </c>
    </row>
    <row r="287" spans="1:13">
      <c r="A287" s="37">
        <v>81017</v>
      </c>
      <c r="B287" s="132" t="s">
        <v>320</v>
      </c>
      <c r="C287" s="39"/>
      <c r="D287" s="39"/>
      <c r="E287" s="126"/>
      <c r="F287" s="126"/>
      <c r="H287" s="127">
        <f t="shared" si="19"/>
        <v>0</v>
      </c>
      <c r="J287" s="4">
        <f t="shared" si="18"/>
        <v>25.266200000000001</v>
      </c>
      <c r="K287" s="127">
        <f t="shared" si="17"/>
        <v>0</v>
      </c>
      <c r="L287">
        <f>SUMIF(TB!A:A,Apr!A287,TB!AG:AG)</f>
        <v>0</v>
      </c>
      <c r="M287" s="253">
        <f t="shared" si="16"/>
        <v>0</v>
      </c>
    </row>
    <row r="288" spans="1:13">
      <c r="A288" s="37">
        <v>81018</v>
      </c>
      <c r="B288" s="132" t="s">
        <v>321</v>
      </c>
      <c r="C288" s="39"/>
      <c r="D288" s="39"/>
      <c r="E288" s="126"/>
      <c r="F288" s="126"/>
      <c r="H288" s="127">
        <f t="shared" si="19"/>
        <v>0</v>
      </c>
      <c r="J288" s="4">
        <f t="shared" si="18"/>
        <v>25.266200000000001</v>
      </c>
      <c r="K288" s="127">
        <f t="shared" si="17"/>
        <v>0</v>
      </c>
      <c r="L288">
        <f>SUMIF(TB!A:A,Apr!A288,TB!AG:AG)</f>
        <v>0</v>
      </c>
      <c r="M288" s="253">
        <f t="shared" si="16"/>
        <v>0</v>
      </c>
    </row>
    <row r="289" spans="1:13">
      <c r="A289" s="37">
        <v>81019</v>
      </c>
      <c r="B289" s="132" t="s">
        <v>322</v>
      </c>
      <c r="C289" s="39"/>
      <c r="D289" s="39"/>
      <c r="E289" s="126"/>
      <c r="F289" s="126"/>
      <c r="H289" s="127">
        <f t="shared" si="19"/>
        <v>0</v>
      </c>
      <c r="J289" s="4">
        <f t="shared" si="18"/>
        <v>25.266200000000001</v>
      </c>
      <c r="K289" s="127">
        <f t="shared" si="17"/>
        <v>0</v>
      </c>
      <c r="L289">
        <f>SUMIF(TB!A:A,Apr!A289,TB!AG:AG)</f>
        <v>0</v>
      </c>
      <c r="M289" s="253">
        <f t="shared" si="16"/>
        <v>0</v>
      </c>
    </row>
    <row r="290" spans="1:13">
      <c r="A290" s="37">
        <v>81020</v>
      </c>
      <c r="B290" s="132" t="s">
        <v>323</v>
      </c>
      <c r="C290" s="39"/>
      <c r="D290" s="39"/>
      <c r="E290" s="126"/>
      <c r="F290" s="126"/>
      <c r="H290" s="127">
        <f t="shared" si="19"/>
        <v>0</v>
      </c>
      <c r="J290" s="4">
        <f t="shared" si="18"/>
        <v>25.266200000000001</v>
      </c>
      <c r="K290" s="127">
        <f t="shared" si="17"/>
        <v>0</v>
      </c>
      <c r="L290">
        <f>SUMIF(TB!A:A,Apr!A290,TB!AG:AG)</f>
        <v>0</v>
      </c>
      <c r="M290" s="253">
        <f t="shared" si="16"/>
        <v>0</v>
      </c>
    </row>
    <row r="291" spans="1:13">
      <c r="A291" s="37">
        <v>81021</v>
      </c>
      <c r="B291" s="132" t="s">
        <v>324</v>
      </c>
      <c r="C291" s="39"/>
      <c r="D291" s="39"/>
      <c r="E291" s="126"/>
      <c r="F291" s="126"/>
      <c r="H291" s="127">
        <f t="shared" si="19"/>
        <v>0</v>
      </c>
      <c r="J291" s="4">
        <f t="shared" si="18"/>
        <v>25.266200000000001</v>
      </c>
      <c r="K291" s="127">
        <f t="shared" si="17"/>
        <v>0</v>
      </c>
      <c r="L291">
        <f>SUMIF(TB!A:A,Apr!A291,TB!AG:AG)</f>
        <v>0</v>
      </c>
      <c r="M291" s="253">
        <f t="shared" si="16"/>
        <v>0</v>
      </c>
    </row>
    <row r="292" spans="1:13">
      <c r="A292" s="37">
        <v>81022</v>
      </c>
      <c r="B292" s="132" t="s">
        <v>325</v>
      </c>
      <c r="C292" s="39"/>
      <c r="D292" s="39"/>
      <c r="E292" s="126"/>
      <c r="F292" s="126"/>
      <c r="H292" s="127">
        <f t="shared" si="19"/>
        <v>0</v>
      </c>
      <c r="J292" s="4">
        <f t="shared" si="18"/>
        <v>25.266200000000001</v>
      </c>
      <c r="K292" s="127">
        <f t="shared" si="17"/>
        <v>0</v>
      </c>
      <c r="L292">
        <f>SUMIF(TB!A:A,Apr!A292,TB!AG:AG)</f>
        <v>0</v>
      </c>
      <c r="M292" s="253">
        <f t="shared" si="16"/>
        <v>0</v>
      </c>
    </row>
    <row r="293" spans="1:13">
      <c r="A293" s="37">
        <v>81023</v>
      </c>
      <c r="B293" s="132" t="s">
        <v>326</v>
      </c>
      <c r="C293" s="39"/>
      <c r="D293" s="39"/>
      <c r="E293" s="126"/>
      <c r="F293" s="126"/>
      <c r="H293" s="127">
        <f t="shared" si="19"/>
        <v>0</v>
      </c>
      <c r="J293" s="4">
        <f t="shared" si="18"/>
        <v>25.266200000000001</v>
      </c>
      <c r="K293" s="127">
        <f t="shared" si="17"/>
        <v>0</v>
      </c>
      <c r="L293">
        <f>SUMIF(TB!A:A,Apr!A293,TB!AG:AG)</f>
        <v>0</v>
      </c>
      <c r="M293" s="253">
        <f t="shared" si="16"/>
        <v>0</v>
      </c>
    </row>
    <row r="294" spans="1:13">
      <c r="A294" s="37">
        <v>81024</v>
      </c>
      <c r="B294" s="139" t="s">
        <v>327</v>
      </c>
      <c r="C294" s="39"/>
      <c r="D294" s="39"/>
      <c r="E294" s="126"/>
      <c r="F294" s="126"/>
      <c r="H294" s="127">
        <f t="shared" si="19"/>
        <v>0</v>
      </c>
      <c r="J294" s="4">
        <f t="shared" si="18"/>
        <v>25.266200000000001</v>
      </c>
      <c r="K294" s="127">
        <f t="shared" si="17"/>
        <v>0</v>
      </c>
      <c r="L294">
        <f>SUMIF(TB!A:A,Apr!A294,TB!AG:AG)</f>
        <v>0</v>
      </c>
      <c r="M294" s="253">
        <f t="shared" si="16"/>
        <v>0</v>
      </c>
    </row>
    <row r="295" spans="1:13">
      <c r="A295" s="135">
        <v>81025</v>
      </c>
      <c r="B295" s="38" t="s">
        <v>328</v>
      </c>
      <c r="C295" s="39"/>
      <c r="D295" s="39"/>
      <c r="E295" s="126"/>
      <c r="F295" s="126"/>
      <c r="H295" s="127">
        <f t="shared" si="19"/>
        <v>0</v>
      </c>
      <c r="J295" s="4">
        <f t="shared" si="18"/>
        <v>25.266200000000001</v>
      </c>
      <c r="K295" s="127">
        <f t="shared" si="17"/>
        <v>0</v>
      </c>
      <c r="L295">
        <f>SUMIF(TB!A:A,Apr!A295,TB!AG:AG)</f>
        <v>0</v>
      </c>
      <c r="M295" s="253">
        <f t="shared" si="16"/>
        <v>0</v>
      </c>
    </row>
    <row r="296" spans="1:13">
      <c r="A296" s="135">
        <v>81026</v>
      </c>
      <c r="B296" s="38" t="s">
        <v>329</v>
      </c>
      <c r="C296" s="39"/>
      <c r="D296" s="39"/>
      <c r="E296" s="126"/>
      <c r="F296" s="126"/>
      <c r="H296" s="127">
        <f t="shared" si="19"/>
        <v>0</v>
      </c>
      <c r="J296" s="4">
        <f t="shared" si="18"/>
        <v>25.266200000000001</v>
      </c>
      <c r="K296" s="127">
        <f t="shared" si="17"/>
        <v>0</v>
      </c>
      <c r="L296">
        <f>SUMIF(TB!A:A,Apr!A296,TB!AG:AG)</f>
        <v>0</v>
      </c>
      <c r="M296" s="253">
        <f t="shared" si="16"/>
        <v>0</v>
      </c>
    </row>
    <row r="297" spans="1:13">
      <c r="A297" s="135">
        <v>81027</v>
      </c>
      <c r="B297" s="38" t="s">
        <v>330</v>
      </c>
      <c r="C297" s="39"/>
      <c r="D297" s="39"/>
      <c r="E297" s="126"/>
      <c r="F297" s="126"/>
      <c r="H297" s="127">
        <f t="shared" si="19"/>
        <v>0</v>
      </c>
      <c r="J297" s="4">
        <f t="shared" si="18"/>
        <v>25.266200000000001</v>
      </c>
      <c r="K297" s="127">
        <f t="shared" si="17"/>
        <v>0</v>
      </c>
      <c r="L297">
        <f>SUMIF(TB!A:A,Apr!A297,TB!AG:AG)</f>
        <v>0</v>
      </c>
      <c r="M297" s="253">
        <f t="shared" si="16"/>
        <v>0</v>
      </c>
    </row>
    <row r="298" spans="1:13">
      <c r="A298" s="135">
        <v>81028</v>
      </c>
      <c r="B298" s="38" t="s">
        <v>331</v>
      </c>
      <c r="C298" s="39"/>
      <c r="D298" s="39"/>
      <c r="E298" s="126"/>
      <c r="F298" s="126"/>
      <c r="H298" s="127">
        <f t="shared" si="19"/>
        <v>0</v>
      </c>
      <c r="J298" s="4">
        <f t="shared" si="18"/>
        <v>25.266200000000001</v>
      </c>
      <c r="K298" s="127">
        <f t="shared" si="17"/>
        <v>0</v>
      </c>
      <c r="L298">
        <f>SUMIF(TB!A:A,Apr!A298,TB!AG:AG)</f>
        <v>0</v>
      </c>
      <c r="M298" s="253">
        <f t="shared" si="16"/>
        <v>0</v>
      </c>
    </row>
    <row r="299" spans="1:13">
      <c r="A299" s="134">
        <v>81998</v>
      </c>
      <c r="B299" s="132" t="s">
        <v>348</v>
      </c>
      <c r="C299" s="39"/>
      <c r="D299" s="39"/>
      <c r="E299" s="126"/>
      <c r="F299" s="126"/>
      <c r="H299" s="127">
        <f t="shared" si="19"/>
        <v>0</v>
      </c>
      <c r="J299" s="4">
        <f t="shared" si="18"/>
        <v>25.266200000000001</v>
      </c>
      <c r="K299" s="127">
        <f t="shared" si="17"/>
        <v>0</v>
      </c>
      <c r="L299">
        <f>SUMIF(TB!A:A,Apr!A299,TB!AG:AG)</f>
        <v>0</v>
      </c>
      <c r="M299" s="253">
        <f t="shared" si="16"/>
        <v>0</v>
      </c>
    </row>
    <row r="300" spans="1:13">
      <c r="A300" s="134">
        <v>82099</v>
      </c>
      <c r="B300" s="38" t="s">
        <v>349</v>
      </c>
      <c r="C300" s="39"/>
      <c r="D300" s="39"/>
      <c r="E300" s="126"/>
      <c r="F300" s="126"/>
      <c r="H300" s="127">
        <f t="shared" si="19"/>
        <v>0</v>
      </c>
      <c r="J300" s="4">
        <f t="shared" si="18"/>
        <v>25.266200000000001</v>
      </c>
      <c r="K300" s="127">
        <f t="shared" si="17"/>
        <v>0</v>
      </c>
      <c r="L300">
        <f>SUMIF(TB!A:A,Apr!A300,TB!AG:AG)</f>
        <v>0</v>
      </c>
      <c r="M300" s="253">
        <f t="shared" si="16"/>
        <v>0</v>
      </c>
    </row>
    <row r="301" spans="1:13">
      <c r="A301" s="134">
        <v>82100</v>
      </c>
      <c r="B301" s="38" t="s">
        <v>350</v>
      </c>
      <c r="C301" s="39"/>
      <c r="D301" s="39"/>
      <c r="E301" s="126"/>
      <c r="F301" s="126"/>
      <c r="H301" s="127">
        <f t="shared" si="19"/>
        <v>0</v>
      </c>
      <c r="J301" s="4">
        <f t="shared" si="18"/>
        <v>25.266200000000001</v>
      </c>
      <c r="K301" s="127">
        <f t="shared" si="17"/>
        <v>0</v>
      </c>
      <c r="L301">
        <f>SUMIF(TB!A:A,Apr!A301,TB!AG:AG)</f>
        <v>0</v>
      </c>
      <c r="M301" s="253">
        <f t="shared" si="16"/>
        <v>0</v>
      </c>
    </row>
    <row r="302" spans="1:13">
      <c r="A302" s="134">
        <v>82101</v>
      </c>
      <c r="B302" s="38" t="s">
        <v>351</v>
      </c>
      <c r="C302" s="39"/>
      <c r="D302" s="39"/>
      <c r="E302" s="126"/>
      <c r="F302" s="126"/>
      <c r="H302" s="127">
        <f t="shared" si="19"/>
        <v>0</v>
      </c>
      <c r="J302" s="4">
        <f t="shared" si="18"/>
        <v>25.266200000000001</v>
      </c>
      <c r="K302" s="127">
        <f t="shared" si="17"/>
        <v>0</v>
      </c>
      <c r="L302">
        <f>SUMIF(TB!A:A,Apr!A302,TB!AG:AG)</f>
        <v>0</v>
      </c>
      <c r="M302" s="253">
        <f t="shared" si="16"/>
        <v>0</v>
      </c>
    </row>
    <row r="303" spans="1:13">
      <c r="A303" s="134">
        <v>82102</v>
      </c>
      <c r="B303" s="38" t="s">
        <v>352</v>
      </c>
      <c r="C303" s="39"/>
      <c r="D303" s="39"/>
      <c r="E303" s="126"/>
      <c r="F303" s="126"/>
      <c r="H303" s="127">
        <f t="shared" si="19"/>
        <v>0</v>
      </c>
      <c r="J303" s="4">
        <f t="shared" si="18"/>
        <v>25.266200000000001</v>
      </c>
      <c r="K303" s="127">
        <f t="shared" si="17"/>
        <v>0</v>
      </c>
      <c r="L303">
        <f>SUMIF(TB!A:A,Apr!A303,TB!AG:AG)</f>
        <v>0</v>
      </c>
      <c r="M303" s="253">
        <f t="shared" si="16"/>
        <v>0</v>
      </c>
    </row>
    <row r="304" spans="1:13">
      <c r="A304" s="134">
        <v>82103</v>
      </c>
      <c r="B304" s="38" t="s">
        <v>353</v>
      </c>
      <c r="C304" s="39"/>
      <c r="D304" s="39"/>
      <c r="E304" s="126"/>
      <c r="F304" s="126"/>
      <c r="H304" s="127">
        <f t="shared" si="19"/>
        <v>0</v>
      </c>
      <c r="J304" s="4">
        <f t="shared" si="18"/>
        <v>25.266200000000001</v>
      </c>
      <c r="K304" s="127">
        <f t="shared" si="17"/>
        <v>0</v>
      </c>
      <c r="L304">
        <f>SUMIF(TB!A:A,Apr!A304,TB!AG:AG)</f>
        <v>0</v>
      </c>
      <c r="M304" s="253">
        <f t="shared" si="16"/>
        <v>0</v>
      </c>
    </row>
    <row r="305" spans="1:13">
      <c r="A305" s="134">
        <v>82104</v>
      </c>
      <c r="B305" s="38" t="s">
        <v>354</v>
      </c>
      <c r="C305" s="39"/>
      <c r="D305" s="39"/>
      <c r="E305" s="126"/>
      <c r="F305" s="126"/>
      <c r="H305" s="127">
        <f t="shared" si="19"/>
        <v>0</v>
      </c>
      <c r="J305" s="4">
        <f t="shared" si="18"/>
        <v>25.266200000000001</v>
      </c>
      <c r="K305" s="127">
        <f t="shared" si="17"/>
        <v>0</v>
      </c>
      <c r="L305">
        <f>SUMIF(TB!A:A,Apr!A305,TB!AG:AG)</f>
        <v>0</v>
      </c>
      <c r="M305" s="253">
        <f t="shared" si="16"/>
        <v>0</v>
      </c>
    </row>
    <row r="306" spans="1:13">
      <c r="A306" s="134">
        <v>82105</v>
      </c>
      <c r="B306" s="38" t="s">
        <v>355</v>
      </c>
      <c r="C306" s="39"/>
      <c r="D306" s="39"/>
      <c r="E306" s="126"/>
      <c r="F306" s="126"/>
      <c r="H306" s="127">
        <f t="shared" si="19"/>
        <v>0</v>
      </c>
      <c r="J306" s="4">
        <f t="shared" si="18"/>
        <v>25.266200000000001</v>
      </c>
      <c r="K306" s="127">
        <f t="shared" si="17"/>
        <v>0</v>
      </c>
      <c r="L306">
        <f>SUMIF(TB!A:A,Apr!A306,TB!AG:AG)</f>
        <v>0</v>
      </c>
      <c r="M306" s="253">
        <f t="shared" si="16"/>
        <v>0</v>
      </c>
    </row>
    <row r="307" spans="1:13">
      <c r="A307" s="134">
        <v>82106</v>
      </c>
      <c r="B307" s="132" t="s">
        <v>356</v>
      </c>
      <c r="C307" s="39"/>
      <c r="D307" s="39"/>
      <c r="E307" s="126"/>
      <c r="F307" s="126"/>
      <c r="H307" s="127">
        <f t="shared" si="19"/>
        <v>0</v>
      </c>
      <c r="J307" s="4">
        <f t="shared" si="18"/>
        <v>25.266200000000001</v>
      </c>
      <c r="K307" s="127">
        <f t="shared" si="17"/>
        <v>0</v>
      </c>
      <c r="L307">
        <f>SUMIF(TB!A:A,Apr!A307,TB!AG:AG)</f>
        <v>0</v>
      </c>
      <c r="M307" s="253">
        <f t="shared" si="16"/>
        <v>0</v>
      </c>
    </row>
    <row r="308" spans="1:13">
      <c r="A308" s="134">
        <v>82107</v>
      </c>
      <c r="B308" s="132" t="s">
        <v>357</v>
      </c>
      <c r="C308" s="39"/>
      <c r="D308" s="39"/>
      <c r="E308" s="126"/>
      <c r="F308" s="126"/>
      <c r="H308" s="127">
        <f t="shared" si="19"/>
        <v>0</v>
      </c>
      <c r="J308" s="4">
        <f t="shared" si="18"/>
        <v>25.266200000000001</v>
      </c>
      <c r="K308" s="127">
        <f t="shared" si="17"/>
        <v>0</v>
      </c>
      <c r="L308">
        <f>SUMIF(TB!A:A,Apr!A308,TB!AG:AG)</f>
        <v>0</v>
      </c>
      <c r="M308" s="253">
        <f t="shared" si="16"/>
        <v>0</v>
      </c>
    </row>
    <row r="309" spans="1:13">
      <c r="A309" s="134">
        <v>82108</v>
      </c>
      <c r="B309" s="38" t="s">
        <v>358</v>
      </c>
      <c r="C309" s="39"/>
      <c r="D309" s="39"/>
      <c r="E309" s="126"/>
      <c r="F309" s="126"/>
      <c r="H309" s="127">
        <f t="shared" si="19"/>
        <v>0</v>
      </c>
      <c r="J309" s="4">
        <f t="shared" si="18"/>
        <v>25.266200000000001</v>
      </c>
      <c r="K309" s="127">
        <f t="shared" si="17"/>
        <v>0</v>
      </c>
      <c r="L309">
        <f>SUMIF(TB!A:A,Apr!A309,TB!AG:AG)</f>
        <v>0</v>
      </c>
      <c r="M309" s="253">
        <f t="shared" si="16"/>
        <v>0</v>
      </c>
    </row>
    <row r="310" spans="1:13">
      <c r="A310" s="134">
        <v>82201</v>
      </c>
      <c r="B310" s="132" t="s">
        <v>360</v>
      </c>
      <c r="C310" s="39"/>
      <c r="D310" s="39"/>
      <c r="E310" s="126"/>
      <c r="F310" s="126"/>
      <c r="H310" s="127">
        <f t="shared" si="19"/>
        <v>0</v>
      </c>
      <c r="J310" s="4">
        <f t="shared" si="18"/>
        <v>25.266200000000001</v>
      </c>
      <c r="K310" s="127">
        <f t="shared" si="17"/>
        <v>0</v>
      </c>
      <c r="L310">
        <f>SUMIF(TB!A:A,Apr!A310,TB!AG:AG)</f>
        <v>0</v>
      </c>
      <c r="M310" s="253">
        <f t="shared" si="16"/>
        <v>0</v>
      </c>
    </row>
    <row r="311" spans="1:13">
      <c r="A311" s="134">
        <v>82202</v>
      </c>
      <c r="B311" s="132" t="s">
        <v>361</v>
      </c>
      <c r="C311" s="39"/>
      <c r="D311" s="39"/>
      <c r="E311" s="126"/>
      <c r="F311" s="126"/>
      <c r="H311" s="127">
        <f t="shared" si="19"/>
        <v>0</v>
      </c>
      <c r="J311" s="4">
        <f t="shared" si="18"/>
        <v>25.266200000000001</v>
      </c>
      <c r="K311" s="127">
        <f t="shared" si="17"/>
        <v>0</v>
      </c>
      <c r="L311">
        <f>SUMIF(TB!A:A,Apr!A311,TB!AG:AG)</f>
        <v>0</v>
      </c>
      <c r="M311" s="253">
        <f t="shared" si="16"/>
        <v>0</v>
      </c>
    </row>
    <row r="312" spans="1:13">
      <c r="A312" s="134">
        <v>82203</v>
      </c>
      <c r="B312" s="132" t="s">
        <v>362</v>
      </c>
      <c r="C312" s="39"/>
      <c r="D312" s="39"/>
      <c r="E312" s="126"/>
      <c r="F312" s="126"/>
      <c r="H312" s="127">
        <f t="shared" si="19"/>
        <v>0</v>
      </c>
      <c r="J312" s="4">
        <f t="shared" si="18"/>
        <v>25.266200000000001</v>
      </c>
      <c r="K312" s="127">
        <f t="shared" si="17"/>
        <v>0</v>
      </c>
      <c r="L312">
        <f>SUMIF(TB!A:A,Apr!A312,TB!AG:AG)</f>
        <v>0</v>
      </c>
      <c r="M312" s="253">
        <f t="shared" si="16"/>
        <v>0</v>
      </c>
    </row>
    <row r="313" spans="1:13">
      <c r="A313" s="134">
        <v>82204</v>
      </c>
      <c r="B313" s="132" t="s">
        <v>363</v>
      </c>
      <c r="C313" s="39"/>
      <c r="D313" s="39"/>
      <c r="E313" s="126"/>
      <c r="F313" s="126"/>
      <c r="H313" s="127">
        <f t="shared" si="19"/>
        <v>0</v>
      </c>
      <c r="J313" s="4">
        <f t="shared" si="18"/>
        <v>25.266200000000001</v>
      </c>
      <c r="K313" s="127">
        <f t="shared" si="17"/>
        <v>0</v>
      </c>
      <c r="L313">
        <f>SUMIF(TB!A:A,Apr!A313,TB!AG:AG)</f>
        <v>0</v>
      </c>
      <c r="M313" s="253">
        <f t="shared" si="16"/>
        <v>0</v>
      </c>
    </row>
    <row r="314" spans="1:13">
      <c r="A314" s="134">
        <v>82205</v>
      </c>
      <c r="B314" s="132" t="s">
        <v>364</v>
      </c>
      <c r="C314" s="39"/>
      <c r="D314" s="39"/>
      <c r="E314" s="126"/>
      <c r="F314" s="126"/>
      <c r="H314" s="127">
        <f t="shared" si="19"/>
        <v>0</v>
      </c>
      <c r="J314" s="4">
        <f t="shared" si="18"/>
        <v>25.266200000000001</v>
      </c>
      <c r="K314" s="127">
        <f t="shared" si="17"/>
        <v>0</v>
      </c>
      <c r="L314">
        <f>SUMIF(TB!A:A,Apr!A314,TB!AG:AG)</f>
        <v>0</v>
      </c>
      <c r="M314" s="253">
        <f t="shared" si="16"/>
        <v>0</v>
      </c>
    </row>
    <row r="315" spans="1:13">
      <c r="A315" s="134">
        <v>82600</v>
      </c>
      <c r="B315" s="38" t="s">
        <v>365</v>
      </c>
      <c r="C315" s="39"/>
      <c r="D315" s="39"/>
      <c r="E315" s="126"/>
      <c r="F315" s="126"/>
      <c r="H315" s="127">
        <f t="shared" si="19"/>
        <v>0</v>
      </c>
      <c r="J315" s="4">
        <f t="shared" si="18"/>
        <v>25.266200000000001</v>
      </c>
      <c r="K315" s="127">
        <f t="shared" si="17"/>
        <v>0</v>
      </c>
      <c r="L315">
        <f>SUMIF(TB!A:A,Apr!A315,TB!AG:AG)</f>
        <v>0</v>
      </c>
      <c r="M315" s="253">
        <f t="shared" si="16"/>
        <v>0</v>
      </c>
    </row>
    <row r="316" spans="1:13">
      <c r="A316" s="134">
        <v>82601</v>
      </c>
      <c r="B316" s="38" t="s">
        <v>366</v>
      </c>
      <c r="C316" s="39"/>
      <c r="D316" s="39"/>
      <c r="E316" s="126"/>
      <c r="F316" s="126"/>
      <c r="H316" s="127">
        <f t="shared" si="19"/>
        <v>0</v>
      </c>
      <c r="J316" s="4">
        <f t="shared" si="18"/>
        <v>25.266200000000001</v>
      </c>
      <c r="K316" s="127">
        <f t="shared" si="17"/>
        <v>0</v>
      </c>
      <c r="L316">
        <f>SUMIF(TB!A:A,Apr!A316,TB!AG:AG)</f>
        <v>0</v>
      </c>
      <c r="M316" s="253">
        <f t="shared" si="16"/>
        <v>0</v>
      </c>
    </row>
    <row r="317" spans="1:13">
      <c r="A317" s="134">
        <v>82602</v>
      </c>
      <c r="B317" s="38" t="s">
        <v>367</v>
      </c>
      <c r="C317" s="39"/>
      <c r="D317" s="39"/>
      <c r="E317" s="126"/>
      <c r="F317" s="126"/>
      <c r="H317" s="127">
        <f t="shared" si="19"/>
        <v>0</v>
      </c>
      <c r="J317" s="4">
        <f t="shared" si="18"/>
        <v>25.266200000000001</v>
      </c>
      <c r="K317" s="127">
        <f t="shared" si="17"/>
        <v>0</v>
      </c>
      <c r="L317">
        <f>SUMIF(TB!A:A,Apr!A317,TB!AG:AG)</f>
        <v>0</v>
      </c>
      <c r="M317" s="253">
        <f t="shared" si="16"/>
        <v>0</v>
      </c>
    </row>
    <row r="318" spans="1:13">
      <c r="A318" s="134">
        <v>82603</v>
      </c>
      <c r="B318" s="38" t="s">
        <v>368</v>
      </c>
      <c r="C318" s="39"/>
      <c r="D318" s="39"/>
      <c r="E318" s="126"/>
      <c r="F318" s="126"/>
      <c r="H318" s="127">
        <f t="shared" si="19"/>
        <v>0</v>
      </c>
      <c r="J318" s="4">
        <f t="shared" si="18"/>
        <v>25.266200000000001</v>
      </c>
      <c r="K318" s="127">
        <f t="shared" si="17"/>
        <v>0</v>
      </c>
      <c r="L318">
        <f>SUMIF(TB!A:A,Apr!A318,TB!AG:AG)</f>
        <v>0</v>
      </c>
      <c r="M318" s="253">
        <f t="shared" si="16"/>
        <v>0</v>
      </c>
    </row>
    <row r="319" spans="1:13">
      <c r="A319" s="134">
        <v>82604</v>
      </c>
      <c r="B319" s="38" t="s">
        <v>369</v>
      </c>
      <c r="C319" s="39"/>
      <c r="D319" s="39"/>
      <c r="E319" s="126"/>
      <c r="F319" s="126"/>
      <c r="H319" s="127">
        <f t="shared" si="19"/>
        <v>0</v>
      </c>
      <c r="J319" s="4">
        <f t="shared" si="18"/>
        <v>25.266200000000001</v>
      </c>
      <c r="K319" s="127">
        <f t="shared" si="17"/>
        <v>0</v>
      </c>
      <c r="L319">
        <f>SUMIF(TB!A:A,Apr!A319,TB!AG:AG)</f>
        <v>0</v>
      </c>
      <c r="M319" s="253">
        <f t="shared" si="16"/>
        <v>0</v>
      </c>
    </row>
    <row r="320" spans="1:13">
      <c r="A320" s="134">
        <v>82605</v>
      </c>
      <c r="B320" s="38" t="s">
        <v>370</v>
      </c>
      <c r="C320" s="39"/>
      <c r="D320" s="39"/>
      <c r="E320" s="126"/>
      <c r="F320" s="126"/>
      <c r="H320" s="127">
        <f t="shared" si="19"/>
        <v>0</v>
      </c>
      <c r="J320" s="4">
        <f t="shared" si="18"/>
        <v>25.266200000000001</v>
      </c>
      <c r="K320" s="127">
        <f t="shared" si="17"/>
        <v>0</v>
      </c>
      <c r="L320">
        <f>SUMIF(TB!A:A,Apr!A320,TB!AG:AG)</f>
        <v>0</v>
      </c>
      <c r="M320" s="253">
        <f t="shared" si="16"/>
        <v>0</v>
      </c>
    </row>
    <row r="321" spans="1:13">
      <c r="A321" s="134">
        <v>82606</v>
      </c>
      <c r="B321" s="132" t="s">
        <v>371</v>
      </c>
      <c r="C321" s="39"/>
      <c r="D321" s="39"/>
      <c r="E321" s="126"/>
      <c r="F321" s="126"/>
      <c r="H321" s="127">
        <f t="shared" si="19"/>
        <v>0</v>
      </c>
      <c r="J321" s="4">
        <f t="shared" si="18"/>
        <v>25.266200000000001</v>
      </c>
      <c r="K321" s="127">
        <f t="shared" si="17"/>
        <v>0</v>
      </c>
      <c r="L321">
        <f>SUMIF(TB!A:A,Apr!A321,TB!AG:AG)</f>
        <v>0</v>
      </c>
      <c r="M321" s="253">
        <f t="shared" si="16"/>
        <v>0</v>
      </c>
    </row>
    <row r="322" spans="1:13">
      <c r="A322" s="134">
        <v>82607</v>
      </c>
      <c r="B322" s="132" t="s">
        <v>372</v>
      </c>
      <c r="C322" s="39"/>
      <c r="D322" s="39"/>
      <c r="E322" s="126"/>
      <c r="F322" s="126"/>
      <c r="H322" s="127">
        <f t="shared" si="19"/>
        <v>0</v>
      </c>
      <c r="J322" s="4">
        <f t="shared" si="18"/>
        <v>25.266200000000001</v>
      </c>
      <c r="K322" s="127">
        <f t="shared" si="17"/>
        <v>0</v>
      </c>
      <c r="L322">
        <f>SUMIF(TB!A:A,Apr!A322,TB!AG:AG)</f>
        <v>0</v>
      </c>
      <c r="M322" s="253">
        <f t="shared" si="16"/>
        <v>0</v>
      </c>
    </row>
    <row r="323" spans="1:13">
      <c r="A323" s="134">
        <v>82700</v>
      </c>
      <c r="B323" s="38" t="s">
        <v>373</v>
      </c>
      <c r="C323" s="39"/>
      <c r="D323" s="39"/>
      <c r="E323" s="126"/>
      <c r="F323" s="126"/>
      <c r="H323" s="127">
        <f t="shared" si="19"/>
        <v>0</v>
      </c>
      <c r="J323" s="4">
        <f t="shared" si="18"/>
        <v>25.266200000000001</v>
      </c>
      <c r="K323" s="127">
        <f t="shared" si="17"/>
        <v>0</v>
      </c>
      <c r="L323">
        <f>SUMIF(TB!A:A,Apr!A323,TB!AG:AG)</f>
        <v>0</v>
      </c>
      <c r="M323" s="253">
        <f t="shared" si="16"/>
        <v>0</v>
      </c>
    </row>
    <row r="324" spans="1:13">
      <c r="A324" s="134">
        <v>82701</v>
      </c>
      <c r="B324" s="38" t="s">
        <v>374</v>
      </c>
      <c r="C324" s="39"/>
      <c r="D324" s="39"/>
      <c r="E324" s="126"/>
      <c r="F324" s="126"/>
      <c r="H324" s="127">
        <f t="shared" si="19"/>
        <v>0</v>
      </c>
      <c r="J324" s="4">
        <f t="shared" si="18"/>
        <v>25.266200000000001</v>
      </c>
      <c r="K324" s="127">
        <f t="shared" si="17"/>
        <v>0</v>
      </c>
      <c r="L324">
        <f>SUMIF(TB!A:A,Apr!A324,TB!AG:AG)</f>
        <v>0</v>
      </c>
      <c r="M324" s="253">
        <f t="shared" si="16"/>
        <v>0</v>
      </c>
    </row>
    <row r="325" spans="1:13">
      <c r="A325" s="134">
        <v>82702</v>
      </c>
      <c r="B325" s="38" t="s">
        <v>375</v>
      </c>
      <c r="C325" s="39"/>
      <c r="D325" s="39"/>
      <c r="E325" s="126"/>
      <c r="F325" s="126"/>
      <c r="H325" s="127">
        <f t="shared" si="19"/>
        <v>0</v>
      </c>
      <c r="J325" s="4">
        <f t="shared" si="18"/>
        <v>25.266200000000001</v>
      </c>
      <c r="K325" s="127">
        <f t="shared" si="17"/>
        <v>0</v>
      </c>
      <c r="L325">
        <f>SUMIF(TB!A:A,Apr!A325,TB!AG:AG)</f>
        <v>0</v>
      </c>
      <c r="M325" s="253">
        <f t="shared" si="16"/>
        <v>0</v>
      </c>
    </row>
    <row r="326" spans="1:13">
      <c r="A326" s="134">
        <v>82703</v>
      </c>
      <c r="B326" s="38" t="s">
        <v>376</v>
      </c>
      <c r="C326" s="39"/>
      <c r="D326" s="39"/>
      <c r="E326" s="126"/>
      <c r="F326" s="126"/>
      <c r="H326" s="127">
        <f t="shared" si="19"/>
        <v>0</v>
      </c>
      <c r="J326" s="4">
        <f t="shared" si="18"/>
        <v>25.266200000000001</v>
      </c>
      <c r="K326" s="127">
        <f t="shared" si="17"/>
        <v>0</v>
      </c>
      <c r="L326">
        <f>SUMIF(TB!A:A,Apr!A326,TB!AG:AG)</f>
        <v>0</v>
      </c>
      <c r="M326" s="253">
        <f t="shared" si="16"/>
        <v>0</v>
      </c>
    </row>
    <row r="327" spans="1:13">
      <c r="A327" s="134">
        <v>82704</v>
      </c>
      <c r="B327" s="38" t="s">
        <v>377</v>
      </c>
      <c r="C327" s="39"/>
      <c r="D327" s="39"/>
      <c r="E327" s="126"/>
      <c r="F327" s="126"/>
      <c r="H327" s="127">
        <f t="shared" si="19"/>
        <v>0</v>
      </c>
      <c r="J327" s="4">
        <f t="shared" si="18"/>
        <v>25.266200000000001</v>
      </c>
      <c r="K327" s="127">
        <f t="shared" si="17"/>
        <v>0</v>
      </c>
      <c r="L327">
        <f>SUMIF(TB!A:A,Apr!A327,TB!AG:AG)</f>
        <v>0</v>
      </c>
      <c r="M327" s="253">
        <f t="shared" si="16"/>
        <v>0</v>
      </c>
    </row>
    <row r="328" spans="1:13">
      <c r="A328" s="134">
        <v>82705</v>
      </c>
      <c r="B328" s="38" t="s">
        <v>378</v>
      </c>
      <c r="C328" s="39"/>
      <c r="D328" s="39"/>
      <c r="E328" s="126"/>
      <c r="F328" s="126"/>
      <c r="H328" s="127">
        <f t="shared" si="19"/>
        <v>0</v>
      </c>
      <c r="J328" s="4">
        <f t="shared" si="18"/>
        <v>25.266200000000001</v>
      </c>
      <c r="K328" s="127">
        <f t="shared" si="17"/>
        <v>0</v>
      </c>
      <c r="L328">
        <f>SUMIF(TB!A:A,Apr!A328,TB!AG:AG)</f>
        <v>0</v>
      </c>
      <c r="M328" s="253">
        <f t="shared" si="16"/>
        <v>0</v>
      </c>
    </row>
    <row r="329" spans="1:13">
      <c r="A329" s="134">
        <v>82706</v>
      </c>
      <c r="B329" s="38" t="s">
        <v>379</v>
      </c>
      <c r="C329" s="39"/>
      <c r="D329" s="39"/>
      <c r="E329" s="126"/>
      <c r="F329" s="126"/>
      <c r="H329" s="127">
        <f t="shared" si="19"/>
        <v>0</v>
      </c>
      <c r="J329" s="4">
        <f t="shared" si="18"/>
        <v>25.266200000000001</v>
      </c>
      <c r="K329" s="127">
        <f t="shared" si="17"/>
        <v>0</v>
      </c>
      <c r="L329">
        <f>SUMIF(TB!A:A,Apr!A329,TB!AG:AG)</f>
        <v>0</v>
      </c>
      <c r="M329" s="253">
        <f t="shared" ref="M329:M392" si="20">K329-L329</f>
        <v>0</v>
      </c>
    </row>
    <row r="330" spans="1:13">
      <c r="A330" s="135">
        <v>83006</v>
      </c>
      <c r="B330" s="38" t="s">
        <v>380</v>
      </c>
      <c r="C330" s="39"/>
      <c r="D330" s="39"/>
      <c r="E330" s="126"/>
      <c r="F330" s="126"/>
      <c r="H330" s="127">
        <f t="shared" si="19"/>
        <v>0</v>
      </c>
      <c r="J330" s="4">
        <f t="shared" si="18"/>
        <v>25.266200000000001</v>
      </c>
      <c r="K330" s="127">
        <f t="shared" ref="K330:K393" si="21">ROUND(H330*J330,2)</f>
        <v>0</v>
      </c>
      <c r="L330">
        <f>SUMIF(TB!A:A,Apr!A330,TB!AG:AG)</f>
        <v>0</v>
      </c>
      <c r="M330" s="253">
        <f t="shared" si="20"/>
        <v>0</v>
      </c>
    </row>
    <row r="331" spans="1:13">
      <c r="A331" s="134">
        <v>84100</v>
      </c>
      <c r="B331" s="38" t="s">
        <v>381</v>
      </c>
      <c r="C331" s="39"/>
      <c r="D331" s="39"/>
      <c r="E331" s="126"/>
      <c r="F331" s="126"/>
      <c r="H331" s="127">
        <f t="shared" si="19"/>
        <v>0</v>
      </c>
      <c r="J331" s="4">
        <f t="shared" ref="J331:J394" si="22">J330</f>
        <v>25.266200000000001</v>
      </c>
      <c r="K331" s="127">
        <f t="shared" si="21"/>
        <v>0</v>
      </c>
      <c r="L331">
        <f>SUMIF(TB!A:A,Apr!A331,TB!AG:AG)</f>
        <v>0</v>
      </c>
      <c r="M331" s="253">
        <f t="shared" si="20"/>
        <v>0</v>
      </c>
    </row>
    <row r="332" spans="1:13">
      <c r="A332" s="134">
        <v>84101</v>
      </c>
      <c r="B332" s="38" t="s">
        <v>382</v>
      </c>
      <c r="C332" s="39"/>
      <c r="D332" s="39"/>
      <c r="E332" s="126"/>
      <c r="F332" s="126"/>
      <c r="H332" s="127">
        <f t="shared" si="19"/>
        <v>0</v>
      </c>
      <c r="J332" s="4">
        <f t="shared" si="22"/>
        <v>25.266200000000001</v>
      </c>
      <c r="K332" s="127">
        <f t="shared" si="21"/>
        <v>0</v>
      </c>
      <c r="L332">
        <f>SUMIF(TB!A:A,Apr!A332,TB!AG:AG)</f>
        <v>0</v>
      </c>
      <c r="M332" s="253">
        <f t="shared" si="20"/>
        <v>0</v>
      </c>
    </row>
    <row r="333" spans="1:13">
      <c r="A333" s="134">
        <v>84102</v>
      </c>
      <c r="B333" s="38" t="s">
        <v>383</v>
      </c>
      <c r="C333" s="39"/>
      <c r="D333" s="39"/>
      <c r="E333" s="126"/>
      <c r="F333" s="126"/>
      <c r="H333" s="127">
        <f t="shared" si="19"/>
        <v>0</v>
      </c>
      <c r="J333" s="4">
        <f t="shared" si="22"/>
        <v>25.266200000000001</v>
      </c>
      <c r="K333" s="127">
        <f t="shared" si="21"/>
        <v>0</v>
      </c>
      <c r="L333">
        <f>SUMIF(TB!A:A,Apr!A333,TB!AG:AG)</f>
        <v>0</v>
      </c>
      <c r="M333" s="253">
        <f t="shared" si="20"/>
        <v>0</v>
      </c>
    </row>
    <row r="334" spans="1:13">
      <c r="A334" s="134">
        <v>84103</v>
      </c>
      <c r="B334" s="38" t="s">
        <v>384</v>
      </c>
      <c r="C334" s="39"/>
      <c r="D334" s="39"/>
      <c r="E334" s="126"/>
      <c r="F334" s="126"/>
      <c r="H334" s="127">
        <f t="shared" si="19"/>
        <v>0</v>
      </c>
      <c r="J334" s="4">
        <f t="shared" si="22"/>
        <v>25.266200000000001</v>
      </c>
      <c r="K334" s="127">
        <f t="shared" si="21"/>
        <v>0</v>
      </c>
      <c r="L334">
        <f>SUMIF(TB!A:A,Apr!A334,TB!AG:AG)</f>
        <v>0</v>
      </c>
      <c r="M334" s="253">
        <f t="shared" si="20"/>
        <v>0</v>
      </c>
    </row>
    <row r="335" spans="1:13">
      <c r="A335" s="134">
        <v>84104</v>
      </c>
      <c r="B335" s="38" t="s">
        <v>385</v>
      </c>
      <c r="C335" s="39"/>
      <c r="D335" s="39"/>
      <c r="E335" s="126"/>
      <c r="F335" s="126"/>
      <c r="H335" s="127">
        <f t="shared" si="19"/>
        <v>0</v>
      </c>
      <c r="J335" s="4">
        <f t="shared" si="22"/>
        <v>25.266200000000001</v>
      </c>
      <c r="K335" s="127">
        <f t="shared" si="21"/>
        <v>0</v>
      </c>
      <c r="L335">
        <f>SUMIF(TB!A:A,Apr!A335,TB!AG:AG)</f>
        <v>0</v>
      </c>
      <c r="M335" s="253">
        <f t="shared" si="20"/>
        <v>0</v>
      </c>
    </row>
    <row r="336" spans="1:13">
      <c r="A336" s="134">
        <v>84201</v>
      </c>
      <c r="B336" s="38" t="s">
        <v>343</v>
      </c>
      <c r="C336" s="39"/>
      <c r="D336" s="39"/>
      <c r="E336" s="126"/>
      <c r="F336" s="126"/>
      <c r="H336" s="127">
        <f t="shared" si="19"/>
        <v>0</v>
      </c>
      <c r="J336" s="4">
        <f t="shared" si="22"/>
        <v>25.266200000000001</v>
      </c>
      <c r="K336" s="127">
        <f t="shared" si="21"/>
        <v>0</v>
      </c>
      <c r="L336">
        <f>SUMIF(TB!A:A,Apr!A336,TB!AG:AG)</f>
        <v>0</v>
      </c>
      <c r="M336" s="253">
        <f t="shared" si="20"/>
        <v>0</v>
      </c>
    </row>
    <row r="337" spans="1:13">
      <c r="A337" s="134">
        <v>84202</v>
      </c>
      <c r="B337" s="38" t="s">
        <v>344</v>
      </c>
      <c r="C337" s="39"/>
      <c r="D337" s="39"/>
      <c r="E337" s="126"/>
      <c r="F337" s="126"/>
      <c r="H337" s="127">
        <f t="shared" ref="H337:H400" si="23">ROUND(C337-D337+E337-F337,2)</f>
        <v>0</v>
      </c>
      <c r="J337" s="4">
        <f t="shared" si="22"/>
        <v>25.266200000000001</v>
      </c>
      <c r="K337" s="127">
        <f t="shared" si="21"/>
        <v>0</v>
      </c>
      <c r="L337">
        <f>SUMIF(TB!A:A,Apr!A337,TB!AG:AG)</f>
        <v>0</v>
      </c>
      <c r="M337" s="253">
        <f t="shared" si="20"/>
        <v>0</v>
      </c>
    </row>
    <row r="338" spans="1:13">
      <c r="A338" s="134">
        <v>84203</v>
      </c>
      <c r="B338" s="38" t="s">
        <v>345</v>
      </c>
      <c r="C338" s="39"/>
      <c r="D338" s="39"/>
      <c r="E338" s="126"/>
      <c r="F338" s="126"/>
      <c r="H338" s="127">
        <f t="shared" si="23"/>
        <v>0</v>
      </c>
      <c r="J338" s="4">
        <f t="shared" si="22"/>
        <v>25.266200000000001</v>
      </c>
      <c r="K338" s="127">
        <f t="shared" si="21"/>
        <v>0</v>
      </c>
      <c r="L338">
        <f>SUMIF(TB!A:A,Apr!A338,TB!AG:AG)</f>
        <v>0</v>
      </c>
      <c r="M338" s="253">
        <f t="shared" si="20"/>
        <v>0</v>
      </c>
    </row>
    <row r="339" spans="1:13">
      <c r="A339" s="134">
        <v>84204</v>
      </c>
      <c r="B339" s="38" t="s">
        <v>346</v>
      </c>
      <c r="C339" s="39"/>
      <c r="D339" s="39"/>
      <c r="E339" s="126"/>
      <c r="F339" s="126"/>
      <c r="H339" s="127">
        <f t="shared" si="23"/>
        <v>0</v>
      </c>
      <c r="J339" s="4">
        <f t="shared" si="22"/>
        <v>25.266200000000001</v>
      </c>
      <c r="K339" s="127">
        <f t="shared" si="21"/>
        <v>0</v>
      </c>
      <c r="L339">
        <f>SUMIF(TB!A:A,Apr!A339,TB!AG:AG)</f>
        <v>0</v>
      </c>
      <c r="M339" s="253">
        <f t="shared" si="20"/>
        <v>0</v>
      </c>
    </row>
    <row r="340" spans="1:13">
      <c r="A340" s="134">
        <v>84205</v>
      </c>
      <c r="B340" s="38" t="s">
        <v>386</v>
      </c>
      <c r="C340" s="39"/>
      <c r="D340" s="39"/>
      <c r="E340" s="126"/>
      <c r="F340" s="126"/>
      <c r="H340" s="127">
        <f t="shared" si="23"/>
        <v>0</v>
      </c>
      <c r="J340" s="4">
        <f t="shared" si="22"/>
        <v>25.266200000000001</v>
      </c>
      <c r="K340" s="127">
        <f t="shared" si="21"/>
        <v>0</v>
      </c>
      <c r="L340">
        <f>SUMIF(TB!A:A,Apr!A340,TB!AG:AG)</f>
        <v>0</v>
      </c>
      <c r="M340" s="253">
        <f t="shared" si="20"/>
        <v>0</v>
      </c>
    </row>
    <row r="341" spans="1:13">
      <c r="A341" s="134">
        <v>84206</v>
      </c>
      <c r="B341" s="38" t="s">
        <v>387</v>
      </c>
      <c r="C341" s="39"/>
      <c r="D341" s="39"/>
      <c r="E341" s="126"/>
      <c r="F341" s="126"/>
      <c r="H341" s="127">
        <f t="shared" si="23"/>
        <v>0</v>
      </c>
      <c r="J341" s="4">
        <f t="shared" si="22"/>
        <v>25.266200000000001</v>
      </c>
      <c r="K341" s="127">
        <f t="shared" si="21"/>
        <v>0</v>
      </c>
      <c r="L341">
        <f>SUMIF(TB!A:A,Apr!A341,TB!AG:AG)</f>
        <v>0</v>
      </c>
      <c r="M341" s="253">
        <f t="shared" si="20"/>
        <v>0</v>
      </c>
    </row>
    <row r="342" spans="1:13">
      <c r="A342" s="134">
        <v>84207</v>
      </c>
      <c r="B342" s="38" t="s">
        <v>388</v>
      </c>
      <c r="C342" s="39"/>
      <c r="D342" s="39"/>
      <c r="E342" s="126"/>
      <c r="F342" s="126"/>
      <c r="H342" s="127">
        <f t="shared" si="23"/>
        <v>0</v>
      </c>
      <c r="J342" s="4">
        <f t="shared" si="22"/>
        <v>25.266200000000001</v>
      </c>
      <c r="K342" s="127">
        <f t="shared" si="21"/>
        <v>0</v>
      </c>
      <c r="L342">
        <f>SUMIF(TB!A:A,Apr!A342,TB!AG:AG)</f>
        <v>0</v>
      </c>
      <c r="M342" s="253">
        <f t="shared" si="20"/>
        <v>0</v>
      </c>
    </row>
    <row r="343" spans="1:13">
      <c r="A343" s="134">
        <v>84300</v>
      </c>
      <c r="B343" s="38" t="s">
        <v>389</v>
      </c>
      <c r="C343" s="39"/>
      <c r="D343" s="39"/>
      <c r="E343" s="126"/>
      <c r="F343" s="126"/>
      <c r="H343" s="127">
        <f t="shared" si="23"/>
        <v>0</v>
      </c>
      <c r="J343" s="4">
        <f t="shared" si="22"/>
        <v>25.266200000000001</v>
      </c>
      <c r="K343" s="127">
        <f t="shared" si="21"/>
        <v>0</v>
      </c>
      <c r="L343">
        <f>SUMIF(TB!A:A,Apr!A343,TB!AG:AG)</f>
        <v>0</v>
      </c>
      <c r="M343" s="253">
        <f t="shared" si="20"/>
        <v>0</v>
      </c>
    </row>
    <row r="344" spans="1:13">
      <c r="A344" s="134">
        <v>85001</v>
      </c>
      <c r="B344" s="132" t="s">
        <v>390</v>
      </c>
      <c r="C344" s="39"/>
      <c r="D344" s="39"/>
      <c r="E344" s="126"/>
      <c r="F344" s="126"/>
      <c r="H344" s="127">
        <f t="shared" si="23"/>
        <v>0</v>
      </c>
      <c r="J344" s="4">
        <f t="shared" si="22"/>
        <v>25.266200000000001</v>
      </c>
      <c r="K344" s="127">
        <f t="shared" si="21"/>
        <v>0</v>
      </c>
      <c r="L344">
        <f>SUMIF(TB!A:A,Apr!A344,TB!AG:AG)</f>
        <v>0</v>
      </c>
      <c r="M344" s="253">
        <f t="shared" si="20"/>
        <v>0</v>
      </c>
    </row>
    <row r="345" spans="1:13">
      <c r="A345" s="134">
        <v>85002</v>
      </c>
      <c r="B345" s="132" t="s">
        <v>391</v>
      </c>
      <c r="C345" s="39"/>
      <c r="D345" s="39"/>
      <c r="E345" s="126"/>
      <c r="F345" s="126"/>
      <c r="H345" s="127">
        <f t="shared" si="23"/>
        <v>0</v>
      </c>
      <c r="J345" s="4">
        <f t="shared" si="22"/>
        <v>25.266200000000001</v>
      </c>
      <c r="K345" s="127">
        <f t="shared" si="21"/>
        <v>0</v>
      </c>
      <c r="L345">
        <f>SUMIF(TB!A:A,Apr!A345,TB!AG:AG)</f>
        <v>0</v>
      </c>
      <c r="M345" s="253">
        <f t="shared" si="20"/>
        <v>0</v>
      </c>
    </row>
    <row r="346" spans="1:13">
      <c r="A346" s="134">
        <v>91001</v>
      </c>
      <c r="B346" s="38" t="s">
        <v>400</v>
      </c>
      <c r="C346" s="39">
        <v>94226.36</v>
      </c>
      <c r="D346" s="39"/>
      <c r="E346" s="126"/>
      <c r="F346" s="126"/>
      <c r="H346" s="127">
        <f t="shared" si="23"/>
        <v>94226.36</v>
      </c>
      <c r="J346" s="4">
        <f t="shared" si="22"/>
        <v>25.266200000000001</v>
      </c>
      <c r="K346" s="127">
        <f t="shared" si="21"/>
        <v>2380742.06</v>
      </c>
      <c r="L346">
        <f>SUMIF(TB!A:A,Apr!A346,TB!AG:AG)</f>
        <v>2380742.06</v>
      </c>
      <c r="M346" s="253">
        <f t="shared" si="20"/>
        <v>0</v>
      </c>
    </row>
    <row r="347" spans="1:13">
      <c r="A347" s="134">
        <v>91002</v>
      </c>
      <c r="B347" s="38" t="s">
        <v>401</v>
      </c>
      <c r="C347" s="39">
        <v>10003.32</v>
      </c>
      <c r="D347" s="39"/>
      <c r="E347" s="126"/>
      <c r="F347" s="126"/>
      <c r="H347" s="127">
        <f t="shared" si="23"/>
        <v>10003.32</v>
      </c>
      <c r="J347" s="4">
        <f t="shared" si="22"/>
        <v>25.266200000000001</v>
      </c>
      <c r="K347" s="127">
        <f t="shared" si="21"/>
        <v>252745.88</v>
      </c>
      <c r="L347">
        <f>SUMIF(TB!A:A,Apr!A347,TB!AG:AG)</f>
        <v>252745.88</v>
      </c>
      <c r="M347" s="253">
        <f t="shared" si="20"/>
        <v>0</v>
      </c>
    </row>
    <row r="348" spans="1:13">
      <c r="A348" s="134">
        <v>91003</v>
      </c>
      <c r="B348" s="38" t="s">
        <v>402</v>
      </c>
      <c r="C348" s="39">
        <v>4800</v>
      </c>
      <c r="D348" s="39"/>
      <c r="E348" s="126"/>
      <c r="F348" s="126"/>
      <c r="H348" s="127">
        <f t="shared" si="23"/>
        <v>4800</v>
      </c>
      <c r="J348" s="4">
        <f t="shared" si="22"/>
        <v>25.266200000000001</v>
      </c>
      <c r="K348" s="127">
        <f t="shared" si="21"/>
        <v>121277.75999999999</v>
      </c>
      <c r="L348">
        <f>SUMIF(TB!A:A,Apr!A348,TB!AG:AG)</f>
        <v>121277.75999999999</v>
      </c>
      <c r="M348" s="253">
        <f t="shared" si="20"/>
        <v>0</v>
      </c>
    </row>
    <row r="349" spans="1:13">
      <c r="A349" s="134">
        <v>91004</v>
      </c>
      <c r="B349" s="132" t="s">
        <v>403</v>
      </c>
      <c r="C349" s="39"/>
      <c r="D349" s="39"/>
      <c r="E349" s="126"/>
      <c r="F349" s="126"/>
      <c r="H349" s="127">
        <f t="shared" si="23"/>
        <v>0</v>
      </c>
      <c r="J349" s="4">
        <f t="shared" si="22"/>
        <v>25.266200000000001</v>
      </c>
      <c r="K349" s="127">
        <f t="shared" si="21"/>
        <v>0</v>
      </c>
      <c r="L349">
        <f>SUMIF(TB!A:A,Apr!A349,TB!AG:AG)</f>
        <v>0</v>
      </c>
      <c r="M349" s="253">
        <f t="shared" si="20"/>
        <v>0</v>
      </c>
    </row>
    <row r="350" spans="1:13">
      <c r="A350" s="134">
        <v>91005</v>
      </c>
      <c r="B350" s="132" t="s">
        <v>404</v>
      </c>
      <c r="C350" s="39">
        <v>11200</v>
      </c>
      <c r="D350" s="39"/>
      <c r="E350" s="126"/>
      <c r="F350" s="126"/>
      <c r="H350" s="127">
        <f t="shared" si="23"/>
        <v>11200</v>
      </c>
      <c r="J350" s="4">
        <f t="shared" si="22"/>
        <v>25.266200000000001</v>
      </c>
      <c r="K350" s="127">
        <f t="shared" si="21"/>
        <v>282981.44</v>
      </c>
      <c r="L350">
        <f>SUMIF(TB!A:A,Apr!A350,TB!AG:AG)</f>
        <v>282981.44</v>
      </c>
      <c r="M350" s="253">
        <f t="shared" si="20"/>
        <v>0</v>
      </c>
    </row>
    <row r="351" spans="1:13">
      <c r="A351" s="134">
        <v>91006</v>
      </c>
      <c r="B351" s="132" t="s">
        <v>405</v>
      </c>
      <c r="C351" s="39">
        <v>3670.3</v>
      </c>
      <c r="D351" s="39"/>
      <c r="E351" s="126"/>
      <c r="F351" s="126"/>
      <c r="H351" s="127">
        <f t="shared" si="23"/>
        <v>3670.3</v>
      </c>
      <c r="J351" s="4">
        <f t="shared" si="22"/>
        <v>25.266200000000001</v>
      </c>
      <c r="K351" s="127">
        <f t="shared" si="21"/>
        <v>92734.53</v>
      </c>
      <c r="L351">
        <f>SUMIF(TB!A:A,Apr!A351,TB!AG:AG)</f>
        <v>92734.53</v>
      </c>
      <c r="M351" s="253">
        <f t="shared" si="20"/>
        <v>0</v>
      </c>
    </row>
    <row r="352" spans="1:13">
      <c r="A352" s="134">
        <v>91007</v>
      </c>
      <c r="B352" s="132" t="s">
        <v>406</v>
      </c>
      <c r="C352" s="39">
        <v>922.6</v>
      </c>
      <c r="D352" s="39"/>
      <c r="E352" s="126"/>
      <c r="F352" s="126"/>
      <c r="H352" s="127">
        <f t="shared" si="23"/>
        <v>922.6</v>
      </c>
      <c r="J352" s="4">
        <f t="shared" si="22"/>
        <v>25.266200000000001</v>
      </c>
      <c r="K352" s="127">
        <f t="shared" si="21"/>
        <v>23310.6</v>
      </c>
      <c r="L352">
        <f>SUMIF(TB!A:A,Apr!A352,TB!AG:AG)</f>
        <v>23310.6</v>
      </c>
      <c r="M352" s="253">
        <f t="shared" si="20"/>
        <v>0</v>
      </c>
    </row>
    <row r="353" spans="1:13">
      <c r="A353" s="134">
        <v>91008</v>
      </c>
      <c r="B353" s="132" t="s">
        <v>407</v>
      </c>
      <c r="C353" s="39">
        <v>943.59</v>
      </c>
      <c r="D353" s="39"/>
      <c r="E353" s="126"/>
      <c r="F353" s="126"/>
      <c r="H353" s="127">
        <f t="shared" si="23"/>
        <v>943.59</v>
      </c>
      <c r="J353" s="4">
        <f t="shared" si="22"/>
        <v>25.266200000000001</v>
      </c>
      <c r="K353" s="127">
        <f t="shared" si="21"/>
        <v>23840.93</v>
      </c>
      <c r="L353">
        <f>SUMIF(TB!A:A,Apr!A353,TB!AG:AG)</f>
        <v>23840.93</v>
      </c>
      <c r="M353" s="253">
        <f t="shared" si="20"/>
        <v>0</v>
      </c>
    </row>
    <row r="354" spans="1:13">
      <c r="A354" s="134">
        <v>91009</v>
      </c>
      <c r="B354" s="132" t="s">
        <v>408</v>
      </c>
      <c r="C354" s="39"/>
      <c r="D354" s="39"/>
      <c r="E354" s="126"/>
      <c r="F354" s="126"/>
      <c r="H354" s="127">
        <f t="shared" si="23"/>
        <v>0</v>
      </c>
      <c r="J354" s="4">
        <f t="shared" si="22"/>
        <v>25.266200000000001</v>
      </c>
      <c r="K354" s="127">
        <f t="shared" si="21"/>
        <v>0</v>
      </c>
      <c r="L354">
        <f>SUMIF(TB!A:A,Apr!A354,TB!AG:AG)</f>
        <v>0</v>
      </c>
      <c r="M354" s="253">
        <f t="shared" si="20"/>
        <v>0</v>
      </c>
    </row>
    <row r="355" spans="1:13">
      <c r="A355" s="134">
        <v>91010</v>
      </c>
      <c r="B355" s="132" t="s">
        <v>487</v>
      </c>
      <c r="C355" s="39">
        <v>1204.6500000000001</v>
      </c>
      <c r="D355" s="39"/>
      <c r="E355" s="126"/>
      <c r="F355" s="126"/>
      <c r="H355" s="127">
        <f t="shared" si="23"/>
        <v>1204.6500000000001</v>
      </c>
      <c r="J355" s="4">
        <f t="shared" si="22"/>
        <v>25.266200000000001</v>
      </c>
      <c r="K355" s="127">
        <f t="shared" si="21"/>
        <v>30436.93</v>
      </c>
      <c r="L355">
        <f>SUMIF(TB!A:A,Apr!A355,TB!AG:AG)</f>
        <v>30436.93</v>
      </c>
      <c r="M355" s="253">
        <f t="shared" si="20"/>
        <v>0</v>
      </c>
    </row>
    <row r="356" spans="1:13">
      <c r="A356" s="134">
        <v>91011</v>
      </c>
      <c r="B356" s="132" t="s">
        <v>410</v>
      </c>
      <c r="C356" s="39"/>
      <c r="D356" s="39"/>
      <c r="E356" s="126"/>
      <c r="F356" s="126"/>
      <c r="H356" s="127">
        <f t="shared" si="23"/>
        <v>0</v>
      </c>
      <c r="J356" s="4">
        <f t="shared" si="22"/>
        <v>25.266200000000001</v>
      </c>
      <c r="K356" s="127">
        <f t="shared" si="21"/>
        <v>0</v>
      </c>
      <c r="L356">
        <f>SUMIF(TB!A:A,Apr!A356,TB!AG:AG)</f>
        <v>0</v>
      </c>
      <c r="M356" s="253">
        <f t="shared" si="20"/>
        <v>0</v>
      </c>
    </row>
    <row r="357" spans="1:13">
      <c r="A357" s="134">
        <v>91012</v>
      </c>
      <c r="B357" s="38" t="s">
        <v>252</v>
      </c>
      <c r="C357" s="39"/>
      <c r="D357" s="39"/>
      <c r="E357" s="126"/>
      <c r="F357" s="126"/>
      <c r="H357" s="127">
        <f t="shared" si="23"/>
        <v>0</v>
      </c>
      <c r="J357" s="4">
        <f t="shared" si="22"/>
        <v>25.266200000000001</v>
      </c>
      <c r="K357" s="127">
        <f t="shared" si="21"/>
        <v>0</v>
      </c>
      <c r="L357">
        <f>SUMIF(TB!A:A,Apr!A357,TB!AG:AG)</f>
        <v>0</v>
      </c>
      <c r="M357" s="253">
        <f t="shared" si="20"/>
        <v>0</v>
      </c>
    </row>
    <row r="358" spans="1:13">
      <c r="A358" s="37">
        <v>91013</v>
      </c>
      <c r="B358" s="139" t="s">
        <v>411</v>
      </c>
      <c r="C358" s="39"/>
      <c r="D358" s="39"/>
      <c r="E358" s="126"/>
      <c r="F358" s="126"/>
      <c r="H358" s="127">
        <f t="shared" si="23"/>
        <v>0</v>
      </c>
      <c r="J358" s="4">
        <f t="shared" si="22"/>
        <v>25.266200000000001</v>
      </c>
      <c r="K358" s="127">
        <f t="shared" si="21"/>
        <v>0</v>
      </c>
      <c r="L358">
        <f>SUMIF(TB!A:A,Apr!A358,TB!AG:AG)</f>
        <v>0</v>
      </c>
      <c r="M358" s="253">
        <f t="shared" si="20"/>
        <v>0</v>
      </c>
    </row>
    <row r="359" spans="1:13">
      <c r="A359" s="134">
        <v>91200</v>
      </c>
      <c r="B359" s="132" t="s">
        <v>412</v>
      </c>
      <c r="C359" s="39">
        <v>13429</v>
      </c>
      <c r="D359" s="39"/>
      <c r="E359" s="126"/>
      <c r="F359" s="126"/>
      <c r="H359" s="127">
        <f t="shared" si="23"/>
        <v>13429</v>
      </c>
      <c r="J359" s="4">
        <f t="shared" si="22"/>
        <v>25.266200000000001</v>
      </c>
      <c r="K359" s="127">
        <f t="shared" si="21"/>
        <v>339299.8</v>
      </c>
      <c r="L359">
        <f>SUMIF(TB!A:A,Apr!A359,TB!AG:AG)</f>
        <v>339299.8</v>
      </c>
      <c r="M359" s="253">
        <f t="shared" si="20"/>
        <v>0</v>
      </c>
    </row>
    <row r="360" spans="1:13">
      <c r="A360" s="134">
        <v>91201</v>
      </c>
      <c r="B360" s="132" t="s">
        <v>413</v>
      </c>
      <c r="C360" s="39">
        <v>263</v>
      </c>
      <c r="D360" s="39"/>
      <c r="E360" s="126"/>
      <c r="F360" s="126"/>
      <c r="H360" s="127">
        <f t="shared" si="23"/>
        <v>263</v>
      </c>
      <c r="J360" s="4">
        <f t="shared" si="22"/>
        <v>25.266200000000001</v>
      </c>
      <c r="K360" s="127">
        <f t="shared" si="21"/>
        <v>6645.01</v>
      </c>
      <c r="L360">
        <f>SUMIF(TB!A:A,Apr!A360,TB!AG:AG)</f>
        <v>6645.01</v>
      </c>
      <c r="M360" s="253">
        <f t="shared" si="20"/>
        <v>0</v>
      </c>
    </row>
    <row r="361" spans="1:13">
      <c r="A361" s="134">
        <v>91202</v>
      </c>
      <c r="B361" s="132" t="s">
        <v>414</v>
      </c>
      <c r="C361" s="39"/>
      <c r="D361" s="39"/>
      <c r="E361" s="126"/>
      <c r="F361" s="126"/>
      <c r="H361" s="127">
        <f t="shared" si="23"/>
        <v>0</v>
      </c>
      <c r="J361" s="4">
        <f t="shared" si="22"/>
        <v>25.266200000000001</v>
      </c>
      <c r="K361" s="127">
        <f t="shared" si="21"/>
        <v>0</v>
      </c>
      <c r="L361">
        <f>SUMIF(TB!A:A,Apr!A361,TB!AG:AG)</f>
        <v>0</v>
      </c>
      <c r="M361" s="253">
        <f t="shared" si="20"/>
        <v>0</v>
      </c>
    </row>
    <row r="362" spans="1:13">
      <c r="A362" s="134">
        <v>92001</v>
      </c>
      <c r="B362" s="132" t="s">
        <v>415</v>
      </c>
      <c r="C362" s="39"/>
      <c r="D362" s="39"/>
      <c r="E362" s="126"/>
      <c r="F362" s="126"/>
      <c r="H362" s="127">
        <f t="shared" si="23"/>
        <v>0</v>
      </c>
      <c r="J362" s="4">
        <f t="shared" si="22"/>
        <v>25.266200000000001</v>
      </c>
      <c r="K362" s="127">
        <f t="shared" si="21"/>
        <v>0</v>
      </c>
      <c r="L362">
        <f>SUMIF(TB!A:A,Apr!A362,TB!AG:AG)</f>
        <v>0</v>
      </c>
      <c r="M362" s="253">
        <f t="shared" si="20"/>
        <v>0</v>
      </c>
    </row>
    <row r="363" spans="1:13">
      <c r="A363" s="134">
        <v>92002</v>
      </c>
      <c r="B363" s="132" t="s">
        <v>416</v>
      </c>
      <c r="C363" s="39"/>
      <c r="D363" s="39"/>
      <c r="E363" s="126"/>
      <c r="F363" s="126"/>
      <c r="H363" s="127">
        <f t="shared" si="23"/>
        <v>0</v>
      </c>
      <c r="J363" s="4">
        <f t="shared" si="22"/>
        <v>25.266200000000001</v>
      </c>
      <c r="K363" s="127">
        <f t="shared" si="21"/>
        <v>0</v>
      </c>
      <c r="L363">
        <f>SUMIF(TB!A:A,Apr!A363,TB!AG:AG)</f>
        <v>0</v>
      </c>
      <c r="M363" s="253">
        <f t="shared" si="20"/>
        <v>0</v>
      </c>
    </row>
    <row r="364" spans="1:13">
      <c r="A364" s="134">
        <v>92003</v>
      </c>
      <c r="B364" s="132" t="s">
        <v>417</v>
      </c>
      <c r="C364" s="39"/>
      <c r="D364" s="39"/>
      <c r="E364" s="126"/>
      <c r="F364" s="126"/>
      <c r="H364" s="127">
        <f t="shared" si="23"/>
        <v>0</v>
      </c>
      <c r="J364" s="4">
        <f t="shared" si="22"/>
        <v>25.266200000000001</v>
      </c>
      <c r="K364" s="127">
        <f t="shared" si="21"/>
        <v>0</v>
      </c>
      <c r="L364">
        <f>SUMIF(TB!A:A,Apr!A364,TB!AG:AG)</f>
        <v>0</v>
      </c>
      <c r="M364" s="253">
        <f t="shared" si="20"/>
        <v>0</v>
      </c>
    </row>
    <row r="365" spans="1:13">
      <c r="A365" s="134">
        <v>92004</v>
      </c>
      <c r="B365" s="132" t="s">
        <v>418</v>
      </c>
      <c r="C365" s="39"/>
      <c r="D365" s="39"/>
      <c r="E365" s="126"/>
      <c r="F365" s="126"/>
      <c r="H365" s="127">
        <f t="shared" si="23"/>
        <v>0</v>
      </c>
      <c r="J365" s="4">
        <f t="shared" si="22"/>
        <v>25.266200000000001</v>
      </c>
      <c r="K365" s="127">
        <f t="shared" si="21"/>
        <v>0</v>
      </c>
      <c r="L365">
        <f>SUMIF(TB!A:A,Apr!A365,TB!AG:AG)</f>
        <v>0</v>
      </c>
      <c r="M365" s="253">
        <f t="shared" si="20"/>
        <v>0</v>
      </c>
    </row>
    <row r="366" spans="1:13">
      <c r="A366" s="134">
        <v>92005</v>
      </c>
      <c r="B366" s="132" t="s">
        <v>419</v>
      </c>
      <c r="C366" s="39"/>
      <c r="D366" s="39"/>
      <c r="E366" s="126"/>
      <c r="F366" s="126"/>
      <c r="H366" s="127">
        <f t="shared" si="23"/>
        <v>0</v>
      </c>
      <c r="J366" s="4">
        <f t="shared" si="22"/>
        <v>25.266200000000001</v>
      </c>
      <c r="K366" s="127">
        <f t="shared" si="21"/>
        <v>0</v>
      </c>
      <c r="L366">
        <f>SUMIF(TB!A:A,Apr!A366,TB!AG:AG)</f>
        <v>0</v>
      </c>
      <c r="M366" s="253">
        <f t="shared" si="20"/>
        <v>0</v>
      </c>
    </row>
    <row r="367" spans="1:13">
      <c r="A367" s="134">
        <v>92006</v>
      </c>
      <c r="B367" s="132" t="s">
        <v>420</v>
      </c>
      <c r="C367" s="39"/>
      <c r="D367" s="39"/>
      <c r="E367" s="126"/>
      <c r="F367" s="126"/>
      <c r="H367" s="127">
        <f t="shared" si="23"/>
        <v>0</v>
      </c>
      <c r="J367" s="4">
        <f t="shared" si="22"/>
        <v>25.266200000000001</v>
      </c>
      <c r="K367" s="127">
        <f t="shared" si="21"/>
        <v>0</v>
      </c>
      <c r="L367">
        <f>SUMIF(TB!A:A,Apr!A367,TB!AG:AG)</f>
        <v>0</v>
      </c>
      <c r="M367" s="253">
        <f t="shared" si="20"/>
        <v>0</v>
      </c>
    </row>
    <row r="368" spans="1:13">
      <c r="A368" s="134">
        <v>92007</v>
      </c>
      <c r="B368" s="132" t="s">
        <v>421</v>
      </c>
      <c r="C368" s="39"/>
      <c r="D368" s="39"/>
      <c r="E368" s="126"/>
      <c r="F368" s="126"/>
      <c r="H368" s="127">
        <f t="shared" si="23"/>
        <v>0</v>
      </c>
      <c r="J368" s="4">
        <f t="shared" si="22"/>
        <v>25.266200000000001</v>
      </c>
      <c r="K368" s="127">
        <f t="shared" si="21"/>
        <v>0</v>
      </c>
      <c r="L368">
        <f>SUMIF(TB!A:A,Apr!A368,TB!AG:AG)</f>
        <v>0</v>
      </c>
      <c r="M368" s="253">
        <f t="shared" si="20"/>
        <v>0</v>
      </c>
    </row>
    <row r="369" spans="1:13">
      <c r="A369" s="134">
        <v>92008</v>
      </c>
      <c r="B369" s="132" t="s">
        <v>422</v>
      </c>
      <c r="C369" s="39"/>
      <c r="D369" s="39"/>
      <c r="E369" s="126"/>
      <c r="F369" s="126"/>
      <c r="H369" s="127">
        <f t="shared" si="23"/>
        <v>0</v>
      </c>
      <c r="J369" s="4">
        <f t="shared" si="22"/>
        <v>25.266200000000001</v>
      </c>
      <c r="K369" s="127">
        <f t="shared" si="21"/>
        <v>0</v>
      </c>
      <c r="L369">
        <f>SUMIF(TB!A:A,Apr!A369,TB!AG:AG)</f>
        <v>0</v>
      </c>
      <c r="M369" s="253">
        <f t="shared" si="20"/>
        <v>0</v>
      </c>
    </row>
    <row r="370" spans="1:13">
      <c r="A370" s="142">
        <v>92009</v>
      </c>
      <c r="B370" s="38" t="s">
        <v>423</v>
      </c>
      <c r="C370" s="39"/>
      <c r="D370" s="39"/>
      <c r="E370" s="126"/>
      <c r="F370" s="126"/>
      <c r="H370" s="127">
        <f t="shared" si="23"/>
        <v>0</v>
      </c>
      <c r="J370" s="4">
        <f t="shared" si="22"/>
        <v>25.266200000000001</v>
      </c>
      <c r="K370" s="127">
        <f t="shared" si="21"/>
        <v>0</v>
      </c>
      <c r="L370">
        <f>SUMIF(TB!A:A,Apr!A370,TB!AG:AG)</f>
        <v>0</v>
      </c>
      <c r="M370" s="253">
        <f t="shared" si="20"/>
        <v>0</v>
      </c>
    </row>
    <row r="371" spans="1:13">
      <c r="A371" s="134">
        <v>93001</v>
      </c>
      <c r="B371" s="132" t="s">
        <v>424</v>
      </c>
      <c r="C371" s="39">
        <v>1263.3699999999999</v>
      </c>
      <c r="D371" s="39"/>
      <c r="E371" s="126"/>
      <c r="F371" s="126"/>
      <c r="H371" s="127">
        <f t="shared" si="23"/>
        <v>1263.3699999999999</v>
      </c>
      <c r="J371" s="4">
        <f t="shared" si="22"/>
        <v>25.266200000000001</v>
      </c>
      <c r="K371" s="127">
        <f t="shared" si="21"/>
        <v>31920.560000000001</v>
      </c>
      <c r="L371">
        <f>SUMIF(TB!A:A,Apr!A371,TB!AG:AG)</f>
        <v>31920.560000000001</v>
      </c>
      <c r="M371" s="253">
        <f t="shared" si="20"/>
        <v>0</v>
      </c>
    </row>
    <row r="372" spans="1:13">
      <c r="A372" s="134">
        <v>93002</v>
      </c>
      <c r="B372" s="132" t="s">
        <v>425</v>
      </c>
      <c r="C372" s="39">
        <v>1408.8</v>
      </c>
      <c r="D372" s="39"/>
      <c r="E372" s="126"/>
      <c r="F372" s="126"/>
      <c r="H372" s="127">
        <f t="shared" si="23"/>
        <v>1408.8</v>
      </c>
      <c r="J372" s="4">
        <f t="shared" si="22"/>
        <v>25.266200000000001</v>
      </c>
      <c r="K372" s="127">
        <f t="shared" si="21"/>
        <v>35595.019999999997</v>
      </c>
      <c r="L372">
        <f>SUMIF(TB!A:A,Apr!A372,TB!AG:AG)</f>
        <v>35595.019999999997</v>
      </c>
      <c r="M372" s="253">
        <f t="shared" si="20"/>
        <v>0</v>
      </c>
    </row>
    <row r="373" spans="1:13">
      <c r="A373" s="134">
        <v>93003</v>
      </c>
      <c r="B373" s="132" t="s">
        <v>426</v>
      </c>
      <c r="C373" s="39"/>
      <c r="D373" s="39"/>
      <c r="E373" s="126"/>
      <c r="F373" s="126"/>
      <c r="H373" s="127">
        <f t="shared" si="23"/>
        <v>0</v>
      </c>
      <c r="J373" s="4">
        <f t="shared" si="22"/>
        <v>25.266200000000001</v>
      </c>
      <c r="K373" s="127">
        <f t="shared" si="21"/>
        <v>0</v>
      </c>
      <c r="L373">
        <f>SUMIF(TB!A:A,Apr!A373,TB!AG:AG)</f>
        <v>0</v>
      </c>
      <c r="M373" s="253">
        <f t="shared" si="20"/>
        <v>0</v>
      </c>
    </row>
    <row r="374" spans="1:13">
      <c r="A374" s="134">
        <v>93004</v>
      </c>
      <c r="B374" s="132" t="s">
        <v>427</v>
      </c>
      <c r="C374" s="39"/>
      <c r="D374" s="39"/>
      <c r="E374" s="126"/>
      <c r="F374" s="126"/>
      <c r="H374" s="127">
        <f t="shared" si="23"/>
        <v>0</v>
      </c>
      <c r="J374" s="4">
        <f t="shared" si="22"/>
        <v>25.266200000000001</v>
      </c>
      <c r="K374" s="127">
        <f t="shared" si="21"/>
        <v>0</v>
      </c>
      <c r="L374">
        <f>SUMIF(TB!A:A,Apr!A374,TB!AG:AG)</f>
        <v>0</v>
      </c>
      <c r="M374" s="253">
        <f t="shared" si="20"/>
        <v>0</v>
      </c>
    </row>
    <row r="375" spans="1:13">
      <c r="A375" s="134">
        <v>93005</v>
      </c>
      <c r="B375" s="132" t="s">
        <v>428</v>
      </c>
      <c r="C375" s="39">
        <v>343.72</v>
      </c>
      <c r="D375" s="39"/>
      <c r="E375" s="126"/>
      <c r="F375" s="126"/>
      <c r="H375" s="127">
        <f t="shared" si="23"/>
        <v>343.72</v>
      </c>
      <c r="J375" s="4">
        <f t="shared" si="22"/>
        <v>25.266200000000001</v>
      </c>
      <c r="K375" s="127">
        <f t="shared" si="21"/>
        <v>8684.5</v>
      </c>
      <c r="L375">
        <f>SUMIF(TB!A:A,Apr!A375,TB!AG:AG)</f>
        <v>8684.5</v>
      </c>
      <c r="M375" s="253">
        <f t="shared" si="20"/>
        <v>0</v>
      </c>
    </row>
    <row r="376" spans="1:13">
      <c r="A376" s="137">
        <v>94001</v>
      </c>
      <c r="B376" s="138" t="s">
        <v>429</v>
      </c>
      <c r="C376" s="130"/>
      <c r="D376" s="130"/>
      <c r="E376" s="130"/>
      <c r="F376" s="130"/>
      <c r="G376" s="131"/>
      <c r="H376" s="131">
        <f t="shared" si="23"/>
        <v>0</v>
      </c>
      <c r="J376" s="4">
        <f t="shared" si="22"/>
        <v>25.266200000000001</v>
      </c>
      <c r="K376" s="131">
        <f t="shared" si="21"/>
        <v>0</v>
      </c>
      <c r="L376">
        <f>SUMIF(TB!A:A,Apr!A376,TB!AG:AG)</f>
        <v>0</v>
      </c>
      <c r="M376" s="253">
        <f t="shared" si="20"/>
        <v>0</v>
      </c>
    </row>
    <row r="377" spans="1:13">
      <c r="A377" s="134">
        <v>94002</v>
      </c>
      <c r="B377" s="132" t="s">
        <v>430</v>
      </c>
      <c r="C377" s="39"/>
      <c r="D377" s="39"/>
      <c r="E377" s="126"/>
      <c r="F377" s="126"/>
      <c r="H377" s="127">
        <f t="shared" si="23"/>
        <v>0</v>
      </c>
      <c r="J377" s="4">
        <f t="shared" si="22"/>
        <v>25.266200000000001</v>
      </c>
      <c r="K377" s="127">
        <f t="shared" si="21"/>
        <v>0</v>
      </c>
      <c r="L377">
        <f>SUMIF(TB!A:A,Apr!A377,TB!AG:AG)</f>
        <v>0</v>
      </c>
      <c r="M377" s="253">
        <f t="shared" si="20"/>
        <v>0</v>
      </c>
    </row>
    <row r="378" spans="1:13">
      <c r="A378" s="134">
        <v>94003</v>
      </c>
      <c r="B378" s="132" t="s">
        <v>431</v>
      </c>
      <c r="C378" s="39">
        <v>752</v>
      </c>
      <c r="D378" s="39"/>
      <c r="E378" s="126"/>
      <c r="F378" s="126"/>
      <c r="H378" s="127">
        <f t="shared" si="23"/>
        <v>752</v>
      </c>
      <c r="J378" s="4">
        <f t="shared" si="22"/>
        <v>25.266200000000001</v>
      </c>
      <c r="K378" s="127">
        <f t="shared" si="21"/>
        <v>19000.18</v>
      </c>
      <c r="L378">
        <f>SUMIF(TB!A:A,Apr!A378,TB!AG:AG)</f>
        <v>19000.18</v>
      </c>
      <c r="M378" s="253">
        <f t="shared" si="20"/>
        <v>0</v>
      </c>
    </row>
    <row r="379" spans="1:13">
      <c r="A379" s="134">
        <v>94004</v>
      </c>
      <c r="B379" s="132" t="s">
        <v>432</v>
      </c>
      <c r="C379" s="39">
        <v>435.56</v>
      </c>
      <c r="D379" s="39"/>
      <c r="E379" s="126"/>
      <c r="F379" s="126"/>
      <c r="H379" s="127">
        <f t="shared" si="23"/>
        <v>435.56</v>
      </c>
      <c r="J379" s="4">
        <f t="shared" si="22"/>
        <v>25.266200000000001</v>
      </c>
      <c r="K379" s="127">
        <f t="shared" si="21"/>
        <v>11004.95</v>
      </c>
      <c r="L379">
        <f>SUMIF(TB!A:A,Apr!A379,TB!AG:AG)</f>
        <v>11004.95</v>
      </c>
      <c r="M379" s="253">
        <f t="shared" si="20"/>
        <v>0</v>
      </c>
    </row>
    <row r="380" spans="1:13">
      <c r="A380" s="134">
        <v>94005</v>
      </c>
      <c r="B380" s="132" t="s">
        <v>433</v>
      </c>
      <c r="C380" s="39">
        <v>549.85</v>
      </c>
      <c r="D380" s="39"/>
      <c r="E380" s="126"/>
      <c r="F380" s="126"/>
      <c r="H380" s="127">
        <f t="shared" si="23"/>
        <v>549.85</v>
      </c>
      <c r="J380" s="4">
        <f t="shared" si="22"/>
        <v>25.266200000000001</v>
      </c>
      <c r="K380" s="127">
        <f t="shared" si="21"/>
        <v>13892.62</v>
      </c>
      <c r="L380">
        <f>SUMIF(TB!A:A,Apr!A380,TB!AG:AG)</f>
        <v>13892.62</v>
      </c>
      <c r="M380" s="253">
        <f t="shared" si="20"/>
        <v>0</v>
      </c>
    </row>
    <row r="381" spans="1:13">
      <c r="A381" s="134">
        <v>94006</v>
      </c>
      <c r="B381" s="132" t="s">
        <v>434</v>
      </c>
      <c r="C381" s="39"/>
      <c r="D381" s="39"/>
      <c r="E381" s="126"/>
      <c r="F381" s="126"/>
      <c r="H381" s="127">
        <f t="shared" si="23"/>
        <v>0</v>
      </c>
      <c r="J381" s="4">
        <f t="shared" si="22"/>
        <v>25.266200000000001</v>
      </c>
      <c r="K381" s="127">
        <f t="shared" si="21"/>
        <v>0</v>
      </c>
      <c r="L381">
        <f>SUMIF(TB!A:A,Apr!A381,TB!AG:AG)</f>
        <v>0</v>
      </c>
      <c r="M381" s="253">
        <f t="shared" si="20"/>
        <v>0</v>
      </c>
    </row>
    <row r="382" spans="1:13">
      <c r="A382" s="134">
        <v>94007</v>
      </c>
      <c r="B382" s="132" t="s">
        <v>435</v>
      </c>
      <c r="C382" s="39">
        <v>397.87</v>
      </c>
      <c r="D382" s="39"/>
      <c r="E382" s="126"/>
      <c r="F382" s="126"/>
      <c r="H382" s="127">
        <f t="shared" si="23"/>
        <v>397.87</v>
      </c>
      <c r="J382" s="4">
        <f t="shared" si="22"/>
        <v>25.266200000000001</v>
      </c>
      <c r="K382" s="127">
        <f t="shared" si="21"/>
        <v>10052.66</v>
      </c>
      <c r="L382">
        <f>SUMIF(TB!A:A,Apr!A382,TB!AG:AG)</f>
        <v>10052.66</v>
      </c>
      <c r="M382" s="253">
        <f t="shared" si="20"/>
        <v>0</v>
      </c>
    </row>
    <row r="383" spans="1:13">
      <c r="A383" s="134">
        <v>94008</v>
      </c>
      <c r="B383" s="132" t="s">
        <v>436</v>
      </c>
      <c r="C383" s="39"/>
      <c r="D383" s="39"/>
      <c r="E383" s="126"/>
      <c r="F383" s="126"/>
      <c r="H383" s="127">
        <f t="shared" si="23"/>
        <v>0</v>
      </c>
      <c r="J383" s="4">
        <f t="shared" si="22"/>
        <v>25.266200000000001</v>
      </c>
      <c r="K383" s="127">
        <f t="shared" si="21"/>
        <v>0</v>
      </c>
      <c r="L383">
        <f>SUMIF(TB!A:A,Apr!A383,TB!AG:AG)</f>
        <v>0</v>
      </c>
      <c r="M383" s="253">
        <f t="shared" si="20"/>
        <v>0</v>
      </c>
    </row>
    <row r="384" spans="1:13">
      <c r="A384" s="134">
        <v>94009</v>
      </c>
      <c r="B384" s="132" t="s">
        <v>437</v>
      </c>
      <c r="C384" s="39"/>
      <c r="D384" s="39"/>
      <c r="E384" s="126"/>
      <c r="F384" s="126"/>
      <c r="H384" s="127">
        <f t="shared" si="23"/>
        <v>0</v>
      </c>
      <c r="J384" s="4">
        <f t="shared" si="22"/>
        <v>25.266200000000001</v>
      </c>
      <c r="K384" s="127">
        <f t="shared" si="21"/>
        <v>0</v>
      </c>
      <c r="L384">
        <f>SUMIF(TB!A:A,Apr!A384,TB!AG:AG)</f>
        <v>0</v>
      </c>
      <c r="M384" s="253">
        <f t="shared" si="20"/>
        <v>0</v>
      </c>
    </row>
    <row r="385" spans="1:13">
      <c r="A385" s="134">
        <v>94010</v>
      </c>
      <c r="B385" s="132" t="s">
        <v>438</v>
      </c>
      <c r="C385" s="39">
        <v>1183.08</v>
      </c>
      <c r="D385" s="39"/>
      <c r="E385" s="126"/>
      <c r="F385" s="126"/>
      <c r="H385" s="127">
        <f t="shared" si="23"/>
        <v>1183.08</v>
      </c>
      <c r="J385" s="4">
        <f t="shared" si="22"/>
        <v>25.266200000000001</v>
      </c>
      <c r="K385" s="127">
        <f t="shared" si="21"/>
        <v>29891.94</v>
      </c>
      <c r="L385">
        <f>SUMIF(TB!A:A,Apr!A385,TB!AG:AG)</f>
        <v>29891.94</v>
      </c>
      <c r="M385" s="253">
        <f t="shared" si="20"/>
        <v>0</v>
      </c>
    </row>
    <row r="386" spans="1:13">
      <c r="A386" s="134">
        <v>94011</v>
      </c>
      <c r="B386" s="132" t="s">
        <v>439</v>
      </c>
      <c r="C386" s="39"/>
      <c r="D386" s="39"/>
      <c r="E386" s="126"/>
      <c r="F386" s="126"/>
      <c r="H386" s="127">
        <f t="shared" si="23"/>
        <v>0</v>
      </c>
      <c r="J386" s="4">
        <f t="shared" si="22"/>
        <v>25.266200000000001</v>
      </c>
      <c r="K386" s="127">
        <f t="shared" si="21"/>
        <v>0</v>
      </c>
      <c r="L386">
        <f>SUMIF(TB!A:A,Apr!A386,TB!AG:AG)</f>
        <v>0</v>
      </c>
      <c r="M386" s="253">
        <f t="shared" si="20"/>
        <v>0</v>
      </c>
    </row>
    <row r="387" spans="1:13">
      <c r="A387" s="134">
        <v>94012</v>
      </c>
      <c r="B387" s="132" t="s">
        <v>440</v>
      </c>
      <c r="C387" s="39"/>
      <c r="D387" s="39"/>
      <c r="E387" s="126"/>
      <c r="F387" s="126"/>
      <c r="H387" s="127">
        <f t="shared" si="23"/>
        <v>0</v>
      </c>
      <c r="J387" s="4">
        <f t="shared" si="22"/>
        <v>25.266200000000001</v>
      </c>
      <c r="K387" s="127">
        <f t="shared" si="21"/>
        <v>0</v>
      </c>
      <c r="L387">
        <f>SUMIF(TB!A:A,Apr!A387,TB!AG:AG)</f>
        <v>0</v>
      </c>
      <c r="M387" s="253">
        <f t="shared" si="20"/>
        <v>0</v>
      </c>
    </row>
    <row r="388" spans="1:13">
      <c r="A388" s="134">
        <v>94013</v>
      </c>
      <c r="B388" s="132" t="s">
        <v>441</v>
      </c>
      <c r="C388" s="39"/>
      <c r="D388" s="39"/>
      <c r="E388" s="126"/>
      <c r="F388" s="126"/>
      <c r="H388" s="127">
        <f t="shared" si="23"/>
        <v>0</v>
      </c>
      <c r="J388" s="4">
        <f t="shared" si="22"/>
        <v>25.266200000000001</v>
      </c>
      <c r="K388" s="127">
        <f t="shared" si="21"/>
        <v>0</v>
      </c>
      <c r="L388">
        <f>SUMIF(TB!A:A,Apr!A388,TB!AG:AG)</f>
        <v>0</v>
      </c>
      <c r="M388" s="253">
        <f t="shared" si="20"/>
        <v>0</v>
      </c>
    </row>
    <row r="389" spans="1:13">
      <c r="A389" s="137">
        <v>94014</v>
      </c>
      <c r="B389" s="138" t="s">
        <v>465</v>
      </c>
      <c r="C389" s="130"/>
      <c r="D389" s="130"/>
      <c r="E389" s="130"/>
      <c r="F389" s="130"/>
      <c r="G389" s="131"/>
      <c r="H389" s="131">
        <f t="shared" si="23"/>
        <v>0</v>
      </c>
      <c r="J389" s="4">
        <f t="shared" si="22"/>
        <v>25.266200000000001</v>
      </c>
      <c r="K389" s="131">
        <f t="shared" si="21"/>
        <v>0</v>
      </c>
      <c r="L389">
        <f>SUMIF(TB!A:A,Apr!A389,TB!AG:AG)</f>
        <v>0</v>
      </c>
      <c r="M389" s="253">
        <f t="shared" si="20"/>
        <v>0</v>
      </c>
    </row>
    <row r="390" spans="1:13">
      <c r="A390" s="134">
        <v>94015</v>
      </c>
      <c r="B390" s="132" t="s">
        <v>466</v>
      </c>
      <c r="C390" s="39"/>
      <c r="D390" s="39"/>
      <c r="E390" s="126"/>
      <c r="F390" s="126"/>
      <c r="H390" s="127">
        <f t="shared" si="23"/>
        <v>0</v>
      </c>
      <c r="J390" s="4">
        <f t="shared" si="22"/>
        <v>25.266200000000001</v>
      </c>
      <c r="K390" s="127">
        <f t="shared" si="21"/>
        <v>0</v>
      </c>
      <c r="L390">
        <f>SUMIF(TB!A:A,Apr!A390,TB!AG:AG)</f>
        <v>0</v>
      </c>
      <c r="M390" s="253">
        <f t="shared" si="20"/>
        <v>0</v>
      </c>
    </row>
    <row r="391" spans="1:13">
      <c r="A391" s="137">
        <v>94016</v>
      </c>
      <c r="B391" s="138" t="s">
        <v>442</v>
      </c>
      <c r="C391" s="130">
        <v>558.48</v>
      </c>
      <c r="D391" s="130"/>
      <c r="E391" s="130"/>
      <c r="F391" s="130"/>
      <c r="G391" s="131"/>
      <c r="H391" s="131">
        <f t="shared" si="23"/>
        <v>558.48</v>
      </c>
      <c r="J391" s="4">
        <f t="shared" si="22"/>
        <v>25.266200000000001</v>
      </c>
      <c r="K391" s="131">
        <f t="shared" si="21"/>
        <v>14110.67</v>
      </c>
      <c r="L391">
        <f>SUMIF(TB!A:A,Apr!A391,TB!AG:AG)</f>
        <v>14110.67</v>
      </c>
      <c r="M391" s="253">
        <f t="shared" si="20"/>
        <v>0</v>
      </c>
    </row>
    <row r="392" spans="1:13">
      <c r="A392" s="134">
        <v>94017</v>
      </c>
      <c r="B392" s="132" t="s">
        <v>443</v>
      </c>
      <c r="C392" s="39"/>
      <c r="D392" s="39"/>
      <c r="E392" s="126"/>
      <c r="F392" s="126"/>
      <c r="H392" s="127">
        <f t="shared" si="23"/>
        <v>0</v>
      </c>
      <c r="J392" s="4">
        <f t="shared" si="22"/>
        <v>25.266200000000001</v>
      </c>
      <c r="K392" s="127">
        <f t="shared" si="21"/>
        <v>0</v>
      </c>
      <c r="L392">
        <f>SUMIF(TB!A:A,Apr!A392,TB!AG:AG)</f>
        <v>0</v>
      </c>
      <c r="M392" s="253">
        <f t="shared" si="20"/>
        <v>0</v>
      </c>
    </row>
    <row r="393" spans="1:13">
      <c r="A393" s="134">
        <v>94018</v>
      </c>
      <c r="B393" s="132" t="s">
        <v>444</v>
      </c>
      <c r="C393" s="39"/>
      <c r="D393" s="39"/>
      <c r="E393" s="126"/>
      <c r="F393" s="126"/>
      <c r="H393" s="127">
        <f t="shared" si="23"/>
        <v>0</v>
      </c>
      <c r="J393" s="4">
        <f t="shared" si="22"/>
        <v>25.266200000000001</v>
      </c>
      <c r="K393" s="127">
        <f t="shared" si="21"/>
        <v>0</v>
      </c>
      <c r="L393">
        <f>SUMIF(TB!A:A,Apr!A393,TB!AG:AG)</f>
        <v>0</v>
      </c>
      <c r="M393" s="253">
        <f t="shared" ref="M393:M450" si="24">K393-L393</f>
        <v>0</v>
      </c>
    </row>
    <row r="394" spans="1:13">
      <c r="A394" s="134">
        <v>94019</v>
      </c>
      <c r="B394" s="132" t="s">
        <v>417</v>
      </c>
      <c r="C394" s="39">
        <v>134.5</v>
      </c>
      <c r="D394" s="39"/>
      <c r="E394" s="126"/>
      <c r="F394" s="126"/>
      <c r="H394" s="127">
        <f t="shared" si="23"/>
        <v>134.5</v>
      </c>
      <c r="J394" s="4">
        <f t="shared" si="22"/>
        <v>25.266200000000001</v>
      </c>
      <c r="K394" s="127">
        <f t="shared" ref="K394:K430" si="25">ROUND(H394*J394,2)</f>
        <v>3398.3</v>
      </c>
      <c r="L394">
        <f>SUMIF(TB!A:A,Apr!A394,TB!AG:AG)</f>
        <v>3398.3</v>
      </c>
      <c r="M394" s="253">
        <f t="shared" si="24"/>
        <v>0</v>
      </c>
    </row>
    <row r="395" spans="1:13">
      <c r="A395" s="134">
        <v>94020</v>
      </c>
      <c r="B395" s="38" t="s">
        <v>384</v>
      </c>
      <c r="C395" s="39"/>
      <c r="D395" s="39"/>
      <c r="E395" s="126"/>
      <c r="F395" s="126"/>
      <c r="H395" s="127">
        <f t="shared" si="23"/>
        <v>0</v>
      </c>
      <c r="J395" s="4">
        <f t="shared" ref="J395:J430" si="26">J394</f>
        <v>25.266200000000001</v>
      </c>
      <c r="K395" s="127">
        <f t="shared" si="25"/>
        <v>0</v>
      </c>
      <c r="L395">
        <f>SUMIF(TB!A:A,Apr!A395,TB!AG:AG)</f>
        <v>0</v>
      </c>
      <c r="M395" s="253">
        <f t="shared" si="24"/>
        <v>0</v>
      </c>
    </row>
    <row r="396" spans="1:13">
      <c r="A396" s="134">
        <v>94021</v>
      </c>
      <c r="B396" s="132" t="s">
        <v>445</v>
      </c>
      <c r="C396" s="39"/>
      <c r="D396" s="39"/>
      <c r="E396" s="126"/>
      <c r="F396" s="126"/>
      <c r="H396" s="127">
        <f t="shared" si="23"/>
        <v>0</v>
      </c>
      <c r="J396" s="4">
        <f t="shared" si="26"/>
        <v>25.266200000000001</v>
      </c>
      <c r="K396" s="127">
        <f t="shared" si="25"/>
        <v>0</v>
      </c>
      <c r="L396">
        <f>SUMIF(TB!A:A,Apr!A396,TB!AG:AG)</f>
        <v>0</v>
      </c>
      <c r="M396" s="253">
        <f t="shared" si="24"/>
        <v>0</v>
      </c>
    </row>
    <row r="397" spans="1:13">
      <c r="A397" s="134">
        <v>94022</v>
      </c>
      <c r="B397" s="132" t="s">
        <v>446</v>
      </c>
      <c r="C397" s="39">
        <v>18394.89</v>
      </c>
      <c r="D397" s="39"/>
      <c r="E397" s="126"/>
      <c r="F397" s="126"/>
      <c r="H397" s="127">
        <f t="shared" si="23"/>
        <v>18394.89</v>
      </c>
      <c r="J397" s="4">
        <f t="shared" si="26"/>
        <v>25.266200000000001</v>
      </c>
      <c r="K397" s="127">
        <f t="shared" si="25"/>
        <v>464768.97</v>
      </c>
      <c r="L397">
        <f>SUMIF(TB!A:A,Apr!A397,TB!AG:AG)</f>
        <v>464768.97</v>
      </c>
      <c r="M397" s="253">
        <f t="shared" si="24"/>
        <v>0</v>
      </c>
    </row>
    <row r="398" spans="1:13">
      <c r="A398" s="134">
        <v>94023</v>
      </c>
      <c r="B398" s="132" t="s">
        <v>447</v>
      </c>
      <c r="C398" s="39"/>
      <c r="D398" s="39"/>
      <c r="E398" s="126"/>
      <c r="F398" s="126"/>
      <c r="H398" s="127">
        <f t="shared" si="23"/>
        <v>0</v>
      </c>
      <c r="J398" s="4">
        <f t="shared" si="26"/>
        <v>25.266200000000001</v>
      </c>
      <c r="K398" s="127">
        <f t="shared" si="25"/>
        <v>0</v>
      </c>
      <c r="L398">
        <f>SUMIF(TB!A:A,Apr!A398,TB!AG:AG)</f>
        <v>0</v>
      </c>
      <c r="M398" s="253">
        <f t="shared" si="24"/>
        <v>0</v>
      </c>
    </row>
    <row r="399" spans="1:13">
      <c r="A399" s="134">
        <v>94024</v>
      </c>
      <c r="B399" s="132" t="s">
        <v>448</v>
      </c>
      <c r="C399" s="39"/>
      <c r="D399" s="39"/>
      <c r="E399" s="126"/>
      <c r="F399" s="126"/>
      <c r="H399" s="127">
        <f t="shared" si="23"/>
        <v>0</v>
      </c>
      <c r="J399" s="4">
        <f t="shared" si="26"/>
        <v>25.266200000000001</v>
      </c>
      <c r="K399" s="127">
        <f t="shared" si="25"/>
        <v>0</v>
      </c>
      <c r="L399">
        <f>SUMIF(TB!A:A,Apr!A399,TB!AG:AG)</f>
        <v>0</v>
      </c>
      <c r="M399" s="253">
        <f t="shared" si="24"/>
        <v>0</v>
      </c>
    </row>
    <row r="400" spans="1:13">
      <c r="A400" s="134">
        <v>94025</v>
      </c>
      <c r="B400" s="132" t="s">
        <v>449</v>
      </c>
      <c r="C400" s="39"/>
      <c r="D400" s="39"/>
      <c r="E400" s="126"/>
      <c r="F400" s="126"/>
      <c r="H400" s="127">
        <f t="shared" si="23"/>
        <v>0</v>
      </c>
      <c r="J400" s="4">
        <f t="shared" si="26"/>
        <v>25.266200000000001</v>
      </c>
      <c r="K400" s="127">
        <f t="shared" si="25"/>
        <v>0</v>
      </c>
      <c r="L400">
        <f>SUMIF(TB!A:A,Apr!A400,TB!AG:AG)</f>
        <v>0</v>
      </c>
      <c r="M400" s="253">
        <f t="shared" si="24"/>
        <v>0</v>
      </c>
    </row>
    <row r="401" spans="1:13">
      <c r="A401" s="137">
        <v>94026</v>
      </c>
      <c r="B401" s="129" t="s">
        <v>488</v>
      </c>
      <c r="C401" s="130">
        <v>229016.81</v>
      </c>
      <c r="D401" s="130"/>
      <c r="E401" s="130"/>
      <c r="F401" s="130">
        <v>71425.289999999994</v>
      </c>
      <c r="G401" s="131"/>
      <c r="H401" s="131">
        <f t="shared" ref="H401:H430" si="27">ROUND(C401-D401+E401-F401,2)</f>
        <v>157591.51999999999</v>
      </c>
      <c r="J401" s="4">
        <f t="shared" si="26"/>
        <v>25.266200000000001</v>
      </c>
      <c r="K401" s="131">
        <f t="shared" si="25"/>
        <v>3981738.86</v>
      </c>
      <c r="L401">
        <f>SUMIF(TB!A:A,Apr!A401,TB!AG:AG)</f>
        <v>3981738.86</v>
      </c>
      <c r="M401" s="253">
        <f t="shared" si="24"/>
        <v>0</v>
      </c>
    </row>
    <row r="402" spans="1:13">
      <c r="A402" s="134">
        <v>94027</v>
      </c>
      <c r="B402" s="132" t="s">
        <v>450</v>
      </c>
      <c r="C402" s="39">
        <v>26.8</v>
      </c>
      <c r="D402" s="39"/>
      <c r="E402" s="126"/>
      <c r="F402" s="126"/>
      <c r="H402" s="127">
        <f t="shared" si="27"/>
        <v>26.8</v>
      </c>
      <c r="J402" s="4">
        <f t="shared" si="26"/>
        <v>25.266200000000001</v>
      </c>
      <c r="K402" s="127">
        <f t="shared" si="25"/>
        <v>677.13</v>
      </c>
      <c r="L402">
        <f>SUMIF(TB!A:A,Apr!A402,TB!AG:AG)</f>
        <v>677.13</v>
      </c>
      <c r="M402" s="253">
        <f t="shared" si="24"/>
        <v>0</v>
      </c>
    </row>
    <row r="403" spans="1:13">
      <c r="A403" s="134">
        <v>94028</v>
      </c>
      <c r="B403" s="4" t="s">
        <v>451</v>
      </c>
      <c r="C403" s="39"/>
      <c r="D403" s="39"/>
      <c r="E403" s="126"/>
      <c r="F403" s="126"/>
      <c r="H403" s="127">
        <f t="shared" si="27"/>
        <v>0</v>
      </c>
      <c r="J403" s="4">
        <f t="shared" si="26"/>
        <v>25.266200000000001</v>
      </c>
      <c r="K403" s="127">
        <f t="shared" si="25"/>
        <v>0</v>
      </c>
      <c r="L403">
        <f>SUMIF(TB!A:A,Apr!A403,TB!AG:AG)</f>
        <v>0</v>
      </c>
      <c r="M403" s="253">
        <f t="shared" si="24"/>
        <v>0</v>
      </c>
    </row>
    <row r="404" spans="1:13">
      <c r="A404" s="134">
        <v>94029</v>
      </c>
      <c r="B404" s="4" t="s">
        <v>452</v>
      </c>
      <c r="C404" s="39">
        <v>125.18</v>
      </c>
      <c r="D404" s="39"/>
      <c r="E404" s="126"/>
      <c r="F404" s="126"/>
      <c r="H404" s="127">
        <f t="shared" si="27"/>
        <v>125.18</v>
      </c>
      <c r="J404" s="4">
        <f t="shared" si="26"/>
        <v>25.266200000000001</v>
      </c>
      <c r="K404" s="127">
        <f t="shared" si="25"/>
        <v>3162.82</v>
      </c>
      <c r="L404">
        <f>SUMIF(TB!A:A,Apr!A404,TB!AG:AG)</f>
        <v>3162.82</v>
      </c>
      <c r="M404" s="253">
        <f t="shared" si="24"/>
        <v>0</v>
      </c>
    </row>
    <row r="405" spans="1:13">
      <c r="A405" s="134">
        <v>95001</v>
      </c>
      <c r="B405" s="38" t="s">
        <v>397</v>
      </c>
      <c r="C405" s="39"/>
      <c r="D405" s="39"/>
      <c r="E405" s="126"/>
      <c r="F405" s="126"/>
      <c r="H405" s="127">
        <f t="shared" si="27"/>
        <v>0</v>
      </c>
      <c r="J405" s="4">
        <f t="shared" si="26"/>
        <v>25.266200000000001</v>
      </c>
      <c r="K405" s="127">
        <f t="shared" si="25"/>
        <v>0</v>
      </c>
      <c r="L405">
        <f>SUMIF(TB!A:A,Apr!A405,TB!AG:AG)</f>
        <v>0</v>
      </c>
      <c r="M405" s="253">
        <f t="shared" si="24"/>
        <v>0</v>
      </c>
    </row>
    <row r="406" spans="1:13">
      <c r="A406" s="134">
        <v>95002</v>
      </c>
      <c r="B406" s="38" t="s">
        <v>398</v>
      </c>
      <c r="C406" s="39">
        <v>824.28</v>
      </c>
      <c r="D406" s="39"/>
      <c r="E406" s="126"/>
      <c r="F406" s="126"/>
      <c r="H406" s="127">
        <f t="shared" si="27"/>
        <v>824.28</v>
      </c>
      <c r="J406" s="4">
        <f t="shared" si="26"/>
        <v>25.266200000000001</v>
      </c>
      <c r="K406" s="127">
        <f t="shared" si="25"/>
        <v>20826.419999999998</v>
      </c>
      <c r="L406">
        <f>SUMIF(TB!A:A,Apr!A406,TB!AG:AG)</f>
        <v>20826.419999999998</v>
      </c>
      <c r="M406" s="253">
        <f t="shared" si="24"/>
        <v>0</v>
      </c>
    </row>
    <row r="407" spans="1:13">
      <c r="A407" s="134">
        <v>95003</v>
      </c>
      <c r="B407" s="38" t="s">
        <v>399</v>
      </c>
      <c r="C407" s="39">
        <v>196.92</v>
      </c>
      <c r="D407" s="39"/>
      <c r="E407" s="126"/>
      <c r="F407" s="126"/>
      <c r="H407" s="127">
        <f t="shared" si="27"/>
        <v>196.92</v>
      </c>
      <c r="J407" s="4">
        <f t="shared" si="26"/>
        <v>25.266200000000001</v>
      </c>
      <c r="K407" s="127">
        <f t="shared" si="25"/>
        <v>4975.42</v>
      </c>
      <c r="L407">
        <f>SUMIF(TB!A:A,Apr!A407,TB!AG:AG)</f>
        <v>4975.42</v>
      </c>
      <c r="M407" s="253">
        <f t="shared" si="24"/>
        <v>0</v>
      </c>
    </row>
    <row r="408" spans="1:13">
      <c r="A408" s="134">
        <v>96001</v>
      </c>
      <c r="B408" s="38" t="s">
        <v>453</v>
      </c>
      <c r="C408" s="39">
        <v>28666.68</v>
      </c>
      <c r="D408" s="39"/>
      <c r="E408" s="126"/>
      <c r="F408" s="126"/>
      <c r="H408" s="127">
        <f t="shared" si="27"/>
        <v>28666.68</v>
      </c>
      <c r="J408" s="4">
        <f t="shared" si="26"/>
        <v>25.266200000000001</v>
      </c>
      <c r="K408" s="127">
        <f t="shared" si="25"/>
        <v>724298.07</v>
      </c>
      <c r="L408">
        <f>SUMIF(TB!A:A,Apr!A408,TB!AG:AG)</f>
        <v>724298.07</v>
      </c>
      <c r="M408" s="253">
        <f t="shared" si="24"/>
        <v>0</v>
      </c>
    </row>
    <row r="409" spans="1:13">
      <c r="A409" s="134">
        <v>96002</v>
      </c>
      <c r="B409" s="38" t="s">
        <v>454</v>
      </c>
      <c r="C409" s="39">
        <v>200</v>
      </c>
      <c r="D409" s="39"/>
      <c r="E409" s="126"/>
      <c r="F409" s="126"/>
      <c r="H409" s="127">
        <f t="shared" si="27"/>
        <v>200</v>
      </c>
      <c r="J409" s="4">
        <f t="shared" si="26"/>
        <v>25.266200000000001</v>
      </c>
      <c r="K409" s="127">
        <f t="shared" si="25"/>
        <v>5053.24</v>
      </c>
      <c r="L409">
        <f>SUMIF(TB!A:A,Apr!A409,TB!AG:AG)</f>
        <v>5053.24</v>
      </c>
      <c r="M409" s="253">
        <f t="shared" si="24"/>
        <v>0</v>
      </c>
    </row>
    <row r="410" spans="1:13">
      <c r="A410" s="134">
        <v>96003</v>
      </c>
      <c r="B410" s="38" t="s">
        <v>455</v>
      </c>
      <c r="C410" s="39">
        <v>500</v>
      </c>
      <c r="D410" s="39"/>
      <c r="E410" s="126"/>
      <c r="F410" s="126"/>
      <c r="H410" s="127">
        <f t="shared" si="27"/>
        <v>500</v>
      </c>
      <c r="J410" s="4">
        <f t="shared" si="26"/>
        <v>25.266200000000001</v>
      </c>
      <c r="K410" s="127">
        <f t="shared" si="25"/>
        <v>12633.1</v>
      </c>
      <c r="L410">
        <f>SUMIF(TB!A:A,Apr!A410,TB!AG:AG)</f>
        <v>12633.1</v>
      </c>
      <c r="M410" s="253">
        <f t="shared" si="24"/>
        <v>0</v>
      </c>
    </row>
    <row r="411" spans="1:13">
      <c r="A411" s="134">
        <v>96004</v>
      </c>
      <c r="B411" s="38" t="s">
        <v>456</v>
      </c>
      <c r="C411" s="39"/>
      <c r="D411" s="39"/>
      <c r="E411" s="126"/>
      <c r="F411" s="126"/>
      <c r="H411" s="127">
        <f t="shared" si="27"/>
        <v>0</v>
      </c>
      <c r="J411" s="4">
        <f t="shared" si="26"/>
        <v>25.266200000000001</v>
      </c>
      <c r="K411" s="127">
        <f t="shared" si="25"/>
        <v>0</v>
      </c>
      <c r="L411">
        <f>SUMIF(TB!A:A,Apr!A411,TB!AG:AG)</f>
        <v>0</v>
      </c>
      <c r="M411" s="253">
        <f t="shared" si="24"/>
        <v>0</v>
      </c>
    </row>
    <row r="412" spans="1:13">
      <c r="A412" s="134">
        <v>96005</v>
      </c>
      <c r="B412" s="38" t="s">
        <v>457</v>
      </c>
      <c r="C412" s="39">
        <v>2532</v>
      </c>
      <c r="D412" s="39"/>
      <c r="E412" s="126"/>
      <c r="F412" s="126"/>
      <c r="H412" s="127">
        <f t="shared" si="27"/>
        <v>2532</v>
      </c>
      <c r="J412" s="4">
        <f t="shared" si="26"/>
        <v>25.266200000000001</v>
      </c>
      <c r="K412" s="127">
        <f t="shared" si="25"/>
        <v>63974.02</v>
      </c>
      <c r="L412">
        <f>SUMIF(TB!A:A,Apr!A412,TB!AG:AG)</f>
        <v>63974.02</v>
      </c>
      <c r="M412" s="253">
        <f t="shared" si="24"/>
        <v>0</v>
      </c>
    </row>
    <row r="413" spans="1:13">
      <c r="A413" s="134">
        <v>96006</v>
      </c>
      <c r="B413" s="38" t="s">
        <v>491</v>
      </c>
      <c r="C413" s="39"/>
      <c r="D413" s="39"/>
      <c r="E413" s="126"/>
      <c r="F413" s="126"/>
      <c r="H413" s="127">
        <f t="shared" si="27"/>
        <v>0</v>
      </c>
      <c r="J413" s="4">
        <f t="shared" si="26"/>
        <v>25.266200000000001</v>
      </c>
      <c r="K413" s="127">
        <f t="shared" si="25"/>
        <v>0</v>
      </c>
      <c r="L413">
        <f>SUMIF(TB!A:A,Apr!A413,TB!AG:AG)</f>
        <v>0</v>
      </c>
      <c r="M413" s="253">
        <f t="shared" si="24"/>
        <v>0</v>
      </c>
    </row>
    <row r="414" spans="1:13">
      <c r="A414" s="134">
        <v>96007</v>
      </c>
      <c r="B414" s="38" t="s">
        <v>458</v>
      </c>
      <c r="C414" s="39"/>
      <c r="D414" s="39"/>
      <c r="E414" s="126"/>
      <c r="F414" s="126"/>
      <c r="H414" s="127">
        <f t="shared" si="27"/>
        <v>0</v>
      </c>
      <c r="J414" s="4">
        <f t="shared" si="26"/>
        <v>25.266200000000001</v>
      </c>
      <c r="K414" s="127">
        <f t="shared" si="25"/>
        <v>0</v>
      </c>
      <c r="L414">
        <f>SUMIF(TB!A:A,Apr!A414,TB!AG:AG)</f>
        <v>0</v>
      </c>
      <c r="M414" s="253">
        <f t="shared" si="24"/>
        <v>0</v>
      </c>
    </row>
    <row r="415" spans="1:13">
      <c r="A415" s="134">
        <v>96008</v>
      </c>
      <c r="B415" s="38" t="s">
        <v>459</v>
      </c>
      <c r="C415" s="39">
        <v>500</v>
      </c>
      <c r="D415" s="39"/>
      <c r="E415" s="126"/>
      <c r="F415" s="126"/>
      <c r="H415" s="127">
        <f t="shared" si="27"/>
        <v>500</v>
      </c>
      <c r="J415" s="4">
        <f t="shared" si="26"/>
        <v>25.266200000000001</v>
      </c>
      <c r="K415" s="127">
        <f t="shared" si="25"/>
        <v>12633.1</v>
      </c>
      <c r="L415">
        <f>SUMIF(TB!A:A,Apr!A415,TB!AG:AG)</f>
        <v>12633.1</v>
      </c>
      <c r="M415" s="253">
        <f t="shared" si="24"/>
        <v>0</v>
      </c>
    </row>
    <row r="416" spans="1:13">
      <c r="A416" s="134">
        <v>97001</v>
      </c>
      <c r="B416" s="38" t="s">
        <v>463</v>
      </c>
      <c r="C416" s="39">
        <v>67910.64</v>
      </c>
      <c r="D416" s="39"/>
      <c r="E416" s="126"/>
      <c r="F416" s="126"/>
      <c r="H416" s="127">
        <f t="shared" si="27"/>
        <v>67910.64</v>
      </c>
      <c r="J416" s="4">
        <f t="shared" si="26"/>
        <v>25.266200000000001</v>
      </c>
      <c r="K416" s="127">
        <f t="shared" si="25"/>
        <v>1715843.81</v>
      </c>
      <c r="L416">
        <f>SUMIF(TB!A:A,Apr!A416,TB!AG:AG)</f>
        <v>1715843.81</v>
      </c>
      <c r="M416" s="253">
        <f t="shared" si="24"/>
        <v>0</v>
      </c>
    </row>
    <row r="417" spans="1:13">
      <c r="A417" s="134">
        <v>97002</v>
      </c>
      <c r="B417" s="38" t="s">
        <v>464</v>
      </c>
      <c r="C417" s="39"/>
      <c r="D417" s="39">
        <v>35378.25</v>
      </c>
      <c r="E417" s="126"/>
      <c r="F417" s="126"/>
      <c r="H417" s="127">
        <f t="shared" si="27"/>
        <v>-35378.25</v>
      </c>
      <c r="J417" s="4">
        <f t="shared" si="26"/>
        <v>25.266200000000001</v>
      </c>
      <c r="K417" s="127">
        <f t="shared" si="25"/>
        <v>-893873.94</v>
      </c>
      <c r="L417">
        <f>SUMIF(TB!A:A,Apr!A417,TB!AG:AG)</f>
        <v>-893873.94</v>
      </c>
      <c r="M417" s="253">
        <f t="shared" si="24"/>
        <v>0</v>
      </c>
    </row>
    <row r="418" spans="1:13">
      <c r="A418" s="134">
        <v>97003</v>
      </c>
      <c r="B418" s="38" t="s">
        <v>460</v>
      </c>
      <c r="C418" s="39">
        <v>16897.68</v>
      </c>
      <c r="D418" s="39"/>
      <c r="E418" s="126"/>
      <c r="F418" s="126"/>
      <c r="H418" s="127">
        <f t="shared" si="27"/>
        <v>16897.68</v>
      </c>
      <c r="J418" s="4">
        <f t="shared" si="26"/>
        <v>25.266200000000001</v>
      </c>
      <c r="K418" s="127">
        <f t="shared" si="25"/>
        <v>426940.15999999997</v>
      </c>
      <c r="L418">
        <f>SUMIF(TB!A:A,Apr!A418,TB!AG:AG)</f>
        <v>426940.15999999997</v>
      </c>
      <c r="M418" s="253">
        <f t="shared" si="24"/>
        <v>0</v>
      </c>
    </row>
    <row r="419" spans="1:13">
      <c r="A419" s="134">
        <v>97004</v>
      </c>
      <c r="B419" s="38" t="s">
        <v>461</v>
      </c>
      <c r="C419" s="39">
        <v>273.88</v>
      </c>
      <c r="D419" s="39"/>
      <c r="E419" s="126"/>
      <c r="F419" s="126"/>
      <c r="H419" s="127">
        <f t="shared" si="27"/>
        <v>273.88</v>
      </c>
      <c r="J419" s="4">
        <f t="shared" si="26"/>
        <v>25.266200000000001</v>
      </c>
      <c r="K419" s="127">
        <f t="shared" si="25"/>
        <v>6919.91</v>
      </c>
      <c r="L419">
        <f>SUMIF(TB!A:A,Apr!A419,TB!AG:AG)</f>
        <v>6919.91</v>
      </c>
      <c r="M419" s="253">
        <f t="shared" si="24"/>
        <v>0</v>
      </c>
    </row>
    <row r="420" spans="1:13">
      <c r="A420" s="137">
        <v>97005</v>
      </c>
      <c r="B420" s="129" t="s">
        <v>467</v>
      </c>
      <c r="C420" s="130"/>
      <c r="D420" s="130"/>
      <c r="E420" s="130"/>
      <c r="F420" s="130"/>
      <c r="G420" s="131"/>
      <c r="H420" s="131">
        <f t="shared" si="27"/>
        <v>0</v>
      </c>
      <c r="J420" s="4">
        <f t="shared" si="26"/>
        <v>25.266200000000001</v>
      </c>
      <c r="K420" s="131">
        <f t="shared" si="25"/>
        <v>0</v>
      </c>
      <c r="L420">
        <f>SUMIF(TB!A:A,Apr!A420,TB!AG:AG)</f>
        <v>0</v>
      </c>
      <c r="M420" s="253">
        <f t="shared" si="24"/>
        <v>0</v>
      </c>
    </row>
    <row r="421" spans="1:13">
      <c r="A421" s="37">
        <v>97006</v>
      </c>
      <c r="B421" s="139" t="s">
        <v>468</v>
      </c>
      <c r="C421" s="39"/>
      <c r="D421" s="39"/>
      <c r="E421" s="126"/>
      <c r="F421" s="126"/>
      <c r="H421" s="127">
        <f t="shared" si="27"/>
        <v>0</v>
      </c>
      <c r="J421" s="4">
        <f t="shared" si="26"/>
        <v>25.266200000000001</v>
      </c>
      <c r="K421" s="127">
        <f t="shared" si="25"/>
        <v>0</v>
      </c>
      <c r="L421">
        <f>SUMIF(TB!A:A,Apr!A421,TB!AG:AG)</f>
        <v>0</v>
      </c>
      <c r="M421" s="253">
        <f t="shared" si="24"/>
        <v>0</v>
      </c>
    </row>
    <row r="422" spans="1:13">
      <c r="A422" s="37">
        <v>98000</v>
      </c>
      <c r="B422" s="139" t="s">
        <v>492</v>
      </c>
      <c r="C422" s="39"/>
      <c r="D422" s="39"/>
      <c r="E422" s="126"/>
      <c r="F422" s="126"/>
      <c r="H422" s="127">
        <f t="shared" si="27"/>
        <v>0</v>
      </c>
      <c r="J422" s="4">
        <f t="shared" si="26"/>
        <v>25.266200000000001</v>
      </c>
      <c r="K422" s="127">
        <f t="shared" si="25"/>
        <v>0</v>
      </c>
      <c r="L422">
        <f>SUMIF(TB!A:A,Apr!A422,TB!AG:AG)</f>
        <v>0</v>
      </c>
      <c r="M422" s="253">
        <f t="shared" si="24"/>
        <v>0</v>
      </c>
    </row>
    <row r="423" spans="1:13">
      <c r="A423" s="37">
        <v>98001</v>
      </c>
      <c r="B423" s="139" t="s">
        <v>493</v>
      </c>
      <c r="C423" s="39">
        <v>240056.06</v>
      </c>
      <c r="D423" s="39"/>
      <c r="E423" s="126"/>
      <c r="F423" s="126"/>
      <c r="H423" s="127">
        <f t="shared" si="27"/>
        <v>240056.06</v>
      </c>
      <c r="J423" s="4">
        <f>J422</f>
        <v>25.266200000000001</v>
      </c>
      <c r="K423" s="127">
        <f t="shared" si="25"/>
        <v>6065304.4199999999</v>
      </c>
      <c r="L423">
        <f>SUMIF(TB!A:A,Apr!A423,TB!AG:AG)</f>
        <v>6065304.4199999999</v>
      </c>
      <c r="M423" s="253">
        <f t="shared" si="24"/>
        <v>0</v>
      </c>
    </row>
    <row r="424" spans="1:13">
      <c r="A424" s="37">
        <v>98002</v>
      </c>
      <c r="B424" s="139" t="s">
        <v>494</v>
      </c>
      <c r="C424" s="39">
        <v>740000</v>
      </c>
      <c r="D424" s="39"/>
      <c r="E424" s="126"/>
      <c r="F424" s="126"/>
      <c r="H424" s="127">
        <f t="shared" si="27"/>
        <v>740000</v>
      </c>
      <c r="J424" s="4">
        <f t="shared" si="26"/>
        <v>25.266200000000001</v>
      </c>
      <c r="K424" s="127">
        <f t="shared" si="25"/>
        <v>18696988</v>
      </c>
      <c r="L424">
        <f>SUMIF(TB!A:A,Apr!A424,TB!AG:AG)</f>
        <v>18696988</v>
      </c>
      <c r="M424" s="253">
        <f t="shared" si="24"/>
        <v>0</v>
      </c>
    </row>
    <row r="425" spans="1:13">
      <c r="A425" s="37">
        <v>60001</v>
      </c>
      <c r="B425" s="139" t="s">
        <v>392</v>
      </c>
      <c r="C425" s="39"/>
      <c r="D425" s="39">
        <v>582400</v>
      </c>
      <c r="E425" s="126"/>
      <c r="F425" s="126"/>
      <c r="H425" s="127">
        <f t="shared" si="27"/>
        <v>-582400</v>
      </c>
      <c r="J425" s="4">
        <f t="shared" si="26"/>
        <v>25.266200000000001</v>
      </c>
      <c r="K425" s="127">
        <f t="shared" si="25"/>
        <v>-14715034.880000001</v>
      </c>
      <c r="L425">
        <f>SUMIF(TB!A:A,Apr!A425,TB!AG:AG)</f>
        <v>-14715034.880000001</v>
      </c>
      <c r="M425" s="253">
        <f t="shared" si="24"/>
        <v>0</v>
      </c>
    </row>
    <row r="426" spans="1:13">
      <c r="A426" s="37">
        <v>60002</v>
      </c>
      <c r="B426" s="139" t="s">
        <v>393</v>
      </c>
      <c r="C426" s="39"/>
      <c r="D426" s="39">
        <v>932.06</v>
      </c>
      <c r="E426" s="126"/>
      <c r="F426" s="126"/>
      <c r="H426" s="127">
        <f t="shared" si="27"/>
        <v>-932.06</v>
      </c>
      <c r="J426" s="4">
        <f t="shared" si="26"/>
        <v>25.266200000000001</v>
      </c>
      <c r="K426" s="127">
        <f t="shared" si="25"/>
        <v>-23549.61</v>
      </c>
      <c r="L426">
        <f>SUMIF(TB!A:A,Apr!A426,TB!AG:AG)</f>
        <v>-23549.61</v>
      </c>
      <c r="M426" s="253">
        <f t="shared" si="24"/>
        <v>0</v>
      </c>
    </row>
    <row r="427" spans="1:13">
      <c r="A427" s="134">
        <v>60003</v>
      </c>
      <c r="B427" s="38" t="s">
        <v>394</v>
      </c>
      <c r="C427" s="39"/>
      <c r="D427" s="39">
        <v>5104.26</v>
      </c>
      <c r="E427" s="126"/>
      <c r="F427" s="126"/>
      <c r="H427" s="127">
        <f t="shared" si="27"/>
        <v>-5104.26</v>
      </c>
      <c r="J427" s="4">
        <f t="shared" si="26"/>
        <v>25.266200000000001</v>
      </c>
      <c r="K427" s="127">
        <f t="shared" si="25"/>
        <v>-128965.25</v>
      </c>
      <c r="L427">
        <f>SUMIF(TB!A:A,Apr!A427,TB!AG:AG)</f>
        <v>-128965.25</v>
      </c>
      <c r="M427" s="253">
        <f t="shared" si="24"/>
        <v>0</v>
      </c>
    </row>
    <row r="428" spans="1:13">
      <c r="A428" s="134">
        <v>60004</v>
      </c>
      <c r="B428" s="38" t="s">
        <v>395</v>
      </c>
      <c r="C428" s="39"/>
      <c r="D428" s="39">
        <v>48377.99</v>
      </c>
      <c r="E428" s="126"/>
      <c r="F428" s="126"/>
      <c r="H428" s="127">
        <f t="shared" si="27"/>
        <v>-48377.99</v>
      </c>
      <c r="J428" s="4">
        <f t="shared" si="26"/>
        <v>25.266200000000001</v>
      </c>
      <c r="K428" s="127">
        <f t="shared" si="25"/>
        <v>-1222327.97</v>
      </c>
      <c r="L428">
        <f>SUMIF(TB!A:A,Apr!A428,TB!AG:AG)</f>
        <v>-1222327.97</v>
      </c>
      <c r="M428" s="253">
        <f t="shared" si="24"/>
        <v>0</v>
      </c>
    </row>
    <row r="429" spans="1:13">
      <c r="A429" s="134">
        <v>60005</v>
      </c>
      <c r="B429" s="38" t="s">
        <v>396</v>
      </c>
      <c r="C429" s="39"/>
      <c r="D429" s="39"/>
      <c r="E429" s="126"/>
      <c r="F429" s="126"/>
      <c r="H429" s="127">
        <f t="shared" si="27"/>
        <v>0</v>
      </c>
      <c r="J429" s="4">
        <f t="shared" si="26"/>
        <v>25.266200000000001</v>
      </c>
      <c r="K429" s="127">
        <f t="shared" si="25"/>
        <v>0</v>
      </c>
      <c r="L429">
        <f>SUMIF(TB!A:A,Apr!A429,TB!AG:AG)</f>
        <v>0</v>
      </c>
      <c r="M429" s="253">
        <f t="shared" si="24"/>
        <v>0</v>
      </c>
    </row>
    <row r="430" spans="1:13">
      <c r="A430" s="134">
        <v>60006</v>
      </c>
      <c r="B430" s="38" t="s">
        <v>462</v>
      </c>
      <c r="C430" s="143"/>
      <c r="D430" s="143"/>
      <c r="E430" s="144"/>
      <c r="F430" s="144"/>
      <c r="H430" s="127">
        <f t="shared" si="27"/>
        <v>0</v>
      </c>
      <c r="J430" s="4">
        <f t="shared" si="26"/>
        <v>25.266200000000001</v>
      </c>
      <c r="K430" s="127">
        <f t="shared" si="25"/>
        <v>0</v>
      </c>
      <c r="L430">
        <f>SUMIF(TB!A:A,Apr!A430,TB!AG:AG)</f>
        <v>0</v>
      </c>
      <c r="M430" s="253">
        <f t="shared" si="24"/>
        <v>0</v>
      </c>
    </row>
    <row r="431" spans="1:13" ht="15" thickBot="1">
      <c r="A431" s="37"/>
      <c r="B431" s="38" t="s">
        <v>489</v>
      </c>
      <c r="C431" s="40">
        <f>SUM(C8:C430)</f>
        <v>18932311.710000001</v>
      </c>
      <c r="D431" s="40">
        <f>SUM(D8:D430)</f>
        <v>18932311.710000001</v>
      </c>
      <c r="E431" s="40">
        <f t="shared" ref="E431:F431" si="28">SUM(E8:E430)</f>
        <v>71425.289999999994</v>
      </c>
      <c r="F431" s="40">
        <f t="shared" si="28"/>
        <v>71425.289999999994</v>
      </c>
      <c r="H431" s="40">
        <f t="shared" ref="H431" si="29">SUM(H8:H430)</f>
        <v>4.0745362639427185E-10</v>
      </c>
      <c r="K431" s="40">
        <f t="shared" ref="K431" si="30">SUM(K8:K430)</f>
        <v>-1.0000037029385567E-2</v>
      </c>
      <c r="M431" s="253">
        <f t="shared" si="24"/>
        <v>-1.0000037029385567E-2</v>
      </c>
    </row>
    <row r="432" spans="1:13" ht="15" thickTop="1">
      <c r="A432" s="38"/>
      <c r="D432" s="41">
        <f>C431-D431</f>
        <v>0</v>
      </c>
      <c r="F432" s="41"/>
      <c r="M432" s="253">
        <f t="shared" si="24"/>
        <v>0</v>
      </c>
    </row>
    <row r="433" spans="13:13">
      <c r="M433" s="253">
        <f t="shared" si="24"/>
        <v>0</v>
      </c>
    </row>
    <row r="434" spans="13:13">
      <c r="M434" s="253">
        <f t="shared" si="24"/>
        <v>0</v>
      </c>
    </row>
    <row r="435" spans="13:13">
      <c r="M435" s="253">
        <f t="shared" si="24"/>
        <v>0</v>
      </c>
    </row>
    <row r="436" spans="13:13">
      <c r="M436" s="253">
        <f t="shared" si="24"/>
        <v>0</v>
      </c>
    </row>
    <row r="437" spans="13:13">
      <c r="M437" s="253">
        <f t="shared" si="24"/>
        <v>0</v>
      </c>
    </row>
    <row r="438" spans="13:13">
      <c r="M438" s="253">
        <f t="shared" si="24"/>
        <v>0</v>
      </c>
    </row>
    <row r="439" spans="13:13">
      <c r="M439" s="253">
        <f t="shared" si="24"/>
        <v>0</v>
      </c>
    </row>
    <row r="440" spans="13:13">
      <c r="M440" s="253">
        <f t="shared" si="24"/>
        <v>0</v>
      </c>
    </row>
    <row r="441" spans="13:13">
      <c r="M441" s="253">
        <f t="shared" si="24"/>
        <v>0</v>
      </c>
    </row>
    <row r="442" spans="13:13">
      <c r="M442" s="253">
        <f t="shared" si="24"/>
        <v>0</v>
      </c>
    </row>
    <row r="443" spans="13:13">
      <c r="M443" s="253">
        <f t="shared" si="24"/>
        <v>0</v>
      </c>
    </row>
    <row r="444" spans="13:13">
      <c r="M444" s="253">
        <f t="shared" si="24"/>
        <v>0</v>
      </c>
    </row>
    <row r="445" spans="13:13">
      <c r="M445" s="253">
        <f t="shared" si="24"/>
        <v>0</v>
      </c>
    </row>
    <row r="446" spans="13:13">
      <c r="M446" s="253">
        <f t="shared" si="24"/>
        <v>0</v>
      </c>
    </row>
    <row r="447" spans="13:13">
      <c r="M447" s="253">
        <f t="shared" si="24"/>
        <v>0</v>
      </c>
    </row>
    <row r="448" spans="13:13">
      <c r="M448" s="253">
        <f t="shared" si="24"/>
        <v>0</v>
      </c>
    </row>
    <row r="449" spans="13:13">
      <c r="M449" s="253">
        <f t="shared" si="24"/>
        <v>0</v>
      </c>
    </row>
    <row r="450" spans="13:13" ht="17.899999999999999" customHeight="1">
      <c r="M450" s="253">
        <f t="shared" si="24"/>
        <v>0</v>
      </c>
    </row>
  </sheetData>
  <autoFilter ref="A7:K450" xr:uid="{00000000-0001-0000-0700-000000000000}"/>
  <conditionalFormatting sqref="C115">
    <cfRule type="duplicateValues" dxfId="53" priority="10"/>
  </conditionalFormatting>
  <conditionalFormatting sqref="C299">
    <cfRule type="duplicateValues" dxfId="52" priority="6"/>
  </conditionalFormatting>
  <conditionalFormatting sqref="D169">
    <cfRule type="duplicateValues" dxfId="51" priority="9"/>
  </conditionalFormatting>
  <conditionalFormatting sqref="D179">
    <cfRule type="duplicateValues" dxfId="50" priority="8"/>
  </conditionalFormatting>
  <conditionalFormatting sqref="D255">
    <cfRule type="duplicateValues" dxfId="49" priority="7"/>
  </conditionalFormatting>
  <conditionalFormatting sqref="D417">
    <cfRule type="duplicateValues" dxfId="4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450"/>
  <sheetViews>
    <sheetView zoomScaleNormal="100" workbookViewId="0">
      <pane xSplit="2" ySplit="7" topLeftCell="F157" activePane="bottomRight" state="frozen"/>
      <selection pane="topRight" activeCell="C1" sqref="C1"/>
      <selection pane="bottomLeft" activeCell="A8" sqref="A8"/>
      <selection pane="bottomRight" activeCell="J7" sqref="J7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23046875" style="4" bestFit="1" customWidth="1"/>
    <col min="11" max="11" width="16.23046875" style="34" customWidth="1"/>
    <col min="12" max="13" width="14.61328125" style="225" bestFit="1" customWidth="1"/>
    <col min="14" max="15" width="9.23046875" style="225"/>
  </cols>
  <sheetData>
    <row r="1" spans="1:11">
      <c r="A1" s="1" t="s">
        <v>471</v>
      </c>
      <c r="B1" s="33" t="str">
        <f>TB!A1</f>
        <v xml:space="preserve">Freightworks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7" t="s">
        <v>574</v>
      </c>
      <c r="D6" s="218"/>
      <c r="E6" s="217" t="s">
        <v>575</v>
      </c>
      <c r="F6" s="218"/>
      <c r="H6" s="219" t="s">
        <v>490</v>
      </c>
      <c r="K6" s="219" t="s">
        <v>490</v>
      </c>
    </row>
    <row r="7" spans="1:11">
      <c r="A7" s="36" t="s">
        <v>472</v>
      </c>
      <c r="B7" s="36" t="s">
        <v>473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Ex.rate25!T15</f>
        <v>25.305</v>
      </c>
      <c r="K7" s="125" t="s">
        <v>513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25.305</v>
      </c>
      <c r="K8" s="127">
        <f t="shared" ref="K8:K73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4" si="1">ROUND(C9-D9+E9-F9,2)</f>
        <v>0</v>
      </c>
      <c r="J9" s="4">
        <f t="shared" ref="J9:J72" si="2">J8</f>
        <v>25.305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>
        <v>3750</v>
      </c>
      <c r="D10" s="39"/>
      <c r="E10" s="126"/>
      <c r="F10" s="126"/>
      <c r="H10" s="127">
        <f t="shared" si="1"/>
        <v>3750</v>
      </c>
      <c r="J10" s="4">
        <f t="shared" si="2"/>
        <v>25.305</v>
      </c>
      <c r="K10" s="127">
        <f t="shared" si="0"/>
        <v>94893.75</v>
      </c>
    </row>
    <row r="11" spans="1:11">
      <c r="A11" s="37">
        <v>11201</v>
      </c>
      <c r="B11" s="38" t="s">
        <v>230</v>
      </c>
      <c r="C11" s="39"/>
      <c r="D11" s="39">
        <v>750</v>
      </c>
      <c r="E11" s="126"/>
      <c r="F11" s="126"/>
      <c r="H11" s="127">
        <f t="shared" si="1"/>
        <v>-750</v>
      </c>
      <c r="J11" s="4">
        <f t="shared" si="2"/>
        <v>25.305</v>
      </c>
      <c r="K11" s="127">
        <f t="shared" si="0"/>
        <v>-18978.75</v>
      </c>
    </row>
    <row r="12" spans="1:11">
      <c r="A12" s="37">
        <v>11300</v>
      </c>
      <c r="B12" s="38" t="s">
        <v>231</v>
      </c>
      <c r="C12" s="39">
        <v>2776</v>
      </c>
      <c r="D12" s="39"/>
      <c r="E12" s="126"/>
      <c r="F12" s="126"/>
      <c r="H12" s="127">
        <f t="shared" si="1"/>
        <v>2776</v>
      </c>
      <c r="J12" s="4">
        <f t="shared" si="2"/>
        <v>25.305</v>
      </c>
      <c r="K12" s="127">
        <f t="shared" si="0"/>
        <v>70246.679999999993</v>
      </c>
    </row>
    <row r="13" spans="1:11">
      <c r="A13" s="37">
        <v>11301</v>
      </c>
      <c r="B13" s="38" t="s">
        <v>232</v>
      </c>
      <c r="C13" s="39"/>
      <c r="D13" s="39">
        <v>2010.12</v>
      </c>
      <c r="E13" s="126"/>
      <c r="F13" s="126"/>
      <c r="H13" s="127">
        <f t="shared" si="1"/>
        <v>-2010.12</v>
      </c>
      <c r="J13" s="4">
        <f t="shared" si="2"/>
        <v>25.305</v>
      </c>
      <c r="K13" s="127">
        <f t="shared" si="0"/>
        <v>-50866.09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25.305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25.305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25.305</v>
      </c>
      <c r="K16" s="131">
        <f t="shared" si="0"/>
        <v>0</v>
      </c>
    </row>
    <row r="17" spans="1:15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25.305</v>
      </c>
      <c r="K17" s="131">
        <f t="shared" si="0"/>
        <v>0</v>
      </c>
    </row>
    <row r="18" spans="1:15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25.305</v>
      </c>
      <c r="K18" s="127">
        <f t="shared" si="0"/>
        <v>0</v>
      </c>
    </row>
    <row r="19" spans="1:15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25.305</v>
      </c>
      <c r="K19" s="127">
        <f t="shared" si="0"/>
        <v>0</v>
      </c>
    </row>
    <row r="20" spans="1:15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25.305</v>
      </c>
      <c r="K20" s="127">
        <f t="shared" si="0"/>
        <v>0</v>
      </c>
    </row>
    <row r="21" spans="1:15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25.305</v>
      </c>
      <c r="K21" s="127">
        <f t="shared" si="0"/>
        <v>0</v>
      </c>
    </row>
    <row r="22" spans="1:15">
      <c r="A22" s="37">
        <v>12001</v>
      </c>
      <c r="B22" s="38" t="s">
        <v>224</v>
      </c>
      <c r="C22" s="39">
        <v>81864.52</v>
      </c>
      <c r="D22" s="39"/>
      <c r="E22" s="126"/>
      <c r="F22" s="126"/>
      <c r="H22" s="127">
        <f t="shared" si="1"/>
        <v>81864.52</v>
      </c>
      <c r="J22" s="4">
        <f t="shared" si="2"/>
        <v>25.305</v>
      </c>
      <c r="K22" s="127">
        <f t="shared" si="0"/>
        <v>2071581.68</v>
      </c>
    </row>
    <row r="23" spans="1:15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25.305</v>
      </c>
      <c r="K23" s="127">
        <f t="shared" si="0"/>
        <v>0</v>
      </c>
    </row>
    <row r="24" spans="1:15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25.305</v>
      </c>
      <c r="K24" s="127">
        <f t="shared" si="0"/>
        <v>0</v>
      </c>
      <c r="L24" s="225"/>
      <c r="M24" s="225"/>
      <c r="N24" s="226"/>
      <c r="O24" s="226"/>
    </row>
    <row r="25" spans="1:15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25.305</v>
      </c>
      <c r="K25" s="127">
        <f t="shared" si="0"/>
        <v>0</v>
      </c>
    </row>
    <row r="26" spans="1:15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25.305</v>
      </c>
      <c r="K26" s="127">
        <f t="shared" si="0"/>
        <v>0</v>
      </c>
    </row>
    <row r="27" spans="1:15">
      <c r="A27" s="134">
        <v>13021</v>
      </c>
      <c r="B27" s="38" t="s">
        <v>93</v>
      </c>
      <c r="C27" s="39">
        <v>2665718.25</v>
      </c>
      <c r="D27" s="39"/>
      <c r="E27" s="126"/>
      <c r="F27" s="126"/>
      <c r="H27" s="127">
        <f t="shared" si="1"/>
        <v>2665718.25</v>
      </c>
      <c r="J27" s="4">
        <f t="shared" si="2"/>
        <v>25.305</v>
      </c>
      <c r="K27" s="127">
        <f t="shared" si="0"/>
        <v>67456000.319999993</v>
      </c>
    </row>
    <row r="28" spans="1:15">
      <c r="A28" s="134">
        <v>13022</v>
      </c>
      <c r="B28" s="38" t="s">
        <v>94</v>
      </c>
      <c r="C28" s="39">
        <v>401675.02</v>
      </c>
      <c r="D28" s="39"/>
      <c r="E28" s="126"/>
      <c r="F28" s="126"/>
      <c r="H28" s="127">
        <f t="shared" si="1"/>
        <v>401675.02</v>
      </c>
      <c r="J28" s="4">
        <f t="shared" si="2"/>
        <v>25.305</v>
      </c>
      <c r="K28" s="127">
        <f t="shared" si="0"/>
        <v>10164386.380000001</v>
      </c>
    </row>
    <row r="29" spans="1:15">
      <c r="A29" s="134">
        <v>13023</v>
      </c>
      <c r="B29" s="38" t="s">
        <v>95</v>
      </c>
      <c r="C29" s="39">
        <v>64802.83</v>
      </c>
      <c r="D29" s="39"/>
      <c r="E29" s="126"/>
      <c r="F29" s="126"/>
      <c r="H29" s="127">
        <f t="shared" si="1"/>
        <v>64802.83</v>
      </c>
      <c r="J29" s="4">
        <f t="shared" si="2"/>
        <v>25.305</v>
      </c>
      <c r="K29" s="127">
        <f t="shared" si="0"/>
        <v>1639835.61</v>
      </c>
    </row>
    <row r="30" spans="1:15">
      <c r="A30" s="134">
        <v>13024</v>
      </c>
      <c r="B30" s="38" t="s">
        <v>96</v>
      </c>
      <c r="C30" s="39">
        <v>35370.42</v>
      </c>
      <c r="D30" s="39"/>
      <c r="E30" s="126"/>
      <c r="F30" s="126"/>
      <c r="H30" s="127">
        <f t="shared" si="1"/>
        <v>35370.42</v>
      </c>
      <c r="J30" s="4">
        <f t="shared" si="2"/>
        <v>25.305</v>
      </c>
      <c r="K30" s="127">
        <f t="shared" si="0"/>
        <v>895048.48</v>
      </c>
    </row>
    <row r="31" spans="1:15">
      <c r="A31" s="134">
        <v>13025</v>
      </c>
      <c r="B31" s="38" t="s">
        <v>579</v>
      </c>
      <c r="C31" s="39">
        <v>50000</v>
      </c>
      <c r="D31" s="39"/>
      <c r="E31" s="126"/>
      <c r="F31" s="126"/>
      <c r="H31" s="127">
        <f t="shared" si="1"/>
        <v>50000</v>
      </c>
      <c r="J31" s="4">
        <f t="shared" si="2"/>
        <v>25.305</v>
      </c>
      <c r="K31" s="127">
        <f t="shared" si="0"/>
        <v>1265250</v>
      </c>
    </row>
    <row r="32" spans="1:15">
      <c r="A32" s="134">
        <v>13026</v>
      </c>
      <c r="B32" s="38" t="s">
        <v>580</v>
      </c>
      <c r="C32" s="39">
        <v>64418.559999999998</v>
      </c>
      <c r="D32" s="39"/>
      <c r="E32" s="126"/>
      <c r="F32" s="126"/>
      <c r="H32" s="127">
        <f t="shared" si="1"/>
        <v>64418.559999999998</v>
      </c>
      <c r="J32" s="4">
        <f t="shared" si="2"/>
        <v>25.305</v>
      </c>
      <c r="K32" s="127">
        <f t="shared" si="0"/>
        <v>1630111.66</v>
      </c>
    </row>
    <row r="33" spans="1:11">
      <c r="A33" s="134">
        <v>13031</v>
      </c>
      <c r="B33" s="38" t="s">
        <v>97</v>
      </c>
      <c r="C33" s="39"/>
      <c r="D33" s="39"/>
      <c r="E33" s="126"/>
      <c r="F33" s="126"/>
      <c r="H33" s="127">
        <f t="shared" si="1"/>
        <v>0</v>
      </c>
      <c r="J33" s="4">
        <f>J30</f>
        <v>25.305</v>
      </c>
      <c r="K33" s="127">
        <f t="shared" si="0"/>
        <v>0</v>
      </c>
    </row>
    <row r="34" spans="1:11">
      <c r="A34" s="134">
        <v>13032</v>
      </c>
      <c r="B34" s="38" t="s">
        <v>98</v>
      </c>
      <c r="C34" s="39"/>
      <c r="D34" s="39"/>
      <c r="E34" s="126"/>
      <c r="F34" s="126"/>
      <c r="H34" s="127">
        <f t="shared" si="1"/>
        <v>0</v>
      </c>
      <c r="J34" s="4">
        <f t="shared" si="2"/>
        <v>25.305</v>
      </c>
      <c r="K34" s="127">
        <f t="shared" si="0"/>
        <v>0</v>
      </c>
    </row>
    <row r="35" spans="1:11">
      <c r="A35" s="134">
        <v>13041</v>
      </c>
      <c r="B35" s="38" t="s">
        <v>99</v>
      </c>
      <c r="C35" s="39"/>
      <c r="D35" s="39"/>
      <c r="E35" s="126"/>
      <c r="F35" s="126"/>
      <c r="H35" s="127">
        <f t="shared" si="1"/>
        <v>0</v>
      </c>
      <c r="J35" s="4">
        <f t="shared" si="2"/>
        <v>25.305</v>
      </c>
      <c r="K35" s="127">
        <f t="shared" si="0"/>
        <v>0</v>
      </c>
    </row>
    <row r="36" spans="1:11">
      <c r="A36" s="134">
        <v>13042</v>
      </c>
      <c r="B36" s="38" t="s">
        <v>100</v>
      </c>
      <c r="C36" s="39"/>
      <c r="D36" s="39"/>
      <c r="E36" s="126"/>
      <c r="F36" s="126"/>
      <c r="H36" s="127">
        <f t="shared" si="1"/>
        <v>0</v>
      </c>
      <c r="J36" s="4">
        <f t="shared" si="2"/>
        <v>25.305</v>
      </c>
      <c r="K36" s="127">
        <f t="shared" si="0"/>
        <v>0</v>
      </c>
    </row>
    <row r="37" spans="1:11">
      <c r="A37" s="134">
        <v>13043</v>
      </c>
      <c r="B37" s="38" t="s">
        <v>101</v>
      </c>
      <c r="C37" s="39"/>
      <c r="D37" s="39"/>
      <c r="E37" s="126"/>
      <c r="F37" s="126"/>
      <c r="H37" s="127">
        <f t="shared" si="1"/>
        <v>0</v>
      </c>
      <c r="J37" s="4">
        <f t="shared" si="2"/>
        <v>25.305</v>
      </c>
      <c r="K37" s="127">
        <f t="shared" si="0"/>
        <v>0</v>
      </c>
    </row>
    <row r="38" spans="1:11">
      <c r="A38" s="134">
        <v>13044</v>
      </c>
      <c r="B38" s="38" t="s">
        <v>102</v>
      </c>
      <c r="C38" s="39"/>
      <c r="D38" s="39"/>
      <c r="E38" s="126"/>
      <c r="F38" s="126"/>
      <c r="H38" s="127">
        <f t="shared" si="1"/>
        <v>0</v>
      </c>
      <c r="J38" s="4">
        <f t="shared" si="2"/>
        <v>25.305</v>
      </c>
      <c r="K38" s="127">
        <f t="shared" si="0"/>
        <v>0</v>
      </c>
    </row>
    <row r="39" spans="1:11">
      <c r="A39" s="134">
        <v>13045</v>
      </c>
      <c r="B39" s="38" t="s">
        <v>103</v>
      </c>
      <c r="C39" s="39"/>
      <c r="D39" s="39"/>
      <c r="E39" s="126"/>
      <c r="F39" s="126"/>
      <c r="H39" s="127">
        <f t="shared" si="1"/>
        <v>0</v>
      </c>
      <c r="J39" s="4">
        <f t="shared" si="2"/>
        <v>25.305</v>
      </c>
      <c r="K39" s="127">
        <f t="shared" si="0"/>
        <v>0</v>
      </c>
    </row>
    <row r="40" spans="1:11">
      <c r="A40" s="134">
        <v>13051</v>
      </c>
      <c r="B40" s="38" t="s">
        <v>104</v>
      </c>
      <c r="C40" s="39"/>
      <c r="D40" s="39"/>
      <c r="E40" s="126"/>
      <c r="F40" s="126"/>
      <c r="H40" s="127">
        <f t="shared" si="1"/>
        <v>0</v>
      </c>
      <c r="J40" s="4">
        <f t="shared" si="2"/>
        <v>25.305</v>
      </c>
      <c r="K40" s="127">
        <f t="shared" si="0"/>
        <v>0</v>
      </c>
    </row>
    <row r="41" spans="1:11">
      <c r="A41" s="134">
        <v>13052</v>
      </c>
      <c r="B41" s="38" t="s">
        <v>105</v>
      </c>
      <c r="C41" s="39"/>
      <c r="D41" s="39"/>
      <c r="E41" s="126"/>
      <c r="F41" s="126"/>
      <c r="H41" s="127">
        <f t="shared" si="1"/>
        <v>0</v>
      </c>
      <c r="J41" s="4">
        <f t="shared" si="2"/>
        <v>25.305</v>
      </c>
      <c r="K41" s="127">
        <f t="shared" si="0"/>
        <v>0</v>
      </c>
    </row>
    <row r="42" spans="1:11">
      <c r="A42" s="134">
        <v>13053</v>
      </c>
      <c r="B42" s="38" t="s">
        <v>106</v>
      </c>
      <c r="C42" s="39"/>
      <c r="D42" s="39"/>
      <c r="E42" s="126"/>
      <c r="F42" s="126"/>
      <c r="H42" s="127">
        <f t="shared" si="1"/>
        <v>0</v>
      </c>
      <c r="J42" s="4">
        <f t="shared" si="2"/>
        <v>25.305</v>
      </c>
      <c r="K42" s="127">
        <f t="shared" si="0"/>
        <v>0</v>
      </c>
    </row>
    <row r="43" spans="1:11">
      <c r="A43" s="134">
        <v>13054</v>
      </c>
      <c r="B43" s="38" t="s">
        <v>107</v>
      </c>
      <c r="C43" s="39"/>
      <c r="D43" s="39"/>
      <c r="E43" s="126"/>
      <c r="F43" s="126"/>
      <c r="H43" s="127">
        <f t="shared" si="1"/>
        <v>0</v>
      </c>
      <c r="J43" s="4">
        <f t="shared" si="2"/>
        <v>25.305</v>
      </c>
      <c r="K43" s="127">
        <f t="shared" si="0"/>
        <v>0</v>
      </c>
    </row>
    <row r="44" spans="1:11">
      <c r="A44" s="134">
        <v>13055</v>
      </c>
      <c r="B44" s="38" t="s">
        <v>108</v>
      </c>
      <c r="C44" s="39"/>
      <c r="D44" s="39"/>
      <c r="E44" s="126"/>
      <c r="F44" s="126"/>
      <c r="H44" s="127">
        <f t="shared" si="1"/>
        <v>0</v>
      </c>
      <c r="J44" s="4">
        <f t="shared" si="2"/>
        <v>25.305</v>
      </c>
      <c r="K44" s="127">
        <f t="shared" si="0"/>
        <v>0</v>
      </c>
    </row>
    <row r="45" spans="1:11">
      <c r="A45" s="134">
        <v>13056</v>
      </c>
      <c r="B45" s="38" t="s">
        <v>109</v>
      </c>
      <c r="C45" s="39"/>
      <c r="D45" s="39"/>
      <c r="E45" s="126"/>
      <c r="F45" s="126"/>
      <c r="H45" s="127">
        <f t="shared" si="1"/>
        <v>0</v>
      </c>
      <c r="J45" s="4">
        <f t="shared" si="2"/>
        <v>25.305</v>
      </c>
      <c r="K45" s="127">
        <f t="shared" si="0"/>
        <v>0</v>
      </c>
    </row>
    <row r="46" spans="1:11">
      <c r="A46" s="134">
        <v>13061</v>
      </c>
      <c r="B46" s="38" t="s">
        <v>110</v>
      </c>
      <c r="C46" s="39"/>
      <c r="D46" s="39"/>
      <c r="E46" s="126"/>
      <c r="F46" s="126"/>
      <c r="H46" s="127">
        <f t="shared" si="1"/>
        <v>0</v>
      </c>
      <c r="J46" s="4">
        <f t="shared" si="2"/>
        <v>25.305</v>
      </c>
      <c r="K46" s="127">
        <f t="shared" si="0"/>
        <v>0</v>
      </c>
    </row>
    <row r="47" spans="1:11">
      <c r="A47" s="37">
        <v>13081</v>
      </c>
      <c r="B47" s="38" t="s">
        <v>111</v>
      </c>
      <c r="C47" s="39"/>
      <c r="D47" s="39"/>
      <c r="E47" s="126"/>
      <c r="F47" s="126"/>
      <c r="H47" s="127">
        <f t="shared" si="1"/>
        <v>0</v>
      </c>
      <c r="J47" s="4">
        <f t="shared" si="2"/>
        <v>25.305</v>
      </c>
      <c r="K47" s="127">
        <f t="shared" si="0"/>
        <v>0</v>
      </c>
    </row>
    <row r="48" spans="1:11">
      <c r="A48" s="37">
        <v>13091</v>
      </c>
      <c r="B48" s="38" t="s">
        <v>112</v>
      </c>
      <c r="C48" s="39"/>
      <c r="D48" s="39"/>
      <c r="E48" s="126"/>
      <c r="F48" s="126"/>
      <c r="H48" s="127">
        <f t="shared" si="1"/>
        <v>0</v>
      </c>
      <c r="J48" s="4">
        <f t="shared" si="2"/>
        <v>25.305</v>
      </c>
      <c r="K48" s="127">
        <f t="shared" si="0"/>
        <v>0</v>
      </c>
    </row>
    <row r="49" spans="1:11">
      <c r="A49" s="134">
        <v>13101</v>
      </c>
      <c r="B49" s="38" t="s">
        <v>113</v>
      </c>
      <c r="C49" s="39"/>
      <c r="D49" s="39"/>
      <c r="E49" s="126"/>
      <c r="F49" s="126"/>
      <c r="H49" s="127">
        <f t="shared" si="1"/>
        <v>0</v>
      </c>
      <c r="J49" s="4">
        <f t="shared" si="2"/>
        <v>25.305</v>
      </c>
      <c r="K49" s="127">
        <f t="shared" si="0"/>
        <v>0</v>
      </c>
    </row>
    <row r="50" spans="1:11">
      <c r="A50" s="134">
        <v>13111</v>
      </c>
      <c r="B50" s="38" t="s">
        <v>114</v>
      </c>
      <c r="C50" s="39"/>
      <c r="D50" s="39"/>
      <c r="E50" s="126"/>
      <c r="F50" s="126"/>
      <c r="H50" s="127">
        <f t="shared" si="1"/>
        <v>0</v>
      </c>
      <c r="J50" s="4">
        <f t="shared" si="2"/>
        <v>25.305</v>
      </c>
      <c r="K50" s="127">
        <f t="shared" si="0"/>
        <v>0</v>
      </c>
    </row>
    <row r="51" spans="1:11">
      <c r="A51" s="134">
        <v>13112</v>
      </c>
      <c r="B51" s="38" t="s">
        <v>115</v>
      </c>
      <c r="C51" s="39"/>
      <c r="D51" s="39"/>
      <c r="E51" s="126"/>
      <c r="F51" s="126"/>
      <c r="H51" s="127">
        <f t="shared" si="1"/>
        <v>0</v>
      </c>
      <c r="J51" s="4">
        <f t="shared" si="2"/>
        <v>25.305</v>
      </c>
      <c r="K51" s="127">
        <f t="shared" si="0"/>
        <v>0</v>
      </c>
    </row>
    <row r="52" spans="1:11">
      <c r="A52" s="134">
        <v>13113</v>
      </c>
      <c r="B52" s="38" t="s">
        <v>116</v>
      </c>
      <c r="C52" s="39"/>
      <c r="D52" s="39"/>
      <c r="E52" s="126"/>
      <c r="F52" s="126"/>
      <c r="H52" s="127">
        <f t="shared" si="1"/>
        <v>0</v>
      </c>
      <c r="J52" s="4">
        <f t="shared" si="2"/>
        <v>25.305</v>
      </c>
      <c r="K52" s="127">
        <f t="shared" si="0"/>
        <v>0</v>
      </c>
    </row>
    <row r="53" spans="1:11">
      <c r="A53" s="134">
        <v>13114</v>
      </c>
      <c r="B53" s="38" t="s">
        <v>117</v>
      </c>
      <c r="C53" s="39"/>
      <c r="D53" s="39"/>
      <c r="E53" s="126"/>
      <c r="F53" s="126"/>
      <c r="H53" s="127">
        <f t="shared" si="1"/>
        <v>0</v>
      </c>
      <c r="J53" s="4">
        <f t="shared" si="2"/>
        <v>25.305</v>
      </c>
      <c r="K53" s="127">
        <f t="shared" si="0"/>
        <v>0</v>
      </c>
    </row>
    <row r="54" spans="1:11">
      <c r="A54" s="134">
        <v>13115</v>
      </c>
      <c r="B54" s="38" t="s">
        <v>118</v>
      </c>
      <c r="C54" s="39"/>
      <c r="D54" s="39"/>
      <c r="E54" s="126"/>
      <c r="F54" s="126"/>
      <c r="H54" s="127">
        <f t="shared" si="1"/>
        <v>0</v>
      </c>
      <c r="J54" s="4">
        <f t="shared" si="2"/>
        <v>25.305</v>
      </c>
      <c r="K54" s="127">
        <f t="shared" si="0"/>
        <v>0</v>
      </c>
    </row>
    <row r="55" spans="1:11">
      <c r="A55" s="134">
        <v>13116</v>
      </c>
      <c r="B55" s="38" t="s">
        <v>119</v>
      </c>
      <c r="C55" s="39"/>
      <c r="D55" s="39"/>
      <c r="E55" s="126"/>
      <c r="F55" s="126"/>
      <c r="H55" s="127">
        <f t="shared" si="1"/>
        <v>0</v>
      </c>
      <c r="J55" s="4">
        <f t="shared" si="2"/>
        <v>25.305</v>
      </c>
      <c r="K55" s="127">
        <f t="shared" si="0"/>
        <v>0</v>
      </c>
    </row>
    <row r="56" spans="1:11">
      <c r="A56" s="134">
        <v>13117</v>
      </c>
      <c r="B56" s="38" t="s">
        <v>120</v>
      </c>
      <c r="C56" s="39"/>
      <c r="D56" s="39"/>
      <c r="E56" s="126"/>
      <c r="F56" s="126"/>
      <c r="H56" s="127">
        <f t="shared" si="1"/>
        <v>0</v>
      </c>
      <c r="J56" s="4">
        <f t="shared" si="2"/>
        <v>25.305</v>
      </c>
      <c r="K56" s="127">
        <f t="shared" si="0"/>
        <v>0</v>
      </c>
    </row>
    <row r="57" spans="1:11">
      <c r="A57" s="134">
        <v>13118</v>
      </c>
      <c r="B57" s="38" t="s">
        <v>121</v>
      </c>
      <c r="C57" s="39"/>
      <c r="D57" s="39"/>
      <c r="E57" s="126"/>
      <c r="F57" s="126"/>
      <c r="H57" s="127">
        <f t="shared" si="1"/>
        <v>0</v>
      </c>
      <c r="J57" s="4">
        <f t="shared" si="2"/>
        <v>25.305</v>
      </c>
      <c r="K57" s="127">
        <f t="shared" si="0"/>
        <v>0</v>
      </c>
    </row>
    <row r="58" spans="1:11">
      <c r="A58" s="134">
        <v>13121</v>
      </c>
      <c r="B58" s="132" t="s">
        <v>122</v>
      </c>
      <c r="C58" s="39"/>
      <c r="D58" s="39"/>
      <c r="E58" s="126"/>
      <c r="F58" s="126"/>
      <c r="H58" s="127">
        <f t="shared" si="1"/>
        <v>0</v>
      </c>
      <c r="J58" s="4">
        <f t="shared" si="2"/>
        <v>25.305</v>
      </c>
      <c r="K58" s="127">
        <f t="shared" si="0"/>
        <v>0</v>
      </c>
    </row>
    <row r="59" spans="1:11">
      <c r="A59" s="37">
        <v>13131</v>
      </c>
      <c r="B59" s="38" t="s">
        <v>123</v>
      </c>
      <c r="C59" s="39"/>
      <c r="D59" s="39"/>
      <c r="E59" s="126"/>
      <c r="F59" s="126"/>
      <c r="H59" s="127">
        <f t="shared" si="1"/>
        <v>0</v>
      </c>
      <c r="J59" s="4">
        <f t="shared" si="2"/>
        <v>25.305</v>
      </c>
      <c r="K59" s="127">
        <f t="shared" si="0"/>
        <v>0</v>
      </c>
    </row>
    <row r="60" spans="1:11">
      <c r="A60" s="37">
        <v>13132</v>
      </c>
      <c r="B60" s="38" t="s">
        <v>124</v>
      </c>
      <c r="C60" s="39"/>
      <c r="D60" s="39"/>
      <c r="E60" s="126"/>
      <c r="F60" s="126"/>
      <c r="H60" s="127">
        <f t="shared" si="1"/>
        <v>0</v>
      </c>
      <c r="J60" s="4">
        <f t="shared" si="2"/>
        <v>25.305</v>
      </c>
      <c r="K60" s="127">
        <f t="shared" si="0"/>
        <v>0</v>
      </c>
    </row>
    <row r="61" spans="1:11">
      <c r="A61" s="37">
        <v>13133</v>
      </c>
      <c r="B61" s="38" t="s">
        <v>125</v>
      </c>
      <c r="C61" s="39"/>
      <c r="D61" s="39"/>
      <c r="E61" s="126"/>
      <c r="F61" s="126"/>
      <c r="H61" s="127">
        <f t="shared" si="1"/>
        <v>0</v>
      </c>
      <c r="J61" s="4">
        <f t="shared" si="2"/>
        <v>25.305</v>
      </c>
      <c r="K61" s="127">
        <f t="shared" si="0"/>
        <v>0</v>
      </c>
    </row>
    <row r="62" spans="1:11">
      <c r="A62" s="37">
        <v>13134</v>
      </c>
      <c r="B62" s="38" t="s">
        <v>126</v>
      </c>
      <c r="C62" s="39"/>
      <c r="D62" s="39"/>
      <c r="E62" s="126"/>
      <c r="F62" s="126"/>
      <c r="H62" s="127">
        <f t="shared" si="1"/>
        <v>0</v>
      </c>
      <c r="J62" s="4">
        <f t="shared" si="2"/>
        <v>25.305</v>
      </c>
      <c r="K62" s="127">
        <f t="shared" si="0"/>
        <v>0</v>
      </c>
    </row>
    <row r="63" spans="1:11">
      <c r="A63" s="37">
        <v>13135</v>
      </c>
      <c r="B63" s="132" t="s">
        <v>127</v>
      </c>
      <c r="C63" s="39"/>
      <c r="D63" s="39"/>
      <c r="E63" s="126"/>
      <c r="F63" s="126"/>
      <c r="H63" s="127">
        <f t="shared" si="1"/>
        <v>0</v>
      </c>
      <c r="J63" s="4">
        <f t="shared" si="2"/>
        <v>25.305</v>
      </c>
      <c r="K63" s="127">
        <f t="shared" si="0"/>
        <v>0</v>
      </c>
    </row>
    <row r="64" spans="1:11">
      <c r="A64" s="135">
        <v>13136</v>
      </c>
      <c r="B64" s="38" t="s">
        <v>128</v>
      </c>
      <c r="C64" s="39"/>
      <c r="D64" s="39"/>
      <c r="E64" s="126"/>
      <c r="F64" s="126"/>
      <c r="H64" s="127">
        <f t="shared" si="1"/>
        <v>0</v>
      </c>
      <c r="J64" s="4">
        <f t="shared" si="2"/>
        <v>25.305</v>
      </c>
      <c r="K64" s="127">
        <f t="shared" si="0"/>
        <v>0</v>
      </c>
    </row>
    <row r="65" spans="1:11">
      <c r="A65" s="37">
        <v>13141</v>
      </c>
      <c r="B65" s="132" t="s">
        <v>129</v>
      </c>
      <c r="C65" s="39"/>
      <c r="D65" s="39"/>
      <c r="E65" s="126"/>
      <c r="F65" s="126"/>
      <c r="H65" s="127">
        <f t="shared" si="1"/>
        <v>0</v>
      </c>
      <c r="J65" s="4">
        <f t="shared" si="2"/>
        <v>25.305</v>
      </c>
      <c r="K65" s="127">
        <f t="shared" si="0"/>
        <v>0</v>
      </c>
    </row>
    <row r="66" spans="1:11">
      <c r="A66" s="37">
        <v>13142</v>
      </c>
      <c r="B66" s="132" t="s">
        <v>130</v>
      </c>
      <c r="C66" s="39"/>
      <c r="D66" s="39"/>
      <c r="E66" s="126"/>
      <c r="F66" s="126"/>
      <c r="H66" s="127">
        <f t="shared" si="1"/>
        <v>0</v>
      </c>
      <c r="J66" s="4">
        <f t="shared" si="2"/>
        <v>25.305</v>
      </c>
      <c r="K66" s="127">
        <f t="shared" si="0"/>
        <v>0</v>
      </c>
    </row>
    <row r="67" spans="1:11">
      <c r="A67" s="37">
        <v>13143</v>
      </c>
      <c r="B67" s="38" t="s">
        <v>131</v>
      </c>
      <c r="C67" s="39"/>
      <c r="D67" s="39"/>
      <c r="E67" s="126"/>
      <c r="F67" s="126"/>
      <c r="H67" s="127">
        <f t="shared" si="1"/>
        <v>0</v>
      </c>
      <c r="J67" s="4">
        <f t="shared" si="2"/>
        <v>25.305</v>
      </c>
      <c r="K67" s="127">
        <f t="shared" si="0"/>
        <v>0</v>
      </c>
    </row>
    <row r="68" spans="1:11">
      <c r="A68" s="37">
        <v>13144</v>
      </c>
      <c r="B68" s="38" t="s">
        <v>132</v>
      </c>
      <c r="C68" s="39"/>
      <c r="D68" s="39"/>
      <c r="E68" s="126"/>
      <c r="F68" s="126"/>
      <c r="H68" s="127">
        <f t="shared" si="1"/>
        <v>0</v>
      </c>
      <c r="J68" s="4">
        <f t="shared" si="2"/>
        <v>25.305</v>
      </c>
      <c r="K68" s="127">
        <f t="shared" si="0"/>
        <v>0</v>
      </c>
    </row>
    <row r="69" spans="1:11">
      <c r="A69" s="37">
        <v>13151</v>
      </c>
      <c r="B69" s="38" t="s">
        <v>133</v>
      </c>
      <c r="C69" s="39"/>
      <c r="D69" s="39"/>
      <c r="E69" s="126"/>
      <c r="F69" s="126"/>
      <c r="H69" s="127">
        <f t="shared" si="1"/>
        <v>0</v>
      </c>
      <c r="J69" s="4">
        <f t="shared" si="2"/>
        <v>25.305</v>
      </c>
      <c r="K69" s="127">
        <f t="shared" si="0"/>
        <v>0</v>
      </c>
    </row>
    <row r="70" spans="1:11">
      <c r="A70" s="37">
        <v>13152</v>
      </c>
      <c r="B70" s="38" t="s">
        <v>134</v>
      </c>
      <c r="C70" s="39"/>
      <c r="D70" s="39"/>
      <c r="E70" s="126"/>
      <c r="F70" s="126"/>
      <c r="H70" s="127">
        <f t="shared" si="1"/>
        <v>0</v>
      </c>
      <c r="J70" s="4">
        <f t="shared" si="2"/>
        <v>25.305</v>
      </c>
      <c r="K70" s="127">
        <f t="shared" si="0"/>
        <v>0</v>
      </c>
    </row>
    <row r="71" spans="1:11">
      <c r="A71" s="37">
        <v>13153</v>
      </c>
      <c r="B71" s="38" t="s">
        <v>135</v>
      </c>
      <c r="C71" s="39"/>
      <c r="D71" s="39"/>
      <c r="E71" s="126"/>
      <c r="F71" s="126"/>
      <c r="H71" s="127">
        <f t="shared" si="1"/>
        <v>0</v>
      </c>
      <c r="J71" s="4">
        <f t="shared" si="2"/>
        <v>25.305</v>
      </c>
      <c r="K71" s="127">
        <f t="shared" si="0"/>
        <v>0</v>
      </c>
    </row>
    <row r="72" spans="1:11">
      <c r="A72" s="37">
        <v>13161</v>
      </c>
      <c r="B72" s="38" t="s">
        <v>475</v>
      </c>
      <c r="C72" s="39"/>
      <c r="D72" s="39"/>
      <c r="E72" s="126"/>
      <c r="F72" s="126"/>
      <c r="H72" s="127">
        <f t="shared" si="1"/>
        <v>0</v>
      </c>
      <c r="J72" s="4">
        <f t="shared" si="2"/>
        <v>25.305</v>
      </c>
      <c r="K72" s="127">
        <f t="shared" si="0"/>
        <v>0</v>
      </c>
    </row>
    <row r="73" spans="1:11">
      <c r="A73" s="37">
        <v>13162</v>
      </c>
      <c r="B73" s="38" t="s">
        <v>476</v>
      </c>
      <c r="C73" s="39"/>
      <c r="D73" s="39"/>
      <c r="E73" s="126"/>
      <c r="F73" s="126"/>
      <c r="H73" s="127">
        <f t="shared" si="1"/>
        <v>0</v>
      </c>
      <c r="J73" s="4">
        <f t="shared" ref="J73:J136" si="3">J72</f>
        <v>25.305</v>
      </c>
      <c r="K73" s="127">
        <f t="shared" si="0"/>
        <v>0</v>
      </c>
    </row>
    <row r="74" spans="1:11">
      <c r="A74" s="37">
        <v>13163</v>
      </c>
      <c r="B74" s="38" t="s">
        <v>477</v>
      </c>
      <c r="C74" s="39"/>
      <c r="D74" s="39"/>
      <c r="E74" s="126"/>
      <c r="F74" s="126"/>
      <c r="H74" s="127">
        <f t="shared" si="1"/>
        <v>0</v>
      </c>
      <c r="J74" s="4">
        <f t="shared" si="3"/>
        <v>25.305</v>
      </c>
      <c r="K74" s="127">
        <f t="shared" ref="K74:K137" si="4">ROUND(H74*J74,2)</f>
        <v>0</v>
      </c>
    </row>
    <row r="75" spans="1:11">
      <c r="A75" s="37">
        <v>13164</v>
      </c>
      <c r="B75" s="38" t="s">
        <v>139</v>
      </c>
      <c r="C75" s="39"/>
      <c r="D75" s="39"/>
      <c r="E75" s="126"/>
      <c r="F75" s="126"/>
      <c r="H75" s="127">
        <f t="shared" ref="H75:H140" si="5">ROUND(C75-D75+E75-F75,2)</f>
        <v>0</v>
      </c>
      <c r="J75" s="4">
        <f t="shared" si="3"/>
        <v>25.305</v>
      </c>
      <c r="K75" s="127">
        <f t="shared" si="4"/>
        <v>0</v>
      </c>
    </row>
    <row r="76" spans="1:11">
      <c r="A76" s="134">
        <v>13171</v>
      </c>
      <c r="B76" s="132" t="s">
        <v>140</v>
      </c>
      <c r="C76" s="39"/>
      <c r="D76" s="39"/>
      <c r="E76" s="126"/>
      <c r="F76" s="126"/>
      <c r="H76" s="127">
        <f t="shared" si="5"/>
        <v>0</v>
      </c>
      <c r="J76" s="4">
        <f t="shared" si="3"/>
        <v>25.305</v>
      </c>
      <c r="K76" s="127">
        <f t="shared" si="4"/>
        <v>0</v>
      </c>
    </row>
    <row r="77" spans="1:11">
      <c r="A77" s="134">
        <v>13172</v>
      </c>
      <c r="B77" s="132" t="s">
        <v>141</v>
      </c>
      <c r="C77" s="39"/>
      <c r="D77" s="39"/>
      <c r="E77" s="126"/>
      <c r="F77" s="126"/>
      <c r="H77" s="127">
        <f t="shared" si="5"/>
        <v>0</v>
      </c>
      <c r="J77" s="4">
        <f t="shared" si="3"/>
        <v>25.305</v>
      </c>
      <c r="K77" s="127">
        <f t="shared" si="4"/>
        <v>0</v>
      </c>
    </row>
    <row r="78" spans="1:11">
      <c r="A78" s="134">
        <v>13181</v>
      </c>
      <c r="B78" s="132" t="s">
        <v>478</v>
      </c>
      <c r="C78" s="39"/>
      <c r="D78" s="39"/>
      <c r="E78" s="126"/>
      <c r="F78" s="126"/>
      <c r="H78" s="127">
        <f t="shared" si="5"/>
        <v>0</v>
      </c>
      <c r="J78" s="4">
        <f t="shared" si="3"/>
        <v>25.305</v>
      </c>
      <c r="K78" s="127">
        <f t="shared" si="4"/>
        <v>0</v>
      </c>
    </row>
    <row r="79" spans="1:11">
      <c r="A79" s="134">
        <v>13182</v>
      </c>
      <c r="B79" s="132" t="s">
        <v>143</v>
      </c>
      <c r="C79" s="39"/>
      <c r="D79" s="39"/>
      <c r="E79" s="126"/>
      <c r="F79" s="126"/>
      <c r="H79" s="127">
        <f t="shared" si="5"/>
        <v>0</v>
      </c>
      <c r="J79" s="4">
        <f t="shared" si="3"/>
        <v>25.305</v>
      </c>
      <c r="K79" s="127">
        <f t="shared" si="4"/>
        <v>0</v>
      </c>
    </row>
    <row r="80" spans="1:11">
      <c r="A80" s="134">
        <v>13183</v>
      </c>
      <c r="B80" s="132" t="s">
        <v>144</v>
      </c>
      <c r="C80" s="39"/>
      <c r="D80" s="39"/>
      <c r="E80" s="126"/>
      <c r="F80" s="126"/>
      <c r="H80" s="127">
        <f t="shared" si="5"/>
        <v>0</v>
      </c>
      <c r="J80" s="4">
        <f t="shared" si="3"/>
        <v>25.305</v>
      </c>
      <c r="K80" s="127">
        <f t="shared" si="4"/>
        <v>0</v>
      </c>
    </row>
    <row r="81" spans="1:11">
      <c r="A81" s="134">
        <v>13191</v>
      </c>
      <c r="B81" s="132" t="s">
        <v>145</v>
      </c>
      <c r="C81" s="39"/>
      <c r="D81" s="39"/>
      <c r="E81" s="126"/>
      <c r="F81" s="126"/>
      <c r="H81" s="127">
        <f t="shared" si="5"/>
        <v>0</v>
      </c>
      <c r="J81" s="4">
        <f t="shared" si="3"/>
        <v>25.305</v>
      </c>
      <c r="K81" s="127">
        <f t="shared" si="4"/>
        <v>0</v>
      </c>
    </row>
    <row r="82" spans="1:11">
      <c r="A82" s="134">
        <v>13192</v>
      </c>
      <c r="B82" s="132" t="s">
        <v>146</v>
      </c>
      <c r="C82" s="39"/>
      <c r="D82" s="39"/>
      <c r="E82" s="126"/>
      <c r="F82" s="126"/>
      <c r="H82" s="127">
        <f t="shared" si="5"/>
        <v>0</v>
      </c>
      <c r="J82" s="4">
        <f t="shared" si="3"/>
        <v>25.305</v>
      </c>
      <c r="K82" s="127">
        <f t="shared" si="4"/>
        <v>0</v>
      </c>
    </row>
    <row r="83" spans="1:11">
      <c r="A83" s="134">
        <v>13193</v>
      </c>
      <c r="B83" s="132" t="s">
        <v>147</v>
      </c>
      <c r="C83" s="39"/>
      <c r="D83" s="39"/>
      <c r="E83" s="126"/>
      <c r="F83" s="126"/>
      <c r="H83" s="127">
        <f t="shared" si="5"/>
        <v>0</v>
      </c>
      <c r="J83" s="4">
        <f t="shared" si="3"/>
        <v>25.305</v>
      </c>
      <c r="K83" s="127">
        <f t="shared" si="4"/>
        <v>0</v>
      </c>
    </row>
    <row r="84" spans="1:11">
      <c r="A84" s="134">
        <v>13194</v>
      </c>
      <c r="B84" s="132" t="s">
        <v>148</v>
      </c>
      <c r="C84" s="39"/>
      <c r="D84" s="39"/>
      <c r="E84" s="126"/>
      <c r="F84" s="126"/>
      <c r="H84" s="127">
        <f t="shared" si="5"/>
        <v>0</v>
      </c>
      <c r="J84" s="4">
        <f t="shared" si="3"/>
        <v>25.305</v>
      </c>
      <c r="K84" s="127">
        <f t="shared" si="4"/>
        <v>0</v>
      </c>
    </row>
    <row r="85" spans="1:11">
      <c r="A85" s="134">
        <v>13195</v>
      </c>
      <c r="B85" s="132" t="s">
        <v>149</v>
      </c>
      <c r="C85" s="39"/>
      <c r="D85" s="39"/>
      <c r="E85" s="126"/>
      <c r="F85" s="126"/>
      <c r="H85" s="127">
        <f t="shared" si="5"/>
        <v>0</v>
      </c>
      <c r="J85" s="4">
        <f t="shared" si="3"/>
        <v>25.305</v>
      </c>
      <c r="K85" s="127">
        <f t="shared" si="4"/>
        <v>0</v>
      </c>
    </row>
    <row r="86" spans="1:11">
      <c r="A86" s="134">
        <v>13196</v>
      </c>
      <c r="B86" s="132" t="s">
        <v>150</v>
      </c>
      <c r="C86" s="39"/>
      <c r="D86" s="39"/>
      <c r="E86" s="126"/>
      <c r="F86" s="126"/>
      <c r="H86" s="127">
        <f t="shared" si="5"/>
        <v>0</v>
      </c>
      <c r="J86" s="4">
        <f t="shared" si="3"/>
        <v>25.305</v>
      </c>
      <c r="K86" s="127">
        <f t="shared" si="4"/>
        <v>0</v>
      </c>
    </row>
    <row r="87" spans="1:11">
      <c r="A87" s="134">
        <v>13201</v>
      </c>
      <c r="B87" s="132" t="s">
        <v>151</v>
      </c>
      <c r="C87" s="39"/>
      <c r="D87" s="39"/>
      <c r="E87" s="126"/>
      <c r="F87" s="126"/>
      <c r="H87" s="127">
        <f t="shared" si="5"/>
        <v>0</v>
      </c>
      <c r="J87" s="4">
        <f t="shared" si="3"/>
        <v>25.305</v>
      </c>
      <c r="K87" s="127">
        <f t="shared" si="4"/>
        <v>0</v>
      </c>
    </row>
    <row r="88" spans="1:11">
      <c r="A88" s="134">
        <v>13202</v>
      </c>
      <c r="B88" s="132" t="s">
        <v>152</v>
      </c>
      <c r="C88" s="39"/>
      <c r="D88" s="39"/>
      <c r="E88" s="126"/>
      <c r="F88" s="126"/>
      <c r="H88" s="127">
        <f t="shared" si="5"/>
        <v>0</v>
      </c>
      <c r="J88" s="4">
        <f t="shared" si="3"/>
        <v>25.305</v>
      </c>
      <c r="K88" s="127">
        <f t="shared" si="4"/>
        <v>0</v>
      </c>
    </row>
    <row r="89" spans="1:11">
      <c r="A89" s="134">
        <v>13203</v>
      </c>
      <c r="B89" s="132" t="s">
        <v>153</v>
      </c>
      <c r="C89" s="39"/>
      <c r="D89" s="39"/>
      <c r="E89" s="126"/>
      <c r="F89" s="126"/>
      <c r="H89" s="127">
        <f t="shared" si="5"/>
        <v>0</v>
      </c>
      <c r="J89" s="4">
        <f t="shared" si="3"/>
        <v>25.305</v>
      </c>
      <c r="K89" s="127">
        <f t="shared" si="4"/>
        <v>0</v>
      </c>
    </row>
    <row r="90" spans="1:11">
      <c r="A90" s="134">
        <v>13204</v>
      </c>
      <c r="B90" s="132" t="s">
        <v>154</v>
      </c>
      <c r="C90" s="39"/>
      <c r="D90" s="39"/>
      <c r="E90" s="126"/>
      <c r="F90" s="126"/>
      <c r="H90" s="127">
        <f t="shared" si="5"/>
        <v>0</v>
      </c>
      <c r="J90" s="4">
        <f t="shared" si="3"/>
        <v>25.305</v>
      </c>
      <c r="K90" s="127">
        <f t="shared" si="4"/>
        <v>0</v>
      </c>
    </row>
    <row r="91" spans="1:11">
      <c r="A91" s="134">
        <v>13205</v>
      </c>
      <c r="B91" s="132" t="s">
        <v>155</v>
      </c>
      <c r="C91" s="39"/>
      <c r="D91" s="39"/>
      <c r="E91" s="126"/>
      <c r="F91" s="126"/>
      <c r="H91" s="127">
        <f t="shared" si="5"/>
        <v>0</v>
      </c>
      <c r="J91" s="4">
        <f t="shared" si="3"/>
        <v>25.305</v>
      </c>
      <c r="K91" s="127">
        <f t="shared" si="4"/>
        <v>0</v>
      </c>
    </row>
    <row r="92" spans="1:11">
      <c r="A92" s="134">
        <v>13206</v>
      </c>
      <c r="B92" s="132" t="s">
        <v>156</v>
      </c>
      <c r="C92" s="39"/>
      <c r="D92" s="39"/>
      <c r="E92" s="126"/>
      <c r="F92" s="126"/>
      <c r="H92" s="127">
        <f t="shared" si="5"/>
        <v>0</v>
      </c>
      <c r="J92" s="4">
        <f t="shared" si="3"/>
        <v>25.305</v>
      </c>
      <c r="K92" s="127">
        <f t="shared" si="4"/>
        <v>0</v>
      </c>
    </row>
    <row r="93" spans="1:11">
      <c r="A93" s="134">
        <v>13211</v>
      </c>
      <c r="B93" s="132" t="s">
        <v>157</v>
      </c>
      <c r="C93" s="39"/>
      <c r="D93" s="39"/>
      <c r="E93" s="126"/>
      <c r="F93" s="126"/>
      <c r="H93" s="127">
        <f t="shared" si="5"/>
        <v>0</v>
      </c>
      <c r="J93" s="4">
        <f t="shared" si="3"/>
        <v>25.305</v>
      </c>
      <c r="K93" s="127">
        <f t="shared" si="4"/>
        <v>0</v>
      </c>
    </row>
    <row r="94" spans="1:11">
      <c r="A94" s="134">
        <v>13212</v>
      </c>
      <c r="B94" s="132" t="s">
        <v>158</v>
      </c>
      <c r="C94" s="39"/>
      <c r="D94" s="39"/>
      <c r="E94" s="126"/>
      <c r="F94" s="126"/>
      <c r="H94" s="127">
        <f t="shared" si="5"/>
        <v>0</v>
      </c>
      <c r="J94" s="4">
        <f t="shared" si="3"/>
        <v>25.305</v>
      </c>
      <c r="K94" s="127">
        <f t="shared" si="4"/>
        <v>0</v>
      </c>
    </row>
    <row r="95" spans="1:11">
      <c r="A95" s="134">
        <v>13213</v>
      </c>
      <c r="B95" s="132" t="s">
        <v>159</v>
      </c>
      <c r="C95" s="39"/>
      <c r="D95" s="39"/>
      <c r="E95" s="126"/>
      <c r="F95" s="126"/>
      <c r="H95" s="127">
        <f t="shared" si="5"/>
        <v>0</v>
      </c>
      <c r="J95" s="4">
        <f t="shared" si="3"/>
        <v>25.305</v>
      </c>
      <c r="K95" s="127">
        <f t="shared" si="4"/>
        <v>0</v>
      </c>
    </row>
    <row r="96" spans="1:11">
      <c r="A96" s="134">
        <v>13214</v>
      </c>
      <c r="B96" s="132" t="s">
        <v>160</v>
      </c>
      <c r="C96" s="39"/>
      <c r="D96" s="39"/>
      <c r="E96" s="126"/>
      <c r="F96" s="126"/>
      <c r="H96" s="127">
        <f t="shared" si="5"/>
        <v>0</v>
      </c>
      <c r="J96" s="4">
        <f t="shared" si="3"/>
        <v>25.305</v>
      </c>
      <c r="K96" s="127">
        <f t="shared" si="4"/>
        <v>0</v>
      </c>
    </row>
    <row r="97" spans="1:11">
      <c r="A97" s="134">
        <v>13215</v>
      </c>
      <c r="B97" s="132" t="s">
        <v>161</v>
      </c>
      <c r="C97" s="39"/>
      <c r="D97" s="39"/>
      <c r="E97" s="126"/>
      <c r="F97" s="126"/>
      <c r="H97" s="127">
        <f t="shared" si="5"/>
        <v>0</v>
      </c>
      <c r="J97" s="4">
        <f t="shared" si="3"/>
        <v>25.305</v>
      </c>
      <c r="K97" s="127">
        <f t="shared" si="4"/>
        <v>0</v>
      </c>
    </row>
    <row r="98" spans="1:11">
      <c r="A98" s="134">
        <v>13216</v>
      </c>
      <c r="B98" s="132" t="s">
        <v>162</v>
      </c>
      <c r="C98" s="39"/>
      <c r="D98" s="39"/>
      <c r="E98" s="126"/>
      <c r="F98" s="126"/>
      <c r="H98" s="127">
        <f t="shared" si="5"/>
        <v>0</v>
      </c>
      <c r="J98" s="4">
        <f t="shared" si="3"/>
        <v>25.305</v>
      </c>
      <c r="K98" s="127">
        <f t="shared" si="4"/>
        <v>0</v>
      </c>
    </row>
    <row r="99" spans="1:11">
      <c r="A99" s="134">
        <v>13217</v>
      </c>
      <c r="B99" s="132" t="s">
        <v>163</v>
      </c>
      <c r="C99" s="39"/>
      <c r="D99" s="39"/>
      <c r="E99" s="126"/>
      <c r="F99" s="126"/>
      <c r="H99" s="127">
        <f t="shared" si="5"/>
        <v>0</v>
      </c>
      <c r="J99" s="4">
        <f t="shared" si="3"/>
        <v>25.305</v>
      </c>
      <c r="K99" s="127">
        <f t="shared" si="4"/>
        <v>0</v>
      </c>
    </row>
    <row r="100" spans="1:11">
      <c r="A100" s="134">
        <v>13221</v>
      </c>
      <c r="B100" s="132" t="s">
        <v>164</v>
      </c>
      <c r="C100" s="39"/>
      <c r="D100" s="39"/>
      <c r="E100" s="126"/>
      <c r="F100" s="126"/>
      <c r="H100" s="127">
        <f t="shared" si="5"/>
        <v>0</v>
      </c>
      <c r="J100" s="4">
        <f t="shared" si="3"/>
        <v>25.305</v>
      </c>
      <c r="K100" s="127">
        <f t="shared" si="4"/>
        <v>0</v>
      </c>
    </row>
    <row r="101" spans="1:11">
      <c r="A101" s="134">
        <v>13231</v>
      </c>
      <c r="B101" s="132" t="s">
        <v>479</v>
      </c>
      <c r="C101" s="39"/>
      <c r="D101" s="39"/>
      <c r="E101" s="126"/>
      <c r="F101" s="126"/>
      <c r="H101" s="127">
        <f t="shared" si="5"/>
        <v>0</v>
      </c>
      <c r="J101" s="4">
        <f t="shared" si="3"/>
        <v>25.305</v>
      </c>
      <c r="K101" s="127">
        <f t="shared" si="4"/>
        <v>0</v>
      </c>
    </row>
    <row r="102" spans="1:11">
      <c r="A102" s="135">
        <v>13232</v>
      </c>
      <c r="B102" s="38" t="s">
        <v>166</v>
      </c>
      <c r="C102" s="39"/>
      <c r="D102" s="39"/>
      <c r="E102" s="126"/>
      <c r="F102" s="126"/>
      <c r="H102" s="127">
        <f t="shared" si="5"/>
        <v>0</v>
      </c>
      <c r="J102" s="4">
        <f t="shared" si="3"/>
        <v>25.305</v>
      </c>
      <c r="K102" s="127">
        <f t="shared" si="4"/>
        <v>0</v>
      </c>
    </row>
    <row r="103" spans="1:11">
      <c r="A103" s="134">
        <v>13241</v>
      </c>
      <c r="B103" s="132" t="s">
        <v>167</v>
      </c>
      <c r="C103" s="39"/>
      <c r="D103" s="39"/>
      <c r="E103" s="126"/>
      <c r="F103" s="126"/>
      <c r="H103" s="127">
        <f t="shared" si="5"/>
        <v>0</v>
      </c>
      <c r="J103" s="4">
        <f t="shared" si="3"/>
        <v>25.305</v>
      </c>
      <c r="K103" s="127">
        <f t="shared" si="4"/>
        <v>0</v>
      </c>
    </row>
    <row r="104" spans="1:11">
      <c r="A104" s="134">
        <v>13242</v>
      </c>
      <c r="B104" s="132" t="s">
        <v>480</v>
      </c>
      <c r="C104" s="39"/>
      <c r="D104" s="39"/>
      <c r="E104" s="126"/>
      <c r="F104" s="126"/>
      <c r="H104" s="127">
        <f t="shared" si="5"/>
        <v>0</v>
      </c>
      <c r="J104" s="4">
        <f t="shared" si="3"/>
        <v>25.305</v>
      </c>
      <c r="K104" s="127">
        <f t="shared" si="4"/>
        <v>0</v>
      </c>
    </row>
    <row r="105" spans="1:11">
      <c r="A105" s="134">
        <v>13243</v>
      </c>
      <c r="B105" s="132" t="s">
        <v>169</v>
      </c>
      <c r="C105" s="39"/>
      <c r="D105" s="39"/>
      <c r="E105" s="126"/>
      <c r="F105" s="126"/>
      <c r="H105" s="127">
        <f t="shared" si="5"/>
        <v>0</v>
      </c>
      <c r="J105" s="4">
        <f t="shared" si="3"/>
        <v>25.305</v>
      </c>
      <c r="K105" s="127">
        <f t="shared" si="4"/>
        <v>0</v>
      </c>
    </row>
    <row r="106" spans="1:11">
      <c r="A106" s="136">
        <v>13251</v>
      </c>
      <c r="B106" s="38" t="s">
        <v>170</v>
      </c>
      <c r="C106" s="39"/>
      <c r="D106" s="39"/>
      <c r="E106" s="126"/>
      <c r="F106" s="126"/>
      <c r="H106" s="127">
        <f t="shared" si="5"/>
        <v>0</v>
      </c>
      <c r="J106" s="4">
        <f t="shared" si="3"/>
        <v>25.305</v>
      </c>
      <c r="K106" s="127">
        <f t="shared" si="4"/>
        <v>0</v>
      </c>
    </row>
    <row r="107" spans="1:11">
      <c r="A107" s="136">
        <v>13252</v>
      </c>
      <c r="B107" s="38" t="s">
        <v>171</v>
      </c>
      <c r="C107" s="39"/>
      <c r="D107" s="39"/>
      <c r="E107" s="126"/>
      <c r="F107" s="126"/>
      <c r="H107" s="127">
        <f t="shared" si="5"/>
        <v>0</v>
      </c>
      <c r="J107" s="4">
        <f t="shared" si="3"/>
        <v>25.305</v>
      </c>
      <c r="K107" s="127">
        <f t="shared" si="4"/>
        <v>0</v>
      </c>
    </row>
    <row r="108" spans="1:11">
      <c r="A108" s="136">
        <v>13253</v>
      </c>
      <c r="B108" s="38" t="s">
        <v>172</v>
      </c>
      <c r="C108" s="39"/>
      <c r="D108" s="39"/>
      <c r="E108" s="126"/>
      <c r="F108" s="126"/>
      <c r="H108" s="127">
        <f t="shared" si="5"/>
        <v>0</v>
      </c>
      <c r="J108" s="4">
        <f t="shared" si="3"/>
        <v>25.305</v>
      </c>
      <c r="K108" s="127">
        <f t="shared" si="4"/>
        <v>0</v>
      </c>
    </row>
    <row r="109" spans="1:11">
      <c r="A109" s="136">
        <v>13254</v>
      </c>
      <c r="B109" s="38" t="s">
        <v>173</v>
      </c>
      <c r="C109" s="39"/>
      <c r="D109" s="39"/>
      <c r="E109" s="126"/>
      <c r="F109" s="126"/>
      <c r="H109" s="127">
        <f t="shared" si="5"/>
        <v>0</v>
      </c>
      <c r="J109" s="4">
        <f t="shared" si="3"/>
        <v>25.305</v>
      </c>
      <c r="K109" s="127">
        <f t="shared" si="4"/>
        <v>0</v>
      </c>
    </row>
    <row r="110" spans="1:11">
      <c r="A110" s="135">
        <v>13261</v>
      </c>
      <c r="B110" s="38" t="s">
        <v>174</v>
      </c>
      <c r="C110" s="39"/>
      <c r="D110" s="39"/>
      <c r="E110" s="126"/>
      <c r="F110" s="126"/>
      <c r="H110" s="127">
        <f>ROUND(C110-D110+E110-F110,2)</f>
        <v>0</v>
      </c>
      <c r="J110" s="4">
        <f t="shared" si="3"/>
        <v>25.305</v>
      </c>
      <c r="K110" s="127">
        <f t="shared" si="4"/>
        <v>0</v>
      </c>
    </row>
    <row r="111" spans="1:11">
      <c r="A111" s="134">
        <v>13501</v>
      </c>
      <c r="B111" s="38" t="s">
        <v>176</v>
      </c>
      <c r="C111" s="39"/>
      <c r="D111" s="39"/>
      <c r="E111" s="126"/>
      <c r="F111" s="126"/>
      <c r="H111" s="127">
        <f t="shared" si="5"/>
        <v>0</v>
      </c>
      <c r="J111" s="4">
        <f t="shared" si="3"/>
        <v>25.305</v>
      </c>
      <c r="K111" s="127">
        <f t="shared" si="4"/>
        <v>0</v>
      </c>
    </row>
    <row r="112" spans="1:11">
      <c r="A112" s="134">
        <v>13502</v>
      </c>
      <c r="B112" s="38" t="s">
        <v>177</v>
      </c>
      <c r="C112" s="39"/>
      <c r="D112" s="39"/>
      <c r="E112" s="126"/>
      <c r="F112" s="126"/>
      <c r="H112" s="127">
        <f t="shared" si="5"/>
        <v>0</v>
      </c>
      <c r="J112" s="4">
        <f t="shared" si="3"/>
        <v>25.305</v>
      </c>
      <c r="K112" s="127">
        <f t="shared" si="4"/>
        <v>0</v>
      </c>
    </row>
    <row r="113" spans="1:11">
      <c r="A113" s="134">
        <v>13503</v>
      </c>
      <c r="B113" s="38" t="s">
        <v>178</v>
      </c>
      <c r="C113" s="39"/>
      <c r="D113" s="39"/>
      <c r="E113" s="126"/>
      <c r="F113" s="126"/>
      <c r="H113" s="127">
        <f t="shared" si="5"/>
        <v>0</v>
      </c>
      <c r="J113" s="4">
        <f t="shared" si="3"/>
        <v>25.305</v>
      </c>
      <c r="K113" s="127">
        <f t="shared" si="4"/>
        <v>0</v>
      </c>
    </row>
    <row r="114" spans="1:11">
      <c r="A114" s="134">
        <v>13601</v>
      </c>
      <c r="B114" s="38" t="s">
        <v>175</v>
      </c>
      <c r="C114" s="39"/>
      <c r="D114" s="39"/>
      <c r="E114" s="126"/>
      <c r="F114" s="126"/>
      <c r="H114" s="127">
        <f t="shared" si="5"/>
        <v>0</v>
      </c>
      <c r="J114" s="4">
        <f t="shared" si="3"/>
        <v>25.305</v>
      </c>
      <c r="K114" s="127">
        <f t="shared" si="4"/>
        <v>0</v>
      </c>
    </row>
    <row r="115" spans="1:11">
      <c r="A115" s="134">
        <v>14101</v>
      </c>
      <c r="B115" s="132" t="s">
        <v>179</v>
      </c>
      <c r="C115" s="39">
        <v>131594.66</v>
      </c>
      <c r="D115" s="39"/>
      <c r="E115" s="126"/>
      <c r="F115" s="126"/>
      <c r="H115" s="127">
        <f t="shared" si="5"/>
        <v>131594.66</v>
      </c>
      <c r="J115" s="4">
        <f t="shared" si="3"/>
        <v>25.305</v>
      </c>
      <c r="K115" s="127">
        <f t="shared" si="4"/>
        <v>3330002.87</v>
      </c>
    </row>
    <row r="116" spans="1:11">
      <c r="A116" s="134">
        <v>14102</v>
      </c>
      <c r="B116" s="132" t="s">
        <v>180</v>
      </c>
      <c r="C116" s="39">
        <v>3545458.17</v>
      </c>
      <c r="D116" s="39"/>
      <c r="E116" s="126"/>
      <c r="F116" s="126"/>
      <c r="H116" s="127">
        <f t="shared" si="5"/>
        <v>3545458.17</v>
      </c>
      <c r="J116" s="4">
        <f t="shared" si="3"/>
        <v>25.305</v>
      </c>
      <c r="K116" s="127">
        <f t="shared" si="4"/>
        <v>89717818.989999995</v>
      </c>
    </row>
    <row r="117" spans="1:11">
      <c r="A117" s="137">
        <v>14103</v>
      </c>
      <c r="B117" s="138" t="s">
        <v>481</v>
      </c>
      <c r="C117" s="130"/>
      <c r="D117" s="130"/>
      <c r="E117" s="130"/>
      <c r="F117" s="130"/>
      <c r="G117" s="131"/>
      <c r="H117" s="131">
        <f t="shared" si="5"/>
        <v>0</v>
      </c>
      <c r="J117" s="4">
        <f t="shared" si="3"/>
        <v>25.305</v>
      </c>
      <c r="K117" s="131">
        <f t="shared" si="4"/>
        <v>0</v>
      </c>
    </row>
    <row r="118" spans="1:11">
      <c r="A118" s="134">
        <v>14201</v>
      </c>
      <c r="B118" s="132" t="s">
        <v>181</v>
      </c>
      <c r="C118" s="39"/>
      <c r="D118" s="39"/>
      <c r="E118" s="126"/>
      <c r="F118" s="126"/>
      <c r="H118" s="127">
        <f t="shared" si="5"/>
        <v>0</v>
      </c>
      <c r="J118" s="4">
        <f t="shared" si="3"/>
        <v>25.305</v>
      </c>
      <c r="K118" s="127">
        <f t="shared" si="4"/>
        <v>0</v>
      </c>
    </row>
    <row r="119" spans="1:11">
      <c r="A119" s="134">
        <v>15001</v>
      </c>
      <c r="B119" s="38" t="s">
        <v>182</v>
      </c>
      <c r="C119" s="39"/>
      <c r="D119" s="39"/>
      <c r="E119" s="126"/>
      <c r="F119" s="126"/>
      <c r="H119" s="127">
        <f t="shared" si="5"/>
        <v>0</v>
      </c>
      <c r="J119" s="4">
        <f t="shared" si="3"/>
        <v>25.305</v>
      </c>
      <c r="K119" s="127">
        <f t="shared" si="4"/>
        <v>0</v>
      </c>
    </row>
    <row r="120" spans="1:11">
      <c r="A120" s="134">
        <v>15002</v>
      </c>
      <c r="B120" s="38" t="s">
        <v>183</v>
      </c>
      <c r="C120" s="39"/>
      <c r="D120" s="39"/>
      <c r="E120" s="126"/>
      <c r="F120" s="126"/>
      <c r="H120" s="127">
        <f t="shared" si="5"/>
        <v>0</v>
      </c>
      <c r="J120" s="4">
        <f t="shared" si="3"/>
        <v>25.305</v>
      </c>
      <c r="K120" s="127">
        <f t="shared" si="4"/>
        <v>0</v>
      </c>
    </row>
    <row r="121" spans="1:11">
      <c r="A121" s="134">
        <v>15003</v>
      </c>
      <c r="B121" s="38" t="s">
        <v>184</v>
      </c>
      <c r="C121" s="39">
        <v>2155.46</v>
      </c>
      <c r="D121" s="39"/>
      <c r="E121" s="126"/>
      <c r="F121" s="126"/>
      <c r="H121" s="127">
        <f t="shared" si="5"/>
        <v>2155.46</v>
      </c>
      <c r="J121" s="4">
        <f t="shared" si="3"/>
        <v>25.305</v>
      </c>
      <c r="K121" s="127">
        <f t="shared" si="4"/>
        <v>54543.92</v>
      </c>
    </row>
    <row r="122" spans="1:11">
      <c r="A122" s="134">
        <v>15004</v>
      </c>
      <c r="B122" s="38" t="s">
        <v>243</v>
      </c>
      <c r="C122" s="39">
        <v>200</v>
      </c>
      <c r="D122" s="39"/>
      <c r="E122" s="126"/>
      <c r="F122" s="126"/>
      <c r="H122" s="127">
        <f t="shared" si="5"/>
        <v>200</v>
      </c>
      <c r="J122" s="4">
        <f t="shared" si="3"/>
        <v>25.305</v>
      </c>
      <c r="K122" s="127">
        <f t="shared" si="4"/>
        <v>5061</v>
      </c>
    </row>
    <row r="123" spans="1:11">
      <c r="A123" s="134">
        <v>15005</v>
      </c>
      <c r="B123" s="38" t="s">
        <v>185</v>
      </c>
      <c r="C123" s="39">
        <v>34163.97</v>
      </c>
      <c r="D123" s="39"/>
      <c r="E123" s="126"/>
      <c r="F123" s="126"/>
      <c r="H123" s="127">
        <f t="shared" si="5"/>
        <v>34163.97</v>
      </c>
      <c r="J123" s="4">
        <f t="shared" si="3"/>
        <v>25.305</v>
      </c>
      <c r="K123" s="127">
        <f t="shared" si="4"/>
        <v>864519.26</v>
      </c>
    </row>
    <row r="124" spans="1:11">
      <c r="A124" s="134">
        <v>15006</v>
      </c>
      <c r="B124" s="38" t="s">
        <v>218</v>
      </c>
      <c r="C124" s="39"/>
      <c r="D124" s="39"/>
      <c r="E124" s="126"/>
      <c r="F124" s="126"/>
      <c r="H124" s="127">
        <f t="shared" si="5"/>
        <v>0</v>
      </c>
      <c r="J124" s="4">
        <f t="shared" si="3"/>
        <v>25.305</v>
      </c>
      <c r="K124" s="127">
        <f t="shared" si="4"/>
        <v>0</v>
      </c>
    </row>
    <row r="125" spans="1:11">
      <c r="A125" s="134">
        <v>15007</v>
      </c>
      <c r="B125" s="38" t="s">
        <v>186</v>
      </c>
      <c r="C125" s="39"/>
      <c r="D125" s="39"/>
      <c r="E125" s="126"/>
      <c r="F125" s="126"/>
      <c r="H125" s="127">
        <f t="shared" si="5"/>
        <v>0</v>
      </c>
      <c r="J125" s="4">
        <f t="shared" si="3"/>
        <v>25.305</v>
      </c>
      <c r="K125" s="127">
        <f t="shared" si="4"/>
        <v>0</v>
      </c>
    </row>
    <row r="126" spans="1:11">
      <c r="A126" s="134">
        <v>15008</v>
      </c>
      <c r="B126" s="38" t="s">
        <v>187</v>
      </c>
      <c r="C126" s="39"/>
      <c r="D126" s="39"/>
      <c r="E126" s="126"/>
      <c r="F126" s="126"/>
      <c r="H126" s="127">
        <f t="shared" si="5"/>
        <v>0</v>
      </c>
      <c r="J126" s="4">
        <f t="shared" si="3"/>
        <v>25.305</v>
      </c>
      <c r="K126" s="127">
        <f t="shared" si="4"/>
        <v>0</v>
      </c>
    </row>
    <row r="127" spans="1:11">
      <c r="A127" s="134">
        <v>15009</v>
      </c>
      <c r="B127" s="38" t="s">
        <v>245</v>
      </c>
      <c r="C127" s="39"/>
      <c r="D127" s="39"/>
      <c r="E127" s="126"/>
      <c r="F127" s="126"/>
      <c r="H127" s="127">
        <f t="shared" si="5"/>
        <v>0</v>
      </c>
      <c r="J127" s="4">
        <f t="shared" si="3"/>
        <v>25.305</v>
      </c>
      <c r="K127" s="127">
        <f t="shared" si="4"/>
        <v>0</v>
      </c>
    </row>
    <row r="128" spans="1:11">
      <c r="A128" s="134">
        <v>15010</v>
      </c>
      <c r="B128" s="38" t="s">
        <v>219</v>
      </c>
      <c r="C128" s="39">
        <v>33598.81</v>
      </c>
      <c r="D128" s="39"/>
      <c r="E128" s="126"/>
      <c r="F128" s="126"/>
      <c r="H128" s="127">
        <f t="shared" si="5"/>
        <v>33598.81</v>
      </c>
      <c r="J128" s="4">
        <f t="shared" si="3"/>
        <v>25.305</v>
      </c>
      <c r="K128" s="127">
        <f t="shared" si="4"/>
        <v>850217.89</v>
      </c>
    </row>
    <row r="129" spans="1:11">
      <c r="A129" s="134">
        <v>15011</v>
      </c>
      <c r="B129" s="38" t="s">
        <v>220</v>
      </c>
      <c r="C129" s="39"/>
      <c r="D129" s="39"/>
      <c r="E129" s="126"/>
      <c r="F129" s="126"/>
      <c r="H129" s="127">
        <f t="shared" si="5"/>
        <v>0</v>
      </c>
      <c r="J129" s="4">
        <f t="shared" si="3"/>
        <v>25.305</v>
      </c>
      <c r="K129" s="127">
        <f t="shared" si="4"/>
        <v>0</v>
      </c>
    </row>
    <row r="130" spans="1:11">
      <c r="A130" s="134">
        <v>15012</v>
      </c>
      <c r="B130" s="38" t="s">
        <v>221</v>
      </c>
      <c r="C130" s="39"/>
      <c r="D130" s="39"/>
      <c r="E130" s="126"/>
      <c r="F130" s="126"/>
      <c r="H130" s="127">
        <f t="shared" si="5"/>
        <v>0</v>
      </c>
      <c r="J130" s="4">
        <f t="shared" si="3"/>
        <v>25.305</v>
      </c>
      <c r="K130" s="127">
        <f t="shared" si="4"/>
        <v>0</v>
      </c>
    </row>
    <row r="131" spans="1:11">
      <c r="A131" s="134">
        <v>15013</v>
      </c>
      <c r="B131" s="38" t="s">
        <v>244</v>
      </c>
      <c r="C131" s="39">
        <v>157206.70000000001</v>
      </c>
      <c r="D131" s="39"/>
      <c r="E131" s="126"/>
      <c r="F131" s="126"/>
      <c r="H131" s="127">
        <f t="shared" si="5"/>
        <v>157206.70000000001</v>
      </c>
      <c r="J131" s="4">
        <f t="shared" si="3"/>
        <v>25.305</v>
      </c>
      <c r="K131" s="127">
        <f t="shared" si="4"/>
        <v>3978115.54</v>
      </c>
    </row>
    <row r="132" spans="1:11">
      <c r="A132" s="134">
        <v>15014</v>
      </c>
      <c r="B132" s="38" t="s">
        <v>188</v>
      </c>
      <c r="C132" s="39"/>
      <c r="D132" s="39"/>
      <c r="E132" s="126"/>
      <c r="F132" s="126"/>
      <c r="H132" s="127">
        <f t="shared" si="5"/>
        <v>0</v>
      </c>
      <c r="J132" s="4">
        <f t="shared" si="3"/>
        <v>25.305</v>
      </c>
      <c r="K132" s="127">
        <f t="shared" si="4"/>
        <v>0</v>
      </c>
    </row>
    <row r="133" spans="1:11">
      <c r="A133" s="134">
        <v>15015</v>
      </c>
      <c r="B133" s="38" t="s">
        <v>189</v>
      </c>
      <c r="C133" s="39"/>
      <c r="D133" s="39"/>
      <c r="E133" s="126"/>
      <c r="F133" s="126"/>
      <c r="H133" s="127">
        <f t="shared" si="5"/>
        <v>0</v>
      </c>
      <c r="J133" s="4">
        <f t="shared" si="3"/>
        <v>25.305</v>
      </c>
      <c r="K133" s="127">
        <f t="shared" si="4"/>
        <v>0</v>
      </c>
    </row>
    <row r="134" spans="1:11">
      <c r="A134" s="137">
        <v>15016</v>
      </c>
      <c r="B134" s="129" t="s">
        <v>241</v>
      </c>
      <c r="C134" s="130"/>
      <c r="D134" s="130"/>
      <c r="E134" s="130"/>
      <c r="F134" s="130"/>
      <c r="G134" s="131"/>
      <c r="H134" s="131">
        <f t="shared" si="5"/>
        <v>0</v>
      </c>
      <c r="J134" s="4">
        <f t="shared" si="3"/>
        <v>25.305</v>
      </c>
      <c r="K134" s="131">
        <f t="shared" si="4"/>
        <v>0</v>
      </c>
    </row>
    <row r="135" spans="1:11">
      <c r="A135" s="136">
        <v>15017</v>
      </c>
      <c r="B135" s="139" t="s">
        <v>222</v>
      </c>
      <c r="C135" s="39"/>
      <c r="D135" s="39"/>
      <c r="E135" s="126"/>
      <c r="F135" s="126"/>
      <c r="H135" s="127">
        <f t="shared" si="5"/>
        <v>0</v>
      </c>
      <c r="J135" s="4">
        <f t="shared" si="3"/>
        <v>25.305</v>
      </c>
      <c r="K135" s="127">
        <f t="shared" si="4"/>
        <v>0</v>
      </c>
    </row>
    <row r="136" spans="1:11">
      <c r="A136" s="136">
        <v>15018</v>
      </c>
      <c r="B136" s="139" t="s">
        <v>223</v>
      </c>
      <c r="C136" s="39"/>
      <c r="D136" s="39"/>
      <c r="E136" s="126"/>
      <c r="F136" s="126"/>
      <c r="H136" s="127">
        <f t="shared" si="5"/>
        <v>0</v>
      </c>
      <c r="J136" s="4">
        <f t="shared" si="3"/>
        <v>25.305</v>
      </c>
      <c r="K136" s="127">
        <f t="shared" si="4"/>
        <v>0</v>
      </c>
    </row>
    <row r="137" spans="1:11">
      <c r="A137" s="140"/>
      <c r="B137" s="141" t="s">
        <v>482</v>
      </c>
      <c r="C137" s="39"/>
      <c r="D137" s="39"/>
      <c r="E137" s="126"/>
      <c r="F137" s="126"/>
      <c r="H137" s="127">
        <f t="shared" si="5"/>
        <v>0</v>
      </c>
      <c r="J137" s="4">
        <f t="shared" ref="J137:J200" si="6">J136</f>
        <v>25.305</v>
      </c>
      <c r="K137" s="127">
        <f t="shared" si="4"/>
        <v>0</v>
      </c>
    </row>
    <row r="138" spans="1:11">
      <c r="A138" s="134">
        <v>15101</v>
      </c>
      <c r="B138" s="38" t="s">
        <v>207</v>
      </c>
      <c r="C138" s="39"/>
      <c r="D138" s="39"/>
      <c r="E138" s="126"/>
      <c r="F138" s="126"/>
      <c r="H138" s="127">
        <f t="shared" si="5"/>
        <v>0</v>
      </c>
      <c r="J138" s="4">
        <f t="shared" si="6"/>
        <v>25.305</v>
      </c>
      <c r="K138" s="127">
        <f t="shared" ref="K138:K201" si="7">ROUND(H138*J138,2)</f>
        <v>0</v>
      </c>
    </row>
    <row r="139" spans="1:11">
      <c r="A139" s="134">
        <v>15102</v>
      </c>
      <c r="B139" s="38" t="s">
        <v>208</v>
      </c>
      <c r="C139" s="39"/>
      <c r="D139" s="39"/>
      <c r="E139" s="126"/>
      <c r="F139" s="126"/>
      <c r="H139" s="127">
        <f t="shared" si="5"/>
        <v>0</v>
      </c>
      <c r="J139" s="4">
        <f t="shared" si="6"/>
        <v>25.305</v>
      </c>
      <c r="K139" s="127">
        <f t="shared" si="7"/>
        <v>0</v>
      </c>
    </row>
    <row r="140" spans="1:11">
      <c r="A140" s="134">
        <v>15103</v>
      </c>
      <c r="B140" s="38" t="s">
        <v>209</v>
      </c>
      <c r="C140" s="39"/>
      <c r="D140" s="39"/>
      <c r="E140" s="126"/>
      <c r="F140" s="126"/>
      <c r="H140" s="127">
        <f t="shared" si="5"/>
        <v>0</v>
      </c>
      <c r="J140" s="4">
        <f t="shared" si="6"/>
        <v>25.305</v>
      </c>
      <c r="K140" s="127">
        <f t="shared" si="7"/>
        <v>0</v>
      </c>
    </row>
    <row r="141" spans="1:11">
      <c r="A141" s="134">
        <v>15104</v>
      </c>
      <c r="B141" s="38" t="s">
        <v>210</v>
      </c>
      <c r="C141" s="39"/>
      <c r="D141" s="39"/>
      <c r="E141" s="126"/>
      <c r="F141" s="126"/>
      <c r="H141" s="127">
        <f t="shared" ref="H141:H204" si="8">ROUND(C141-D141+E141-F141,2)</f>
        <v>0</v>
      </c>
      <c r="J141" s="4">
        <f t="shared" si="6"/>
        <v>25.305</v>
      </c>
      <c r="K141" s="127">
        <f t="shared" si="7"/>
        <v>0</v>
      </c>
    </row>
    <row r="142" spans="1:11">
      <c r="A142" s="134">
        <v>15105</v>
      </c>
      <c r="B142" s="38" t="s">
        <v>211</v>
      </c>
      <c r="C142" s="39"/>
      <c r="D142" s="39"/>
      <c r="E142" s="126"/>
      <c r="F142" s="126"/>
      <c r="H142" s="127">
        <f t="shared" si="8"/>
        <v>0</v>
      </c>
      <c r="J142" s="4">
        <f t="shared" si="6"/>
        <v>25.305</v>
      </c>
      <c r="K142" s="127">
        <f t="shared" si="7"/>
        <v>0</v>
      </c>
    </row>
    <row r="143" spans="1:11">
      <c r="A143" s="134">
        <v>15106</v>
      </c>
      <c r="B143" s="38" t="s">
        <v>212</v>
      </c>
      <c r="C143" s="39"/>
      <c r="D143" s="39"/>
      <c r="E143" s="126"/>
      <c r="F143" s="126"/>
      <c r="H143" s="127">
        <f t="shared" si="8"/>
        <v>0</v>
      </c>
      <c r="J143" s="4">
        <f t="shared" si="6"/>
        <v>25.305</v>
      </c>
      <c r="K143" s="127">
        <f t="shared" si="7"/>
        <v>0</v>
      </c>
    </row>
    <row r="144" spans="1:11">
      <c r="A144" s="134">
        <v>15107</v>
      </c>
      <c r="B144" s="38" t="s">
        <v>213</v>
      </c>
      <c r="C144" s="39"/>
      <c r="D144" s="39"/>
      <c r="E144" s="126"/>
      <c r="F144" s="126"/>
      <c r="H144" s="127">
        <f t="shared" si="8"/>
        <v>0</v>
      </c>
      <c r="J144" s="4">
        <f t="shared" si="6"/>
        <v>25.305</v>
      </c>
      <c r="K144" s="127">
        <f t="shared" si="7"/>
        <v>0</v>
      </c>
    </row>
    <row r="145" spans="1:11">
      <c r="A145" s="134">
        <v>15108</v>
      </c>
      <c r="B145" s="38" t="s">
        <v>214</v>
      </c>
      <c r="C145" s="39"/>
      <c r="D145" s="39"/>
      <c r="E145" s="126"/>
      <c r="F145" s="126"/>
      <c r="H145" s="127">
        <f t="shared" si="8"/>
        <v>0</v>
      </c>
      <c r="J145" s="4">
        <f t="shared" si="6"/>
        <v>25.305</v>
      </c>
      <c r="K145" s="127">
        <f t="shared" si="7"/>
        <v>0</v>
      </c>
    </row>
    <row r="146" spans="1:11">
      <c r="A146" s="134">
        <v>15109</v>
      </c>
      <c r="B146" s="38" t="s">
        <v>215</v>
      </c>
      <c r="C146" s="39"/>
      <c r="D146" s="39"/>
      <c r="E146" s="126"/>
      <c r="F146" s="126"/>
      <c r="H146" s="127">
        <f t="shared" si="8"/>
        <v>0</v>
      </c>
      <c r="J146" s="4">
        <f t="shared" si="6"/>
        <v>25.305</v>
      </c>
      <c r="K146" s="127">
        <f t="shared" si="7"/>
        <v>0</v>
      </c>
    </row>
    <row r="147" spans="1:11">
      <c r="A147" s="134">
        <v>15110</v>
      </c>
      <c r="B147" s="38" t="s">
        <v>190</v>
      </c>
      <c r="C147" s="39"/>
      <c r="D147" s="39"/>
      <c r="E147" s="126"/>
      <c r="F147" s="126"/>
      <c r="H147" s="127">
        <f t="shared" si="8"/>
        <v>0</v>
      </c>
      <c r="J147" s="4">
        <f t="shared" si="6"/>
        <v>25.305</v>
      </c>
      <c r="K147" s="127">
        <f t="shared" si="7"/>
        <v>0</v>
      </c>
    </row>
    <row r="148" spans="1:11">
      <c r="A148" s="134">
        <v>15111</v>
      </c>
      <c r="B148" s="38" t="s">
        <v>191</v>
      </c>
      <c r="C148" s="39"/>
      <c r="D148" s="39"/>
      <c r="E148" s="126"/>
      <c r="F148" s="126"/>
      <c r="H148" s="127">
        <f t="shared" si="8"/>
        <v>0</v>
      </c>
      <c r="J148" s="4">
        <f t="shared" si="6"/>
        <v>25.305</v>
      </c>
      <c r="K148" s="127">
        <f t="shared" si="7"/>
        <v>0</v>
      </c>
    </row>
    <row r="149" spans="1:11">
      <c r="A149" s="134">
        <v>15112</v>
      </c>
      <c r="B149" s="38" t="s">
        <v>192</v>
      </c>
      <c r="C149" s="39"/>
      <c r="D149" s="39"/>
      <c r="E149" s="126"/>
      <c r="F149" s="126"/>
      <c r="H149" s="127">
        <f t="shared" si="8"/>
        <v>0</v>
      </c>
      <c r="J149" s="4">
        <f t="shared" si="6"/>
        <v>25.305</v>
      </c>
      <c r="K149" s="127">
        <f t="shared" si="7"/>
        <v>0</v>
      </c>
    </row>
    <row r="150" spans="1:11">
      <c r="A150" s="134">
        <v>15113</v>
      </c>
      <c r="B150" s="38" t="s">
        <v>193</v>
      </c>
      <c r="C150" s="39"/>
      <c r="D150" s="39"/>
      <c r="E150" s="126"/>
      <c r="F150" s="126"/>
      <c r="H150" s="127">
        <f t="shared" si="8"/>
        <v>0</v>
      </c>
      <c r="J150" s="4">
        <f t="shared" si="6"/>
        <v>25.305</v>
      </c>
      <c r="K150" s="127">
        <f t="shared" si="7"/>
        <v>0</v>
      </c>
    </row>
    <row r="151" spans="1:11">
      <c r="A151" s="134">
        <v>15114</v>
      </c>
      <c r="B151" s="38" t="s">
        <v>216</v>
      </c>
      <c r="C151" s="39"/>
      <c r="D151" s="39"/>
      <c r="E151" s="126"/>
      <c r="F151" s="126"/>
      <c r="H151" s="127">
        <f t="shared" si="8"/>
        <v>0</v>
      </c>
      <c r="J151" s="4">
        <f t="shared" si="6"/>
        <v>25.305</v>
      </c>
      <c r="K151" s="127">
        <f t="shared" si="7"/>
        <v>0</v>
      </c>
    </row>
    <row r="152" spans="1:11">
      <c r="A152" s="134">
        <v>15115</v>
      </c>
      <c r="B152" s="38" t="s">
        <v>194</v>
      </c>
      <c r="C152" s="39"/>
      <c r="D152" s="39"/>
      <c r="E152" s="126"/>
      <c r="F152" s="126"/>
      <c r="H152" s="127">
        <f t="shared" si="8"/>
        <v>0</v>
      </c>
      <c r="J152" s="4">
        <f t="shared" si="6"/>
        <v>25.305</v>
      </c>
      <c r="K152" s="127">
        <f t="shared" si="7"/>
        <v>0</v>
      </c>
    </row>
    <row r="153" spans="1:11">
      <c r="A153" s="134">
        <v>15116</v>
      </c>
      <c r="B153" s="38" t="s">
        <v>195</v>
      </c>
      <c r="C153" s="39"/>
      <c r="D153" s="39"/>
      <c r="E153" s="126"/>
      <c r="F153" s="126"/>
      <c r="H153" s="127">
        <f t="shared" si="8"/>
        <v>0</v>
      </c>
      <c r="J153" s="4">
        <f t="shared" si="6"/>
        <v>25.305</v>
      </c>
      <c r="K153" s="127">
        <f t="shared" si="7"/>
        <v>0</v>
      </c>
    </row>
    <row r="154" spans="1:11">
      <c r="A154" s="134">
        <v>15117</v>
      </c>
      <c r="B154" s="38" t="s">
        <v>196</v>
      </c>
      <c r="C154" s="39"/>
      <c r="D154" s="39"/>
      <c r="E154" s="126"/>
      <c r="F154" s="126"/>
      <c r="H154" s="127">
        <f t="shared" si="8"/>
        <v>0</v>
      </c>
      <c r="J154" s="4">
        <f t="shared" si="6"/>
        <v>25.305</v>
      </c>
      <c r="K154" s="127">
        <f t="shared" si="7"/>
        <v>0</v>
      </c>
    </row>
    <row r="155" spans="1:11">
      <c r="A155" s="134">
        <v>15118</v>
      </c>
      <c r="B155" s="38" t="s">
        <v>197</v>
      </c>
      <c r="C155" s="39"/>
      <c r="D155" s="39"/>
      <c r="E155" s="126"/>
      <c r="F155" s="126"/>
      <c r="H155" s="127">
        <f t="shared" si="8"/>
        <v>0</v>
      </c>
      <c r="J155" s="4">
        <f t="shared" si="6"/>
        <v>25.305</v>
      </c>
      <c r="K155" s="127">
        <f t="shared" si="7"/>
        <v>0</v>
      </c>
    </row>
    <row r="156" spans="1:11">
      <c r="A156" s="134">
        <v>15119</v>
      </c>
      <c r="B156" s="38" t="s">
        <v>198</v>
      </c>
      <c r="C156" s="39"/>
      <c r="D156" s="39"/>
      <c r="E156" s="126"/>
      <c r="F156" s="126"/>
      <c r="H156" s="127">
        <f t="shared" si="8"/>
        <v>0</v>
      </c>
      <c r="J156" s="4">
        <f t="shared" si="6"/>
        <v>25.305</v>
      </c>
      <c r="K156" s="127">
        <f t="shared" si="7"/>
        <v>0</v>
      </c>
    </row>
    <row r="157" spans="1:11">
      <c r="A157" s="134">
        <v>15120</v>
      </c>
      <c r="B157" s="38" t="s">
        <v>199</v>
      </c>
      <c r="C157" s="39"/>
      <c r="D157" s="39"/>
      <c r="E157" s="126"/>
      <c r="F157" s="126"/>
      <c r="H157" s="127">
        <f t="shared" si="8"/>
        <v>0</v>
      </c>
      <c r="J157" s="4">
        <f t="shared" si="6"/>
        <v>25.305</v>
      </c>
      <c r="K157" s="127">
        <f t="shared" si="7"/>
        <v>0</v>
      </c>
    </row>
    <row r="158" spans="1:11">
      <c r="A158" s="134">
        <v>15121</v>
      </c>
      <c r="B158" s="38" t="s">
        <v>200</v>
      </c>
      <c r="C158" s="39"/>
      <c r="D158" s="39"/>
      <c r="E158" s="126"/>
      <c r="F158" s="126"/>
      <c r="H158" s="127">
        <f t="shared" si="8"/>
        <v>0</v>
      </c>
      <c r="J158" s="4">
        <f t="shared" si="6"/>
        <v>25.305</v>
      </c>
      <c r="K158" s="127">
        <f t="shared" si="7"/>
        <v>0</v>
      </c>
    </row>
    <row r="159" spans="1:11">
      <c r="A159" s="134">
        <v>15122</v>
      </c>
      <c r="B159" s="38" t="s">
        <v>201</v>
      </c>
      <c r="C159" s="39"/>
      <c r="D159" s="39"/>
      <c r="E159" s="126"/>
      <c r="F159" s="126"/>
      <c r="H159" s="127">
        <f t="shared" si="8"/>
        <v>0</v>
      </c>
      <c r="J159" s="4">
        <f t="shared" si="6"/>
        <v>25.305</v>
      </c>
      <c r="K159" s="127">
        <f t="shared" si="7"/>
        <v>0</v>
      </c>
    </row>
    <row r="160" spans="1:11">
      <c r="A160" s="134">
        <v>15123</v>
      </c>
      <c r="B160" s="38" t="s">
        <v>202</v>
      </c>
      <c r="C160" s="39"/>
      <c r="D160" s="39"/>
      <c r="E160" s="126"/>
      <c r="F160" s="126"/>
      <c r="H160" s="127">
        <f t="shared" si="8"/>
        <v>0</v>
      </c>
      <c r="J160" s="4">
        <f t="shared" si="6"/>
        <v>25.305</v>
      </c>
      <c r="K160" s="127">
        <f t="shared" si="7"/>
        <v>0</v>
      </c>
    </row>
    <row r="161" spans="1:15">
      <c r="A161" s="134">
        <v>15124</v>
      </c>
      <c r="B161" s="38" t="s">
        <v>203</v>
      </c>
      <c r="C161" s="39"/>
      <c r="D161" s="39"/>
      <c r="E161" s="126"/>
      <c r="F161" s="126"/>
      <c r="H161" s="127">
        <f t="shared" si="8"/>
        <v>0</v>
      </c>
      <c r="J161" s="4">
        <f t="shared" si="6"/>
        <v>25.305</v>
      </c>
      <c r="K161" s="127">
        <f t="shared" si="7"/>
        <v>0</v>
      </c>
    </row>
    <row r="162" spans="1:15">
      <c r="A162" s="134">
        <v>15125</v>
      </c>
      <c r="B162" s="38" t="s">
        <v>204</v>
      </c>
      <c r="C162" s="39"/>
      <c r="D162" s="39"/>
      <c r="E162" s="126"/>
      <c r="F162" s="126"/>
      <c r="H162" s="127">
        <f t="shared" si="8"/>
        <v>0</v>
      </c>
      <c r="J162" s="4">
        <f t="shared" si="6"/>
        <v>25.305</v>
      </c>
      <c r="K162" s="127">
        <f t="shared" si="7"/>
        <v>0</v>
      </c>
    </row>
    <row r="163" spans="1:15">
      <c r="A163" s="134">
        <v>15126</v>
      </c>
      <c r="B163" s="38" t="s">
        <v>205</v>
      </c>
      <c r="C163" s="39"/>
      <c r="D163" s="39"/>
      <c r="E163" s="126"/>
      <c r="F163" s="126"/>
      <c r="H163" s="127">
        <f t="shared" si="8"/>
        <v>0</v>
      </c>
      <c r="J163" s="4">
        <f t="shared" si="6"/>
        <v>25.305</v>
      </c>
      <c r="K163" s="127">
        <f t="shared" si="7"/>
        <v>0</v>
      </c>
    </row>
    <row r="164" spans="1:15">
      <c r="A164" s="134">
        <v>15136</v>
      </c>
      <c r="B164" s="38" t="s">
        <v>217</v>
      </c>
      <c r="C164" s="39"/>
      <c r="D164" s="39"/>
      <c r="E164" s="126"/>
      <c r="F164" s="126"/>
      <c r="H164" s="127">
        <f t="shared" si="8"/>
        <v>0</v>
      </c>
      <c r="J164" s="4">
        <f t="shared" si="6"/>
        <v>25.305</v>
      </c>
      <c r="K164" s="127">
        <f t="shared" si="7"/>
        <v>0</v>
      </c>
    </row>
    <row r="165" spans="1:15">
      <c r="A165" s="136">
        <v>15137</v>
      </c>
      <c r="B165" s="38" t="s">
        <v>206</v>
      </c>
      <c r="C165" s="39"/>
      <c r="D165" s="39"/>
      <c r="E165" s="126"/>
      <c r="F165" s="126"/>
      <c r="H165" s="127">
        <f t="shared" si="8"/>
        <v>0</v>
      </c>
      <c r="J165" s="4">
        <f t="shared" si="6"/>
        <v>25.305</v>
      </c>
      <c r="K165" s="127">
        <f t="shared" si="7"/>
        <v>0</v>
      </c>
    </row>
    <row r="166" spans="1:15">
      <c r="A166" s="137">
        <v>21000</v>
      </c>
      <c r="B166" s="129" t="s">
        <v>483</v>
      </c>
      <c r="C166" s="130"/>
      <c r="D166" s="130"/>
      <c r="E166" s="130"/>
      <c r="F166" s="130"/>
      <c r="G166" s="131"/>
      <c r="H166" s="131">
        <f t="shared" si="8"/>
        <v>0</v>
      </c>
      <c r="J166" s="4">
        <f t="shared" si="6"/>
        <v>25.305</v>
      </c>
      <c r="K166" s="131">
        <f t="shared" si="7"/>
        <v>0</v>
      </c>
    </row>
    <row r="167" spans="1:15">
      <c r="A167" s="134">
        <v>21001</v>
      </c>
      <c r="B167" s="38" t="s">
        <v>256</v>
      </c>
      <c r="C167" s="39"/>
      <c r="D167" s="39"/>
      <c r="E167" s="126"/>
      <c r="F167" s="126"/>
      <c r="H167" s="127">
        <f t="shared" si="8"/>
        <v>0</v>
      </c>
      <c r="J167" s="4">
        <f t="shared" si="6"/>
        <v>25.305</v>
      </c>
      <c r="K167" s="127">
        <f t="shared" si="7"/>
        <v>0</v>
      </c>
    </row>
    <row r="168" spans="1:15" s="133" customFormat="1">
      <c r="A168" s="134">
        <v>21002</v>
      </c>
      <c r="B168" s="38" t="s">
        <v>294</v>
      </c>
      <c r="C168" s="39"/>
      <c r="D168" s="39"/>
      <c r="E168" s="126"/>
      <c r="F168" s="126"/>
      <c r="G168" s="34"/>
      <c r="H168" s="127">
        <f t="shared" si="8"/>
        <v>0</v>
      </c>
      <c r="J168" s="4">
        <f t="shared" si="6"/>
        <v>25.305</v>
      </c>
      <c r="K168" s="127">
        <f t="shared" si="7"/>
        <v>0</v>
      </c>
      <c r="L168" s="225"/>
      <c r="M168" s="225"/>
      <c r="N168" s="226"/>
      <c r="O168" s="226"/>
    </row>
    <row r="169" spans="1:15">
      <c r="A169" s="134">
        <v>22001</v>
      </c>
      <c r="B169" s="132" t="s">
        <v>179</v>
      </c>
      <c r="C169" s="39"/>
      <c r="D169" s="39">
        <v>221065.43</v>
      </c>
      <c r="E169" s="126"/>
      <c r="F169" s="126"/>
      <c r="H169" s="127">
        <f t="shared" si="8"/>
        <v>-221065.43</v>
      </c>
      <c r="J169" s="4">
        <f t="shared" si="6"/>
        <v>25.305</v>
      </c>
      <c r="K169" s="127">
        <f t="shared" si="7"/>
        <v>-5594060.71</v>
      </c>
    </row>
    <row r="170" spans="1:15">
      <c r="A170" s="134">
        <v>22002</v>
      </c>
      <c r="B170" s="132" t="s">
        <v>180</v>
      </c>
      <c r="C170" s="39"/>
      <c r="D170" s="39">
        <v>1685268.21</v>
      </c>
      <c r="E170" s="126"/>
      <c r="F170" s="126"/>
      <c r="H170" s="127">
        <f t="shared" si="8"/>
        <v>-1685268.21</v>
      </c>
      <c r="J170" s="4">
        <f t="shared" si="6"/>
        <v>25.305</v>
      </c>
      <c r="K170" s="127">
        <f t="shared" si="7"/>
        <v>-42645712.049999997</v>
      </c>
    </row>
    <row r="171" spans="1:15">
      <c r="A171" s="134">
        <v>22101</v>
      </c>
      <c r="B171" s="38" t="s">
        <v>247</v>
      </c>
      <c r="C171" s="39"/>
      <c r="D171" s="39"/>
      <c r="E171" s="126"/>
      <c r="F171" s="126"/>
      <c r="H171" s="127">
        <f t="shared" si="8"/>
        <v>0</v>
      </c>
      <c r="J171" s="4">
        <f t="shared" si="6"/>
        <v>25.305</v>
      </c>
      <c r="K171" s="127">
        <f t="shared" si="7"/>
        <v>0</v>
      </c>
    </row>
    <row r="172" spans="1:15">
      <c r="A172" s="134">
        <v>23001</v>
      </c>
      <c r="B172" s="38" t="s">
        <v>246</v>
      </c>
      <c r="C172" s="39"/>
      <c r="D172" s="39"/>
      <c r="E172" s="126"/>
      <c r="F172" s="126"/>
      <c r="H172" s="127">
        <f t="shared" si="8"/>
        <v>0</v>
      </c>
      <c r="J172" s="4">
        <f t="shared" si="6"/>
        <v>25.305</v>
      </c>
      <c r="K172" s="127">
        <f t="shared" si="7"/>
        <v>0</v>
      </c>
    </row>
    <row r="173" spans="1:15">
      <c r="A173" s="134">
        <v>25001</v>
      </c>
      <c r="B173" s="38" t="s">
        <v>248</v>
      </c>
      <c r="C173" s="39"/>
      <c r="D173" s="39"/>
      <c r="E173" s="126"/>
      <c r="F173" s="126"/>
      <c r="H173" s="127">
        <f t="shared" si="8"/>
        <v>0</v>
      </c>
      <c r="J173" s="4">
        <f t="shared" si="6"/>
        <v>25.305</v>
      </c>
      <c r="K173" s="127">
        <f t="shared" si="7"/>
        <v>0</v>
      </c>
    </row>
    <row r="174" spans="1:15">
      <c r="A174" s="134">
        <v>25002</v>
      </c>
      <c r="B174" s="38" t="s">
        <v>249</v>
      </c>
      <c r="C174" s="39"/>
      <c r="D174" s="39"/>
      <c r="E174" s="126"/>
      <c r="F174" s="126"/>
      <c r="H174" s="127">
        <f t="shared" si="8"/>
        <v>0</v>
      </c>
      <c r="J174" s="4">
        <f t="shared" si="6"/>
        <v>25.305</v>
      </c>
      <c r="K174" s="127">
        <f t="shared" si="7"/>
        <v>0</v>
      </c>
    </row>
    <row r="175" spans="1:15">
      <c r="A175" s="134">
        <v>25003</v>
      </c>
      <c r="B175" s="38" t="s">
        <v>250</v>
      </c>
      <c r="C175" s="39"/>
      <c r="D175" s="39"/>
      <c r="E175" s="126"/>
      <c r="F175" s="126"/>
      <c r="H175" s="127">
        <f t="shared" si="8"/>
        <v>0</v>
      </c>
      <c r="J175" s="4">
        <f t="shared" si="6"/>
        <v>25.305</v>
      </c>
      <c r="K175" s="127">
        <f t="shared" si="7"/>
        <v>0</v>
      </c>
    </row>
    <row r="176" spans="1:15">
      <c r="A176" s="134">
        <v>25004</v>
      </c>
      <c r="B176" s="38" t="s">
        <v>251</v>
      </c>
      <c r="C176" s="39"/>
      <c r="D176" s="39">
        <v>244605.35</v>
      </c>
      <c r="E176" s="126"/>
      <c r="F176" s="126"/>
      <c r="H176" s="127">
        <f t="shared" si="8"/>
        <v>-244605.35</v>
      </c>
      <c r="J176" s="4">
        <f t="shared" si="6"/>
        <v>25.305</v>
      </c>
      <c r="K176" s="127">
        <f t="shared" si="7"/>
        <v>-6189738.3799999999</v>
      </c>
    </row>
    <row r="177" spans="1:11">
      <c r="A177" s="134">
        <v>25005</v>
      </c>
      <c r="B177" s="38" t="s">
        <v>252</v>
      </c>
      <c r="C177" s="39"/>
      <c r="D177" s="39">
        <v>9188.6299999999992</v>
      </c>
      <c r="E177" s="126"/>
      <c r="F177" s="126"/>
      <c r="H177" s="127">
        <f t="shared" si="8"/>
        <v>-9188.6299999999992</v>
      </c>
      <c r="J177" s="4">
        <f t="shared" si="6"/>
        <v>25.305</v>
      </c>
      <c r="K177" s="127">
        <f t="shared" si="7"/>
        <v>-232518.28</v>
      </c>
    </row>
    <row r="178" spans="1:11">
      <c r="A178" s="134">
        <v>25006</v>
      </c>
      <c r="B178" s="38" t="s">
        <v>483</v>
      </c>
      <c r="C178" s="39"/>
      <c r="D178" s="39"/>
      <c r="E178" s="126"/>
      <c r="F178" s="126"/>
      <c r="H178" s="127">
        <f t="shared" si="8"/>
        <v>0</v>
      </c>
      <c r="J178" s="4">
        <f t="shared" si="6"/>
        <v>25.305</v>
      </c>
      <c r="K178" s="127">
        <f t="shared" si="7"/>
        <v>0</v>
      </c>
    </row>
    <row r="179" spans="1:11">
      <c r="A179" s="134">
        <v>25007</v>
      </c>
      <c r="B179" s="38" t="s">
        <v>286</v>
      </c>
      <c r="C179" s="39"/>
      <c r="D179" s="39">
        <v>1117096.92</v>
      </c>
      <c r="E179" s="126"/>
      <c r="F179" s="126"/>
      <c r="H179" s="127">
        <f t="shared" si="8"/>
        <v>-1117096.92</v>
      </c>
      <c r="J179" s="4">
        <f t="shared" si="6"/>
        <v>25.305</v>
      </c>
      <c r="K179" s="127">
        <f t="shared" si="7"/>
        <v>-28268137.559999999</v>
      </c>
    </row>
    <row r="180" spans="1:11">
      <c r="A180" s="134">
        <v>25008</v>
      </c>
      <c r="B180" s="132" t="s">
        <v>287</v>
      </c>
      <c r="C180" s="39"/>
      <c r="D180" s="39"/>
      <c r="E180" s="126"/>
      <c r="F180" s="126"/>
      <c r="H180" s="127">
        <f t="shared" si="8"/>
        <v>0</v>
      </c>
      <c r="J180" s="4">
        <f t="shared" si="6"/>
        <v>25.305</v>
      </c>
      <c r="K180" s="127">
        <f t="shared" si="7"/>
        <v>0</v>
      </c>
    </row>
    <row r="181" spans="1:11">
      <c r="A181" s="134">
        <v>25009</v>
      </c>
      <c r="B181" s="132" t="s">
        <v>288</v>
      </c>
      <c r="C181" s="39"/>
      <c r="D181" s="39"/>
      <c r="E181" s="126"/>
      <c r="F181" s="126"/>
      <c r="H181" s="127">
        <f t="shared" si="8"/>
        <v>0</v>
      </c>
      <c r="J181" s="4">
        <f t="shared" si="6"/>
        <v>25.305</v>
      </c>
      <c r="K181" s="127">
        <f t="shared" si="7"/>
        <v>0</v>
      </c>
    </row>
    <row r="182" spans="1:11">
      <c r="A182" s="134">
        <f>A181+1</f>
        <v>25010</v>
      </c>
      <c r="B182" s="38" t="s">
        <v>253</v>
      </c>
      <c r="C182" s="39"/>
      <c r="D182" s="39"/>
      <c r="E182" s="126"/>
      <c r="F182" s="126"/>
      <c r="H182" s="127">
        <f t="shared" si="8"/>
        <v>0</v>
      </c>
      <c r="J182" s="4">
        <f t="shared" si="6"/>
        <v>25.305</v>
      </c>
      <c r="K182" s="127">
        <f t="shared" si="7"/>
        <v>0</v>
      </c>
    </row>
    <row r="183" spans="1:11">
      <c r="A183" s="134">
        <v>25011</v>
      </c>
      <c r="B183" s="132" t="s">
        <v>289</v>
      </c>
      <c r="C183" s="39"/>
      <c r="D183" s="39"/>
      <c r="E183" s="126"/>
      <c r="F183" s="126"/>
      <c r="H183" s="127">
        <f t="shared" si="8"/>
        <v>0</v>
      </c>
      <c r="J183" s="4">
        <f t="shared" si="6"/>
        <v>25.305</v>
      </c>
      <c r="K183" s="127">
        <f t="shared" si="7"/>
        <v>0</v>
      </c>
    </row>
    <row r="184" spans="1:11">
      <c r="A184" s="134">
        <v>25012</v>
      </c>
      <c r="B184" s="38" t="s">
        <v>242</v>
      </c>
      <c r="C184" s="39"/>
      <c r="D184" s="39"/>
      <c r="E184" s="126"/>
      <c r="F184" s="126"/>
      <c r="H184" s="127">
        <f t="shared" si="8"/>
        <v>0</v>
      </c>
      <c r="J184" s="4">
        <f t="shared" si="6"/>
        <v>25.305</v>
      </c>
      <c r="K184" s="127">
        <f t="shared" si="7"/>
        <v>0</v>
      </c>
    </row>
    <row r="185" spans="1:11">
      <c r="A185" s="134">
        <v>25013</v>
      </c>
      <c r="B185" s="38" t="s">
        <v>292</v>
      </c>
      <c r="C185" s="39"/>
      <c r="D185" s="39"/>
      <c r="E185" s="126"/>
      <c r="F185" s="126"/>
      <c r="H185" s="127">
        <f t="shared" si="8"/>
        <v>0</v>
      </c>
      <c r="J185" s="4">
        <f t="shared" si="6"/>
        <v>25.305</v>
      </c>
      <c r="K185" s="127">
        <f t="shared" si="7"/>
        <v>0</v>
      </c>
    </row>
    <row r="186" spans="1:11">
      <c r="A186" s="136">
        <v>25014</v>
      </c>
      <c r="B186" s="139" t="s">
        <v>293</v>
      </c>
      <c r="C186" s="39"/>
      <c r="D186" s="39"/>
      <c r="E186" s="126"/>
      <c r="F186" s="126"/>
      <c r="H186" s="127">
        <f t="shared" si="8"/>
        <v>0</v>
      </c>
      <c r="J186" s="4">
        <f t="shared" si="6"/>
        <v>25.305</v>
      </c>
      <c r="K186" s="127">
        <f t="shared" si="7"/>
        <v>0</v>
      </c>
    </row>
    <row r="187" spans="1:11">
      <c r="A187" s="136">
        <v>25015</v>
      </c>
      <c r="B187" s="139" t="s">
        <v>290</v>
      </c>
      <c r="C187" s="39"/>
      <c r="D187" s="39"/>
      <c r="E187" s="126"/>
      <c r="F187" s="126"/>
      <c r="H187" s="127">
        <f t="shared" si="8"/>
        <v>0</v>
      </c>
      <c r="J187" s="4">
        <f t="shared" si="6"/>
        <v>25.305</v>
      </c>
      <c r="K187" s="127">
        <f t="shared" si="7"/>
        <v>0</v>
      </c>
    </row>
    <row r="188" spans="1:11">
      <c r="A188" s="136">
        <v>25016</v>
      </c>
      <c r="B188" s="139" t="s">
        <v>291</v>
      </c>
      <c r="C188" s="39"/>
      <c r="D188" s="39"/>
      <c r="E188" s="126"/>
      <c r="F188" s="126"/>
      <c r="H188" s="127">
        <f t="shared" si="8"/>
        <v>0</v>
      </c>
      <c r="J188" s="4">
        <f t="shared" si="6"/>
        <v>25.305</v>
      </c>
      <c r="K188" s="127">
        <f t="shared" si="7"/>
        <v>0</v>
      </c>
    </row>
    <row r="189" spans="1:11">
      <c r="A189" s="140"/>
      <c r="B189" s="141" t="s">
        <v>484</v>
      </c>
      <c r="C189" s="39"/>
      <c r="D189" s="39"/>
      <c r="E189" s="126"/>
      <c r="F189" s="126"/>
      <c r="H189" s="127">
        <f t="shared" si="8"/>
        <v>0</v>
      </c>
      <c r="J189" s="4">
        <f t="shared" si="6"/>
        <v>25.305</v>
      </c>
      <c r="K189" s="127">
        <f t="shared" si="7"/>
        <v>0</v>
      </c>
    </row>
    <row r="190" spans="1:11">
      <c r="A190" s="134" t="s">
        <v>275</v>
      </c>
      <c r="B190" s="38" t="s">
        <v>207</v>
      </c>
      <c r="C190" s="39"/>
      <c r="D190" s="39"/>
      <c r="E190" s="126"/>
      <c r="F190" s="126"/>
      <c r="H190" s="127">
        <f t="shared" si="8"/>
        <v>0</v>
      </c>
      <c r="J190" s="4">
        <f t="shared" si="6"/>
        <v>25.305</v>
      </c>
      <c r="K190" s="127">
        <f t="shared" si="7"/>
        <v>0</v>
      </c>
    </row>
    <row r="191" spans="1:11">
      <c r="A191" s="134" t="s">
        <v>276</v>
      </c>
      <c r="B191" s="38" t="s">
        <v>208</v>
      </c>
      <c r="C191" s="39"/>
      <c r="D191" s="39"/>
      <c r="E191" s="126"/>
      <c r="F191" s="126"/>
      <c r="H191" s="127">
        <f t="shared" si="8"/>
        <v>0</v>
      </c>
      <c r="J191" s="4">
        <f t="shared" si="6"/>
        <v>25.305</v>
      </c>
      <c r="K191" s="127">
        <f t="shared" si="7"/>
        <v>0</v>
      </c>
    </row>
    <row r="192" spans="1:11">
      <c r="A192" s="134" t="s">
        <v>277</v>
      </c>
      <c r="B192" s="38" t="s">
        <v>209</v>
      </c>
      <c r="C192" s="39"/>
      <c r="D192" s="39"/>
      <c r="E192" s="126"/>
      <c r="F192" s="126"/>
      <c r="H192" s="127">
        <f t="shared" si="8"/>
        <v>0</v>
      </c>
      <c r="J192" s="4">
        <f t="shared" si="6"/>
        <v>25.305</v>
      </c>
      <c r="K192" s="127">
        <f t="shared" si="7"/>
        <v>0</v>
      </c>
    </row>
    <row r="193" spans="1:11">
      <c r="A193" s="134" t="s">
        <v>278</v>
      </c>
      <c r="B193" s="38" t="s">
        <v>210</v>
      </c>
      <c r="C193" s="39"/>
      <c r="D193" s="39"/>
      <c r="E193" s="126"/>
      <c r="F193" s="126"/>
      <c r="H193" s="127">
        <f t="shared" si="8"/>
        <v>0</v>
      </c>
      <c r="J193" s="4">
        <f t="shared" si="6"/>
        <v>25.305</v>
      </c>
      <c r="K193" s="127">
        <f t="shared" si="7"/>
        <v>0</v>
      </c>
    </row>
    <row r="194" spans="1:11">
      <c r="A194" s="134" t="s">
        <v>279</v>
      </c>
      <c r="B194" s="38" t="s">
        <v>211</v>
      </c>
      <c r="C194" s="39"/>
      <c r="D194" s="39"/>
      <c r="E194" s="126"/>
      <c r="F194" s="126"/>
      <c r="H194" s="127">
        <f t="shared" si="8"/>
        <v>0</v>
      </c>
      <c r="J194" s="4">
        <f t="shared" si="6"/>
        <v>25.305</v>
      </c>
      <c r="K194" s="127">
        <f t="shared" si="7"/>
        <v>0</v>
      </c>
    </row>
    <row r="195" spans="1:11">
      <c r="A195" s="134" t="s">
        <v>280</v>
      </c>
      <c r="B195" s="38" t="s">
        <v>212</v>
      </c>
      <c r="C195" s="39"/>
      <c r="D195" s="39"/>
      <c r="E195" s="126"/>
      <c r="F195" s="126"/>
      <c r="H195" s="127">
        <f t="shared" si="8"/>
        <v>0</v>
      </c>
      <c r="J195" s="4">
        <f t="shared" si="6"/>
        <v>25.305</v>
      </c>
      <c r="K195" s="127">
        <f t="shared" si="7"/>
        <v>0</v>
      </c>
    </row>
    <row r="196" spans="1:11">
      <c r="A196" s="134" t="s">
        <v>281</v>
      </c>
      <c r="B196" s="38" t="s">
        <v>213</v>
      </c>
      <c r="C196" s="39"/>
      <c r="D196" s="39"/>
      <c r="E196" s="126"/>
      <c r="F196" s="126"/>
      <c r="H196" s="127">
        <f t="shared" si="8"/>
        <v>0</v>
      </c>
      <c r="J196" s="4">
        <f t="shared" si="6"/>
        <v>25.305</v>
      </c>
      <c r="K196" s="127">
        <f t="shared" si="7"/>
        <v>0</v>
      </c>
    </row>
    <row r="197" spans="1:11">
      <c r="A197" s="134" t="s">
        <v>282</v>
      </c>
      <c r="B197" s="38" t="s">
        <v>214</v>
      </c>
      <c r="C197" s="39"/>
      <c r="D197" s="39"/>
      <c r="E197" s="126"/>
      <c r="F197" s="126"/>
      <c r="H197" s="127">
        <f t="shared" si="8"/>
        <v>0</v>
      </c>
      <c r="J197" s="4">
        <f t="shared" si="6"/>
        <v>25.305</v>
      </c>
      <c r="K197" s="127">
        <f t="shared" si="7"/>
        <v>0</v>
      </c>
    </row>
    <row r="198" spans="1:11">
      <c r="A198" s="134" t="s">
        <v>283</v>
      </c>
      <c r="B198" s="38" t="s">
        <v>215</v>
      </c>
      <c r="C198" s="39"/>
      <c r="D198" s="39"/>
      <c r="E198" s="126"/>
      <c r="F198" s="126"/>
      <c r="H198" s="127">
        <f t="shared" si="8"/>
        <v>0</v>
      </c>
      <c r="J198" s="4">
        <f t="shared" si="6"/>
        <v>25.305</v>
      </c>
      <c r="K198" s="127">
        <f t="shared" si="7"/>
        <v>0</v>
      </c>
    </row>
    <row r="199" spans="1:11">
      <c r="A199" s="134" t="s">
        <v>258</v>
      </c>
      <c r="B199" s="38" t="s">
        <v>190</v>
      </c>
      <c r="C199" s="39"/>
      <c r="D199" s="39"/>
      <c r="E199" s="126"/>
      <c r="F199" s="126"/>
      <c r="H199" s="127">
        <f t="shared" si="8"/>
        <v>0</v>
      </c>
      <c r="J199" s="4">
        <f t="shared" si="6"/>
        <v>25.305</v>
      </c>
      <c r="K199" s="127">
        <f t="shared" si="7"/>
        <v>0</v>
      </c>
    </row>
    <row r="200" spans="1:11">
      <c r="A200" s="134" t="s">
        <v>259</v>
      </c>
      <c r="B200" s="38" t="s">
        <v>191</v>
      </c>
      <c r="C200" s="39"/>
      <c r="D200" s="39"/>
      <c r="E200" s="126"/>
      <c r="F200" s="126"/>
      <c r="H200" s="127">
        <f t="shared" si="8"/>
        <v>0</v>
      </c>
      <c r="J200" s="4">
        <f t="shared" si="6"/>
        <v>25.305</v>
      </c>
      <c r="K200" s="127">
        <f t="shared" si="7"/>
        <v>0</v>
      </c>
    </row>
    <row r="201" spans="1:11">
      <c r="A201" s="134" t="s">
        <v>260</v>
      </c>
      <c r="B201" s="38" t="s">
        <v>192</v>
      </c>
      <c r="C201" s="39"/>
      <c r="D201" s="39"/>
      <c r="E201" s="126"/>
      <c r="F201" s="126"/>
      <c r="H201" s="127">
        <f t="shared" si="8"/>
        <v>0</v>
      </c>
      <c r="J201" s="4">
        <f t="shared" ref="J201:J264" si="9">J200</f>
        <v>25.305</v>
      </c>
      <c r="K201" s="127">
        <f t="shared" si="7"/>
        <v>0</v>
      </c>
    </row>
    <row r="202" spans="1:11">
      <c r="A202" s="134" t="s">
        <v>261</v>
      </c>
      <c r="B202" s="38" t="s">
        <v>193</v>
      </c>
      <c r="C202" s="39"/>
      <c r="D202" s="39"/>
      <c r="E202" s="126"/>
      <c r="F202" s="126"/>
      <c r="H202" s="127">
        <f t="shared" si="8"/>
        <v>0</v>
      </c>
      <c r="J202" s="4">
        <f t="shared" si="9"/>
        <v>25.305</v>
      </c>
      <c r="K202" s="127">
        <f t="shared" ref="K202:K265" si="10">ROUND(H202*J202,2)</f>
        <v>0</v>
      </c>
    </row>
    <row r="203" spans="1:11">
      <c r="A203" s="134" t="s">
        <v>284</v>
      </c>
      <c r="B203" s="38" t="s">
        <v>216</v>
      </c>
      <c r="C203" s="39"/>
      <c r="D203" s="39"/>
      <c r="E203" s="126"/>
      <c r="F203" s="126"/>
      <c r="H203" s="127">
        <f t="shared" si="8"/>
        <v>0</v>
      </c>
      <c r="J203" s="4">
        <f t="shared" si="9"/>
        <v>25.305</v>
      </c>
      <c r="K203" s="127">
        <f t="shared" si="10"/>
        <v>0</v>
      </c>
    </row>
    <row r="204" spans="1:11">
      <c r="A204" s="134" t="s">
        <v>262</v>
      </c>
      <c r="B204" s="38" t="s">
        <v>194</v>
      </c>
      <c r="C204" s="39"/>
      <c r="D204" s="39"/>
      <c r="E204" s="126"/>
      <c r="F204" s="126"/>
      <c r="H204" s="127">
        <f t="shared" si="8"/>
        <v>0</v>
      </c>
      <c r="J204" s="4">
        <f t="shared" si="9"/>
        <v>25.305</v>
      </c>
      <c r="K204" s="127">
        <f t="shared" si="10"/>
        <v>0</v>
      </c>
    </row>
    <row r="205" spans="1:11">
      <c r="A205" s="134" t="s">
        <v>263</v>
      </c>
      <c r="B205" s="38" t="s">
        <v>195</v>
      </c>
      <c r="C205" s="39"/>
      <c r="D205" s="39"/>
      <c r="E205" s="126"/>
      <c r="F205" s="126"/>
      <c r="H205" s="127">
        <f t="shared" ref="H205:H268" si="11">ROUND(C205-D205+E205-F205,2)</f>
        <v>0</v>
      </c>
      <c r="J205" s="4">
        <f t="shared" si="9"/>
        <v>25.305</v>
      </c>
      <c r="K205" s="127">
        <f t="shared" si="10"/>
        <v>0</v>
      </c>
    </row>
    <row r="206" spans="1:11">
      <c r="A206" s="134" t="s">
        <v>264</v>
      </c>
      <c r="B206" s="38" t="s">
        <v>196</v>
      </c>
      <c r="C206" s="39"/>
      <c r="D206" s="39"/>
      <c r="E206" s="126"/>
      <c r="F206" s="126"/>
      <c r="H206" s="127">
        <f t="shared" si="11"/>
        <v>0</v>
      </c>
      <c r="J206" s="4">
        <f t="shared" si="9"/>
        <v>25.305</v>
      </c>
      <c r="K206" s="127">
        <f t="shared" si="10"/>
        <v>0</v>
      </c>
    </row>
    <row r="207" spans="1:11">
      <c r="A207" s="134" t="s">
        <v>265</v>
      </c>
      <c r="B207" s="38" t="s">
        <v>197</v>
      </c>
      <c r="C207" s="39"/>
      <c r="D207" s="39"/>
      <c r="E207" s="126"/>
      <c r="F207" s="126"/>
      <c r="H207" s="127">
        <f t="shared" si="11"/>
        <v>0</v>
      </c>
      <c r="J207" s="4">
        <f t="shared" si="9"/>
        <v>25.305</v>
      </c>
      <c r="K207" s="127">
        <f t="shared" si="10"/>
        <v>0</v>
      </c>
    </row>
    <row r="208" spans="1:11">
      <c r="A208" s="134" t="s">
        <v>266</v>
      </c>
      <c r="B208" s="38" t="s">
        <v>198</v>
      </c>
      <c r="C208" s="39"/>
      <c r="D208" s="39"/>
      <c r="E208" s="126"/>
      <c r="F208" s="126"/>
      <c r="H208" s="127">
        <f t="shared" si="11"/>
        <v>0</v>
      </c>
      <c r="J208" s="4">
        <f t="shared" si="9"/>
        <v>25.305</v>
      </c>
      <c r="K208" s="127">
        <f t="shared" si="10"/>
        <v>0</v>
      </c>
    </row>
    <row r="209" spans="1:11">
      <c r="A209" s="134" t="s">
        <v>267</v>
      </c>
      <c r="B209" s="38" t="s">
        <v>199</v>
      </c>
      <c r="C209" s="39"/>
      <c r="D209" s="39"/>
      <c r="E209" s="126"/>
      <c r="F209" s="126"/>
      <c r="H209" s="127">
        <f t="shared" si="11"/>
        <v>0</v>
      </c>
      <c r="J209" s="4">
        <f t="shared" si="9"/>
        <v>25.305</v>
      </c>
      <c r="K209" s="127">
        <f t="shared" si="10"/>
        <v>0</v>
      </c>
    </row>
    <row r="210" spans="1:11">
      <c r="A210" s="134" t="s">
        <v>268</v>
      </c>
      <c r="B210" s="38" t="s">
        <v>200</v>
      </c>
      <c r="C210" s="39"/>
      <c r="D210" s="39"/>
      <c r="E210" s="126"/>
      <c r="F210" s="126"/>
      <c r="H210" s="127">
        <f t="shared" si="11"/>
        <v>0</v>
      </c>
      <c r="J210" s="4">
        <f t="shared" si="9"/>
        <v>25.305</v>
      </c>
      <c r="K210" s="127">
        <f t="shared" si="10"/>
        <v>0</v>
      </c>
    </row>
    <row r="211" spans="1:11">
      <c r="A211" s="134" t="s">
        <v>269</v>
      </c>
      <c r="B211" s="38" t="s">
        <v>201</v>
      </c>
      <c r="C211" s="39"/>
      <c r="D211" s="39"/>
      <c r="E211" s="126"/>
      <c r="F211" s="126"/>
      <c r="H211" s="127">
        <f t="shared" si="11"/>
        <v>0</v>
      </c>
      <c r="J211" s="4">
        <f t="shared" si="9"/>
        <v>25.305</v>
      </c>
      <c r="K211" s="127">
        <f t="shared" si="10"/>
        <v>0</v>
      </c>
    </row>
    <row r="212" spans="1:11">
      <c r="A212" s="134" t="s">
        <v>270</v>
      </c>
      <c r="B212" s="38" t="s">
        <v>202</v>
      </c>
      <c r="C212" s="39"/>
      <c r="D212" s="39"/>
      <c r="E212" s="126"/>
      <c r="F212" s="126"/>
      <c r="H212" s="127">
        <f t="shared" si="11"/>
        <v>0</v>
      </c>
      <c r="J212" s="4">
        <f t="shared" si="9"/>
        <v>25.305</v>
      </c>
      <c r="K212" s="127">
        <f t="shared" si="10"/>
        <v>0</v>
      </c>
    </row>
    <row r="213" spans="1:11">
      <c r="A213" s="134" t="s">
        <v>271</v>
      </c>
      <c r="B213" s="38" t="s">
        <v>203</v>
      </c>
      <c r="C213" s="39"/>
      <c r="D213" s="39"/>
      <c r="E213" s="126"/>
      <c r="F213" s="126"/>
      <c r="H213" s="127">
        <f t="shared" si="11"/>
        <v>0</v>
      </c>
      <c r="J213" s="4">
        <f t="shared" si="9"/>
        <v>25.305</v>
      </c>
      <c r="K213" s="127">
        <f t="shared" si="10"/>
        <v>0</v>
      </c>
    </row>
    <row r="214" spans="1:11">
      <c r="A214" s="134" t="s">
        <v>272</v>
      </c>
      <c r="B214" s="38" t="s">
        <v>204</v>
      </c>
      <c r="C214" s="39"/>
      <c r="D214" s="39"/>
      <c r="E214" s="126"/>
      <c r="F214" s="126"/>
      <c r="H214" s="127">
        <f t="shared" si="11"/>
        <v>0</v>
      </c>
      <c r="J214" s="4">
        <f t="shared" si="9"/>
        <v>25.305</v>
      </c>
      <c r="K214" s="127">
        <f t="shared" si="10"/>
        <v>0</v>
      </c>
    </row>
    <row r="215" spans="1:11">
      <c r="A215" s="134" t="s">
        <v>273</v>
      </c>
      <c r="B215" s="38" t="s">
        <v>205</v>
      </c>
      <c r="C215" s="39"/>
      <c r="D215" s="39"/>
      <c r="E215" s="126"/>
      <c r="F215" s="126"/>
      <c r="H215" s="127">
        <f t="shared" si="11"/>
        <v>0</v>
      </c>
      <c r="J215" s="4">
        <f t="shared" si="9"/>
        <v>25.305</v>
      </c>
      <c r="K215" s="127">
        <f t="shared" si="10"/>
        <v>0</v>
      </c>
    </row>
    <row r="216" spans="1:11">
      <c r="A216" s="134" t="s">
        <v>285</v>
      </c>
      <c r="B216" s="38" t="s">
        <v>217</v>
      </c>
      <c r="C216" s="39"/>
      <c r="D216" s="39"/>
      <c r="E216" s="126"/>
      <c r="F216" s="126"/>
      <c r="H216" s="127">
        <f t="shared" si="11"/>
        <v>0</v>
      </c>
      <c r="J216" s="4">
        <f t="shared" si="9"/>
        <v>25.305</v>
      </c>
      <c r="K216" s="127">
        <f t="shared" si="10"/>
        <v>0</v>
      </c>
    </row>
    <row r="217" spans="1:11">
      <c r="A217" s="134" t="s">
        <v>274</v>
      </c>
      <c r="B217" s="38" t="s">
        <v>206</v>
      </c>
      <c r="C217" s="39"/>
      <c r="D217" s="39"/>
      <c r="E217" s="126"/>
      <c r="F217" s="126"/>
      <c r="H217" s="127">
        <f t="shared" si="11"/>
        <v>0</v>
      </c>
      <c r="J217" s="4">
        <f t="shared" si="9"/>
        <v>25.305</v>
      </c>
      <c r="K217" s="127">
        <f t="shared" si="10"/>
        <v>0</v>
      </c>
    </row>
    <row r="218" spans="1:11">
      <c r="A218" s="134">
        <v>30010</v>
      </c>
      <c r="B218" s="38" t="s">
        <v>295</v>
      </c>
      <c r="C218" s="39"/>
      <c r="D218" s="39">
        <v>100000</v>
      </c>
      <c r="E218" s="126"/>
      <c r="F218" s="126"/>
      <c r="H218" s="127">
        <f t="shared" si="11"/>
        <v>-100000</v>
      </c>
      <c r="J218" s="4">
        <f t="shared" si="9"/>
        <v>25.305</v>
      </c>
      <c r="K218" s="127">
        <f t="shared" si="10"/>
        <v>-2530500</v>
      </c>
    </row>
    <row r="219" spans="1:11">
      <c r="A219" s="134">
        <v>30011</v>
      </c>
      <c r="B219" s="132" t="s">
        <v>296</v>
      </c>
      <c r="C219" s="39"/>
      <c r="D219" s="39"/>
      <c r="E219" s="126"/>
      <c r="F219" s="126"/>
      <c r="H219" s="127">
        <f t="shared" si="11"/>
        <v>0</v>
      </c>
      <c r="J219" s="4">
        <f t="shared" si="9"/>
        <v>25.305</v>
      </c>
      <c r="K219" s="127">
        <f t="shared" si="10"/>
        <v>0</v>
      </c>
    </row>
    <row r="220" spans="1:11">
      <c r="A220" s="134">
        <v>30020</v>
      </c>
      <c r="B220" s="38" t="s">
        <v>297</v>
      </c>
      <c r="C220" s="39"/>
      <c r="D220" s="39"/>
      <c r="E220" s="126"/>
      <c r="F220" s="126"/>
      <c r="H220" s="127">
        <f t="shared" si="11"/>
        <v>0</v>
      </c>
      <c r="J220" s="4">
        <f t="shared" si="9"/>
        <v>25.305</v>
      </c>
      <c r="K220" s="127">
        <f t="shared" si="10"/>
        <v>0</v>
      </c>
    </row>
    <row r="221" spans="1:11">
      <c r="A221" s="134">
        <v>30030</v>
      </c>
      <c r="B221" s="38" t="s">
        <v>298</v>
      </c>
      <c r="C221" s="39"/>
      <c r="D221" s="39"/>
      <c r="E221" s="126"/>
      <c r="F221" s="126"/>
      <c r="H221" s="127">
        <f t="shared" si="11"/>
        <v>0</v>
      </c>
      <c r="J221" s="4">
        <f t="shared" si="9"/>
        <v>25.305</v>
      </c>
      <c r="K221" s="127">
        <f t="shared" si="10"/>
        <v>0</v>
      </c>
    </row>
    <row r="222" spans="1:11">
      <c r="A222" s="134">
        <v>30031</v>
      </c>
      <c r="B222" s="132" t="s">
        <v>299</v>
      </c>
      <c r="C222" s="39"/>
      <c r="D222" s="39"/>
      <c r="E222" s="126"/>
      <c r="F222" s="126"/>
      <c r="H222" s="127">
        <f t="shared" si="11"/>
        <v>0</v>
      </c>
      <c r="J222" s="4">
        <f t="shared" si="9"/>
        <v>25.305</v>
      </c>
      <c r="K222" s="127">
        <f t="shared" si="10"/>
        <v>0</v>
      </c>
    </row>
    <row r="223" spans="1:11">
      <c r="A223" s="137">
        <v>30040</v>
      </c>
      <c r="B223" s="129" t="s">
        <v>301</v>
      </c>
      <c r="C223" s="130"/>
      <c r="D223" s="130">
        <v>5402940.1000000015</v>
      </c>
      <c r="E223" s="130">
        <v>71425.289999999994</v>
      </c>
      <c r="F223" s="130"/>
      <c r="G223" s="131"/>
      <c r="H223" s="131">
        <f>ROUND(C223-D223+E223-F223,2)</f>
        <v>-5331514.8099999996</v>
      </c>
      <c r="J223" s="4">
        <f t="shared" si="9"/>
        <v>25.305</v>
      </c>
      <c r="K223" s="131">
        <f t="shared" si="10"/>
        <v>-134913982.27000001</v>
      </c>
    </row>
    <row r="224" spans="1:11">
      <c r="A224" s="134">
        <v>30041</v>
      </c>
      <c r="B224" s="132" t="s">
        <v>300</v>
      </c>
      <c r="C224" s="39">
        <v>3500000</v>
      </c>
      <c r="D224" s="39"/>
      <c r="E224" s="126"/>
      <c r="F224" s="126"/>
      <c r="H224" s="127">
        <f>ROUND(C224-D224+E224-F224,2)</f>
        <v>3500000</v>
      </c>
      <c r="J224" s="4">
        <f t="shared" si="9"/>
        <v>25.305</v>
      </c>
      <c r="K224" s="127">
        <f t="shared" si="10"/>
        <v>88567500</v>
      </c>
    </row>
    <row r="225" spans="1:11">
      <c r="A225" s="134">
        <v>30050</v>
      </c>
      <c r="B225" s="38" t="s">
        <v>302</v>
      </c>
      <c r="C225" s="39"/>
      <c r="D225" s="39"/>
      <c r="E225" s="126"/>
      <c r="F225" s="126"/>
      <c r="H225" s="127">
        <f t="shared" si="11"/>
        <v>0</v>
      </c>
      <c r="J225" s="4">
        <f t="shared" si="9"/>
        <v>25.305</v>
      </c>
      <c r="K225" s="127">
        <f t="shared" si="10"/>
        <v>0</v>
      </c>
    </row>
    <row r="226" spans="1:11">
      <c r="A226" s="134">
        <v>71000</v>
      </c>
      <c r="B226" s="38" t="s">
        <v>485</v>
      </c>
      <c r="C226" s="39"/>
      <c r="D226" s="39"/>
      <c r="E226" s="126"/>
      <c r="F226" s="126"/>
      <c r="H226" s="127">
        <f t="shared" si="11"/>
        <v>0</v>
      </c>
      <c r="J226" s="4">
        <f t="shared" si="9"/>
        <v>25.305</v>
      </c>
      <c r="K226" s="127">
        <f t="shared" si="10"/>
        <v>0</v>
      </c>
    </row>
    <row r="227" spans="1:11">
      <c r="A227" s="134">
        <v>71001</v>
      </c>
      <c r="B227" s="38" t="s">
        <v>304</v>
      </c>
      <c r="C227" s="39"/>
      <c r="D227" s="39"/>
      <c r="E227" s="126"/>
      <c r="F227" s="126"/>
      <c r="H227" s="127">
        <f t="shared" si="11"/>
        <v>0</v>
      </c>
      <c r="J227" s="4">
        <f t="shared" si="9"/>
        <v>25.305</v>
      </c>
      <c r="K227" s="127">
        <f t="shared" si="10"/>
        <v>0</v>
      </c>
    </row>
    <row r="228" spans="1:11">
      <c r="A228" s="134">
        <v>71002</v>
      </c>
      <c r="B228" s="38" t="s">
        <v>305</v>
      </c>
      <c r="C228" s="39"/>
      <c r="D228" s="39"/>
      <c r="E228" s="126"/>
      <c r="F228" s="126"/>
      <c r="H228" s="127">
        <f t="shared" si="11"/>
        <v>0</v>
      </c>
      <c r="J228" s="4">
        <f t="shared" si="9"/>
        <v>25.305</v>
      </c>
      <c r="K228" s="127">
        <f t="shared" si="10"/>
        <v>0</v>
      </c>
    </row>
    <row r="229" spans="1:11">
      <c r="A229" s="134">
        <v>71003</v>
      </c>
      <c r="B229" s="38" t="s">
        <v>306</v>
      </c>
      <c r="C229" s="39"/>
      <c r="D229" s="39"/>
      <c r="E229" s="126"/>
      <c r="F229" s="126"/>
      <c r="H229" s="127">
        <f t="shared" si="11"/>
        <v>0</v>
      </c>
      <c r="J229" s="4">
        <f t="shared" si="9"/>
        <v>25.305</v>
      </c>
      <c r="K229" s="127">
        <f t="shared" si="10"/>
        <v>0</v>
      </c>
    </row>
    <row r="230" spans="1:11">
      <c r="A230" s="134">
        <v>71004</v>
      </c>
      <c r="B230" s="38" t="s">
        <v>307</v>
      </c>
      <c r="C230" s="39"/>
      <c r="D230" s="39"/>
      <c r="E230" s="126"/>
      <c r="F230" s="126"/>
      <c r="H230" s="127">
        <f t="shared" si="11"/>
        <v>0</v>
      </c>
      <c r="J230" s="4">
        <f t="shared" si="9"/>
        <v>25.305</v>
      </c>
      <c r="K230" s="127">
        <f t="shared" si="10"/>
        <v>0</v>
      </c>
    </row>
    <row r="231" spans="1:11">
      <c r="A231" s="134">
        <v>71005</v>
      </c>
      <c r="B231" s="38" t="s">
        <v>308</v>
      </c>
      <c r="C231" s="39"/>
      <c r="D231" s="39"/>
      <c r="E231" s="126"/>
      <c r="F231" s="126"/>
      <c r="H231" s="127">
        <f t="shared" si="11"/>
        <v>0</v>
      </c>
      <c r="J231" s="4">
        <f t="shared" si="9"/>
        <v>25.305</v>
      </c>
      <c r="K231" s="127">
        <f t="shared" si="10"/>
        <v>0</v>
      </c>
    </row>
    <row r="232" spans="1:11">
      <c r="A232" s="134">
        <v>71006</v>
      </c>
      <c r="B232" s="38" t="s">
        <v>309</v>
      </c>
      <c r="C232" s="39"/>
      <c r="D232" s="39"/>
      <c r="E232" s="126"/>
      <c r="F232" s="126"/>
      <c r="H232" s="127">
        <f t="shared" si="11"/>
        <v>0</v>
      </c>
      <c r="J232" s="4">
        <f t="shared" si="9"/>
        <v>25.305</v>
      </c>
      <c r="K232" s="127">
        <f t="shared" si="10"/>
        <v>0</v>
      </c>
    </row>
    <row r="233" spans="1:11">
      <c r="A233" s="134">
        <v>71007</v>
      </c>
      <c r="B233" s="38" t="s">
        <v>310</v>
      </c>
      <c r="C233" s="39"/>
      <c r="D233" s="39"/>
      <c r="E233" s="126"/>
      <c r="F233" s="126"/>
      <c r="H233" s="127">
        <f t="shared" si="11"/>
        <v>0</v>
      </c>
      <c r="J233" s="4">
        <f t="shared" si="9"/>
        <v>25.305</v>
      </c>
      <c r="K233" s="127">
        <f t="shared" si="10"/>
        <v>0</v>
      </c>
    </row>
    <row r="234" spans="1:11">
      <c r="A234" s="134">
        <v>71008</v>
      </c>
      <c r="B234" s="38" t="s">
        <v>311</v>
      </c>
      <c r="C234" s="39"/>
      <c r="D234" s="39"/>
      <c r="E234" s="126"/>
      <c r="F234" s="126"/>
      <c r="H234" s="127">
        <f t="shared" si="11"/>
        <v>0</v>
      </c>
      <c r="J234" s="4">
        <f t="shared" si="9"/>
        <v>25.305</v>
      </c>
      <c r="K234" s="127">
        <f t="shared" si="10"/>
        <v>0</v>
      </c>
    </row>
    <row r="235" spans="1:11">
      <c r="A235" s="134">
        <v>71009</v>
      </c>
      <c r="B235" s="38" t="s">
        <v>312</v>
      </c>
      <c r="C235" s="39"/>
      <c r="D235" s="39"/>
      <c r="E235" s="126"/>
      <c r="F235" s="126"/>
      <c r="H235" s="127">
        <f t="shared" si="11"/>
        <v>0</v>
      </c>
      <c r="J235" s="4">
        <f t="shared" si="9"/>
        <v>25.305</v>
      </c>
      <c r="K235" s="127">
        <f t="shared" si="10"/>
        <v>0</v>
      </c>
    </row>
    <row r="236" spans="1:11">
      <c r="A236" s="134">
        <v>71010</v>
      </c>
      <c r="B236" s="132" t="s">
        <v>313</v>
      </c>
      <c r="C236" s="39"/>
      <c r="D236" s="39"/>
      <c r="E236" s="126"/>
      <c r="F236" s="126"/>
      <c r="H236" s="127">
        <f t="shared" si="11"/>
        <v>0</v>
      </c>
      <c r="J236" s="4">
        <f t="shared" si="9"/>
        <v>25.305</v>
      </c>
      <c r="K236" s="127">
        <f t="shared" si="10"/>
        <v>0</v>
      </c>
    </row>
    <row r="237" spans="1:11">
      <c r="A237" s="37">
        <v>71011</v>
      </c>
      <c r="B237" s="132" t="s">
        <v>314</v>
      </c>
      <c r="C237" s="39"/>
      <c r="D237" s="39"/>
      <c r="E237" s="126"/>
      <c r="F237" s="126"/>
      <c r="H237" s="127">
        <f t="shared" si="11"/>
        <v>0</v>
      </c>
      <c r="J237" s="4">
        <f t="shared" si="9"/>
        <v>25.305</v>
      </c>
      <c r="K237" s="127">
        <f t="shared" si="10"/>
        <v>0</v>
      </c>
    </row>
    <row r="238" spans="1:11">
      <c r="A238" s="37">
        <v>71012</v>
      </c>
      <c r="B238" s="132" t="s">
        <v>315</v>
      </c>
      <c r="C238" s="39"/>
      <c r="D238" s="39"/>
      <c r="E238" s="126"/>
      <c r="F238" s="126"/>
      <c r="H238" s="127">
        <f t="shared" si="11"/>
        <v>0</v>
      </c>
      <c r="J238" s="4">
        <f t="shared" si="9"/>
        <v>25.305</v>
      </c>
      <c r="K238" s="127">
        <f t="shared" si="10"/>
        <v>0</v>
      </c>
    </row>
    <row r="239" spans="1:11">
      <c r="A239" s="37">
        <v>71013</v>
      </c>
      <c r="B239" s="132" t="s">
        <v>316</v>
      </c>
      <c r="C239" s="39"/>
      <c r="D239" s="39"/>
      <c r="E239" s="126"/>
      <c r="F239" s="126"/>
      <c r="H239" s="127">
        <f t="shared" si="11"/>
        <v>0</v>
      </c>
      <c r="J239" s="4">
        <f t="shared" si="9"/>
        <v>25.305</v>
      </c>
      <c r="K239" s="127">
        <f t="shared" si="10"/>
        <v>0</v>
      </c>
    </row>
    <row r="240" spans="1:11">
      <c r="A240" s="37">
        <v>71014</v>
      </c>
      <c r="B240" s="132" t="s">
        <v>317</v>
      </c>
      <c r="C240" s="39"/>
      <c r="D240" s="39"/>
      <c r="E240" s="126"/>
      <c r="F240" s="126"/>
      <c r="H240" s="127">
        <f t="shared" si="11"/>
        <v>0</v>
      </c>
      <c r="J240" s="4">
        <f t="shared" si="9"/>
        <v>25.305</v>
      </c>
      <c r="K240" s="127">
        <f t="shared" si="10"/>
        <v>0</v>
      </c>
    </row>
    <row r="241" spans="1:11">
      <c r="A241" s="37">
        <v>71015</v>
      </c>
      <c r="B241" s="132" t="s">
        <v>318</v>
      </c>
      <c r="C241" s="39"/>
      <c r="D241" s="39">
        <v>9884607.7300000004</v>
      </c>
      <c r="E241" s="126"/>
      <c r="F241" s="126"/>
      <c r="H241" s="127">
        <f t="shared" si="11"/>
        <v>-9884607.7300000004</v>
      </c>
      <c r="J241" s="4">
        <f t="shared" si="9"/>
        <v>25.305</v>
      </c>
      <c r="K241" s="127">
        <f t="shared" si="10"/>
        <v>-250129998.61000001</v>
      </c>
    </row>
    <row r="242" spans="1:11">
      <c r="A242" s="37">
        <v>71016</v>
      </c>
      <c r="B242" s="132" t="s">
        <v>319</v>
      </c>
      <c r="C242" s="39"/>
      <c r="D242" s="39"/>
      <c r="E242" s="126"/>
      <c r="F242" s="126"/>
      <c r="H242" s="127">
        <f t="shared" si="11"/>
        <v>0</v>
      </c>
      <c r="J242" s="4">
        <f t="shared" si="9"/>
        <v>25.305</v>
      </c>
      <c r="K242" s="127">
        <f t="shared" si="10"/>
        <v>0</v>
      </c>
    </row>
    <row r="243" spans="1:11">
      <c r="A243" s="37">
        <v>71017</v>
      </c>
      <c r="B243" s="132" t="s">
        <v>320</v>
      </c>
      <c r="C243" s="39"/>
      <c r="D243" s="39"/>
      <c r="E243" s="126"/>
      <c r="F243" s="126"/>
      <c r="H243" s="127">
        <f t="shared" si="11"/>
        <v>0</v>
      </c>
      <c r="J243" s="4">
        <f t="shared" si="9"/>
        <v>25.305</v>
      </c>
      <c r="K243" s="127">
        <f t="shared" si="10"/>
        <v>0</v>
      </c>
    </row>
    <row r="244" spans="1:11">
      <c r="A244" s="37">
        <v>71018</v>
      </c>
      <c r="B244" s="132" t="s">
        <v>321</v>
      </c>
      <c r="C244" s="39"/>
      <c r="D244" s="39"/>
      <c r="E244" s="126"/>
      <c r="F244" s="126"/>
      <c r="H244" s="127">
        <f t="shared" si="11"/>
        <v>0</v>
      </c>
      <c r="J244" s="4">
        <f t="shared" si="9"/>
        <v>25.305</v>
      </c>
      <c r="K244" s="127">
        <f t="shared" si="10"/>
        <v>0</v>
      </c>
    </row>
    <row r="245" spans="1:11">
      <c r="A245" s="37">
        <v>71019</v>
      </c>
      <c r="B245" s="132" t="s">
        <v>322</v>
      </c>
      <c r="C245" s="39"/>
      <c r="D245" s="39"/>
      <c r="E245" s="126"/>
      <c r="F245" s="126"/>
      <c r="H245" s="127">
        <f t="shared" si="11"/>
        <v>0</v>
      </c>
      <c r="J245" s="4">
        <f t="shared" si="9"/>
        <v>25.305</v>
      </c>
      <c r="K245" s="127">
        <f t="shared" si="10"/>
        <v>0</v>
      </c>
    </row>
    <row r="246" spans="1:11">
      <c r="A246" s="37">
        <v>71020</v>
      </c>
      <c r="B246" s="132" t="s">
        <v>323</v>
      </c>
      <c r="C246" s="39"/>
      <c r="D246" s="39"/>
      <c r="E246" s="126"/>
      <c r="F246" s="126"/>
      <c r="H246" s="127">
        <f t="shared" si="11"/>
        <v>0</v>
      </c>
      <c r="J246" s="4">
        <f t="shared" si="9"/>
        <v>25.305</v>
      </c>
      <c r="K246" s="127">
        <f t="shared" si="10"/>
        <v>0</v>
      </c>
    </row>
    <row r="247" spans="1:11">
      <c r="A247" s="37">
        <v>71021</v>
      </c>
      <c r="B247" s="132" t="s">
        <v>324</v>
      </c>
      <c r="C247" s="39"/>
      <c r="D247" s="39"/>
      <c r="E247" s="126"/>
      <c r="F247" s="126"/>
      <c r="H247" s="127">
        <f t="shared" si="11"/>
        <v>0</v>
      </c>
      <c r="J247" s="4">
        <f t="shared" si="9"/>
        <v>25.305</v>
      </c>
      <c r="K247" s="127">
        <f t="shared" si="10"/>
        <v>0</v>
      </c>
    </row>
    <row r="248" spans="1:11">
      <c r="A248" s="37">
        <v>71022</v>
      </c>
      <c r="B248" s="132" t="s">
        <v>325</v>
      </c>
      <c r="C248" s="39"/>
      <c r="D248" s="39"/>
      <c r="E248" s="126"/>
      <c r="F248" s="126"/>
      <c r="H248" s="127">
        <f t="shared" si="11"/>
        <v>0</v>
      </c>
      <c r="J248" s="4">
        <f t="shared" si="9"/>
        <v>25.305</v>
      </c>
      <c r="K248" s="127">
        <f t="shared" si="10"/>
        <v>0</v>
      </c>
    </row>
    <row r="249" spans="1:11">
      <c r="A249" s="37">
        <v>71023</v>
      </c>
      <c r="B249" s="132" t="s">
        <v>326</v>
      </c>
      <c r="C249" s="39"/>
      <c r="D249" s="39"/>
      <c r="E249" s="126"/>
      <c r="F249" s="126"/>
      <c r="H249" s="127">
        <f t="shared" si="11"/>
        <v>0</v>
      </c>
      <c r="J249" s="4">
        <f t="shared" si="9"/>
        <v>25.305</v>
      </c>
      <c r="K249" s="127">
        <f t="shared" si="10"/>
        <v>0</v>
      </c>
    </row>
    <row r="250" spans="1:11">
      <c r="A250" s="37">
        <v>71024</v>
      </c>
      <c r="B250" s="139" t="s">
        <v>327</v>
      </c>
      <c r="C250" s="39"/>
      <c r="D250" s="39"/>
      <c r="E250" s="126"/>
      <c r="F250" s="126"/>
      <c r="H250" s="127">
        <f t="shared" si="11"/>
        <v>0</v>
      </c>
      <c r="J250" s="4">
        <f t="shared" si="9"/>
        <v>25.305</v>
      </c>
      <c r="K250" s="127">
        <f t="shared" si="10"/>
        <v>0</v>
      </c>
    </row>
    <row r="251" spans="1:11">
      <c r="A251" s="135">
        <v>71025</v>
      </c>
      <c r="B251" s="38" t="s">
        <v>328</v>
      </c>
      <c r="C251" s="39"/>
      <c r="D251" s="39"/>
      <c r="E251" s="126"/>
      <c r="F251" s="126"/>
      <c r="H251" s="127">
        <f t="shared" si="11"/>
        <v>0</v>
      </c>
      <c r="J251" s="4">
        <f t="shared" si="9"/>
        <v>25.305</v>
      </c>
      <c r="K251" s="127">
        <f t="shared" si="10"/>
        <v>0</v>
      </c>
    </row>
    <row r="252" spans="1:11">
      <c r="A252" s="135">
        <v>71026</v>
      </c>
      <c r="B252" s="38" t="s">
        <v>329</v>
      </c>
      <c r="C252" s="39"/>
      <c r="D252" s="39"/>
      <c r="E252" s="126"/>
      <c r="F252" s="126"/>
      <c r="H252" s="127">
        <f t="shared" si="11"/>
        <v>0</v>
      </c>
      <c r="J252" s="4">
        <f t="shared" si="9"/>
        <v>25.305</v>
      </c>
      <c r="K252" s="127">
        <f t="shared" si="10"/>
        <v>0</v>
      </c>
    </row>
    <row r="253" spans="1:11">
      <c r="A253" s="135">
        <v>71027</v>
      </c>
      <c r="B253" s="38" t="s">
        <v>330</v>
      </c>
      <c r="C253" s="39"/>
      <c r="D253" s="39"/>
      <c r="E253" s="126"/>
      <c r="F253" s="126"/>
      <c r="H253" s="127">
        <f t="shared" si="11"/>
        <v>0</v>
      </c>
      <c r="J253" s="4">
        <f t="shared" si="9"/>
        <v>25.305</v>
      </c>
      <c r="K253" s="127">
        <f t="shared" si="10"/>
        <v>0</v>
      </c>
    </row>
    <row r="254" spans="1:11">
      <c r="A254" s="135">
        <v>71028</v>
      </c>
      <c r="B254" s="38" t="s">
        <v>331</v>
      </c>
      <c r="C254" s="39"/>
      <c r="D254" s="39"/>
      <c r="E254" s="126"/>
      <c r="F254" s="126"/>
      <c r="H254" s="127">
        <f t="shared" si="11"/>
        <v>0</v>
      </c>
      <c r="J254" s="4">
        <f t="shared" si="9"/>
        <v>25.305</v>
      </c>
      <c r="K254" s="127">
        <f t="shared" si="10"/>
        <v>0</v>
      </c>
    </row>
    <row r="255" spans="1:11">
      <c r="A255" s="134">
        <v>71998</v>
      </c>
      <c r="B255" s="38" t="s">
        <v>332</v>
      </c>
      <c r="C255" s="39"/>
      <c r="D255" s="39">
        <v>2333339.19</v>
      </c>
      <c r="E255" s="126"/>
      <c r="F255" s="126"/>
      <c r="H255" s="127">
        <f t="shared" si="11"/>
        <v>-2333339.19</v>
      </c>
      <c r="J255" s="4">
        <f t="shared" si="9"/>
        <v>25.305</v>
      </c>
      <c r="K255" s="127">
        <f t="shared" si="10"/>
        <v>-59045148.200000003</v>
      </c>
    </row>
    <row r="256" spans="1:11">
      <c r="A256" s="134">
        <v>72100</v>
      </c>
      <c r="B256" s="38" t="s">
        <v>333</v>
      </c>
      <c r="C256" s="39"/>
      <c r="D256" s="39"/>
      <c r="E256" s="126"/>
      <c r="F256" s="126"/>
      <c r="H256" s="127">
        <f t="shared" si="11"/>
        <v>0</v>
      </c>
      <c r="J256" s="4">
        <f t="shared" si="9"/>
        <v>25.305</v>
      </c>
      <c r="K256" s="127">
        <f t="shared" si="10"/>
        <v>0</v>
      </c>
    </row>
    <row r="257" spans="1:11">
      <c r="A257" s="134">
        <v>72101</v>
      </c>
      <c r="B257" s="38" t="s">
        <v>334</v>
      </c>
      <c r="C257" s="39"/>
      <c r="D257" s="39"/>
      <c r="E257" s="126"/>
      <c r="F257" s="126"/>
      <c r="H257" s="127">
        <f t="shared" si="11"/>
        <v>0</v>
      </c>
      <c r="J257" s="4">
        <f t="shared" si="9"/>
        <v>25.305</v>
      </c>
      <c r="K257" s="127">
        <f t="shared" si="10"/>
        <v>0</v>
      </c>
    </row>
    <row r="258" spans="1:11">
      <c r="A258" s="134">
        <v>72102</v>
      </c>
      <c r="B258" s="38" t="s">
        <v>335</v>
      </c>
      <c r="C258" s="39"/>
      <c r="D258" s="39"/>
      <c r="E258" s="126"/>
      <c r="F258" s="126"/>
      <c r="H258" s="127">
        <f t="shared" si="11"/>
        <v>0</v>
      </c>
      <c r="J258" s="4">
        <f t="shared" si="9"/>
        <v>25.305</v>
      </c>
      <c r="K258" s="127">
        <f t="shared" si="10"/>
        <v>0</v>
      </c>
    </row>
    <row r="259" spans="1:11">
      <c r="A259" s="134">
        <v>72200</v>
      </c>
      <c r="B259" s="38" t="s">
        <v>337</v>
      </c>
      <c r="C259" s="39"/>
      <c r="D259" s="39"/>
      <c r="E259" s="126"/>
      <c r="F259" s="126"/>
      <c r="H259" s="127">
        <f t="shared" si="11"/>
        <v>0</v>
      </c>
      <c r="J259" s="4">
        <f t="shared" si="9"/>
        <v>25.305</v>
      </c>
      <c r="K259" s="127">
        <f t="shared" si="10"/>
        <v>0</v>
      </c>
    </row>
    <row r="260" spans="1:11">
      <c r="A260" s="135">
        <v>73006</v>
      </c>
      <c r="B260" s="38" t="s">
        <v>338</v>
      </c>
      <c r="C260" s="39"/>
      <c r="D260" s="39"/>
      <c r="E260" s="126"/>
      <c r="F260" s="126"/>
      <c r="H260" s="127">
        <f t="shared" si="11"/>
        <v>0</v>
      </c>
      <c r="J260" s="4">
        <f t="shared" si="9"/>
        <v>25.305</v>
      </c>
      <c r="K260" s="127">
        <f t="shared" si="10"/>
        <v>0</v>
      </c>
    </row>
    <row r="261" spans="1:11">
      <c r="A261" s="134">
        <v>74100</v>
      </c>
      <c r="B261" s="38" t="s">
        <v>339</v>
      </c>
      <c r="C261" s="39"/>
      <c r="D261" s="39"/>
      <c r="E261" s="126"/>
      <c r="F261" s="126"/>
      <c r="H261" s="127">
        <f t="shared" si="11"/>
        <v>0</v>
      </c>
      <c r="J261" s="4">
        <f t="shared" si="9"/>
        <v>25.305</v>
      </c>
      <c r="K261" s="127">
        <f t="shared" si="10"/>
        <v>0</v>
      </c>
    </row>
    <row r="262" spans="1:11">
      <c r="A262" s="134">
        <v>74101</v>
      </c>
      <c r="B262" s="38" t="s">
        <v>340</v>
      </c>
      <c r="C262" s="39"/>
      <c r="D262" s="39"/>
      <c r="E262" s="126"/>
      <c r="F262" s="126"/>
      <c r="H262" s="127">
        <f t="shared" si="11"/>
        <v>0</v>
      </c>
      <c r="J262" s="4">
        <f t="shared" si="9"/>
        <v>25.305</v>
      </c>
      <c r="K262" s="127">
        <f t="shared" si="10"/>
        <v>0</v>
      </c>
    </row>
    <row r="263" spans="1:11">
      <c r="A263" s="134">
        <v>74102</v>
      </c>
      <c r="B263" s="38" t="s">
        <v>341</v>
      </c>
      <c r="C263" s="39"/>
      <c r="D263" s="39"/>
      <c r="E263" s="126"/>
      <c r="F263" s="126"/>
      <c r="H263" s="127">
        <f t="shared" si="11"/>
        <v>0</v>
      </c>
      <c r="J263" s="4">
        <f t="shared" si="9"/>
        <v>25.305</v>
      </c>
      <c r="K263" s="127">
        <f t="shared" si="10"/>
        <v>0</v>
      </c>
    </row>
    <row r="264" spans="1:11">
      <c r="A264" s="134">
        <v>74200</v>
      </c>
      <c r="B264" s="38" t="s">
        <v>342</v>
      </c>
      <c r="C264" s="39"/>
      <c r="D264" s="39"/>
      <c r="E264" s="126"/>
      <c r="F264" s="126"/>
      <c r="H264" s="127">
        <f t="shared" si="11"/>
        <v>0</v>
      </c>
      <c r="J264" s="4">
        <f t="shared" si="9"/>
        <v>25.305</v>
      </c>
      <c r="K264" s="127">
        <f t="shared" si="10"/>
        <v>0</v>
      </c>
    </row>
    <row r="265" spans="1:11">
      <c r="A265" s="134">
        <v>74201</v>
      </c>
      <c r="B265" s="38" t="s">
        <v>343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2">J264</f>
        <v>25.305</v>
      </c>
      <c r="K265" s="127">
        <f t="shared" si="10"/>
        <v>0</v>
      </c>
    </row>
    <row r="266" spans="1:11">
      <c r="A266" s="134">
        <v>74202</v>
      </c>
      <c r="B266" s="38" t="s">
        <v>344</v>
      </c>
      <c r="C266" s="39"/>
      <c r="D266" s="39"/>
      <c r="E266" s="126"/>
      <c r="F266" s="126"/>
      <c r="H266" s="127">
        <f t="shared" si="11"/>
        <v>0</v>
      </c>
      <c r="J266" s="4">
        <f t="shared" si="12"/>
        <v>25.305</v>
      </c>
      <c r="K266" s="127">
        <f t="shared" ref="K266:K329" si="13">ROUND(H266*J266,2)</f>
        <v>0</v>
      </c>
    </row>
    <row r="267" spans="1:11">
      <c r="A267" s="134">
        <v>74203</v>
      </c>
      <c r="B267" s="38" t="s">
        <v>345</v>
      </c>
      <c r="C267" s="39"/>
      <c r="D267" s="39"/>
      <c r="E267" s="126"/>
      <c r="F267" s="126"/>
      <c r="H267" s="127">
        <f t="shared" si="11"/>
        <v>0</v>
      </c>
      <c r="J267" s="4">
        <f t="shared" si="12"/>
        <v>25.305</v>
      </c>
      <c r="K267" s="127">
        <f t="shared" si="13"/>
        <v>0</v>
      </c>
    </row>
    <row r="268" spans="1:11">
      <c r="A268" s="134">
        <v>74204</v>
      </c>
      <c r="B268" s="38" t="s">
        <v>346</v>
      </c>
      <c r="C268" s="39"/>
      <c r="D268" s="39"/>
      <c r="E268" s="126"/>
      <c r="F268" s="126"/>
      <c r="H268" s="127">
        <f t="shared" si="11"/>
        <v>0</v>
      </c>
      <c r="J268" s="4">
        <f t="shared" si="12"/>
        <v>25.305</v>
      </c>
      <c r="K268" s="127">
        <f t="shared" si="13"/>
        <v>0</v>
      </c>
    </row>
    <row r="269" spans="1:11">
      <c r="A269" s="134">
        <v>74300</v>
      </c>
      <c r="B269" s="38" t="s">
        <v>347</v>
      </c>
      <c r="C269" s="39"/>
      <c r="D269" s="39"/>
      <c r="E269" s="126"/>
      <c r="F269" s="126"/>
      <c r="H269" s="127">
        <f t="shared" ref="H269:H336" si="14">ROUND(C269-D269+E269-F269,2)</f>
        <v>0</v>
      </c>
      <c r="J269" s="4">
        <f t="shared" si="12"/>
        <v>25.305</v>
      </c>
      <c r="K269" s="127">
        <f t="shared" si="13"/>
        <v>0</v>
      </c>
    </row>
    <row r="270" spans="1:11">
      <c r="A270" s="134">
        <v>81000</v>
      </c>
      <c r="B270" s="38" t="s">
        <v>486</v>
      </c>
      <c r="C270" s="39"/>
      <c r="D270" s="39"/>
      <c r="E270" s="126"/>
      <c r="F270" s="126"/>
      <c r="H270" s="127">
        <f t="shared" si="14"/>
        <v>0</v>
      </c>
      <c r="J270" s="4">
        <f t="shared" si="12"/>
        <v>25.305</v>
      </c>
      <c r="K270" s="127">
        <f t="shared" si="13"/>
        <v>0</v>
      </c>
    </row>
    <row r="271" spans="1:11">
      <c r="A271" s="134">
        <v>81001</v>
      </c>
      <c r="B271" s="132" t="s">
        <v>304</v>
      </c>
      <c r="C271" s="39"/>
      <c r="D271" s="39"/>
      <c r="E271" s="126"/>
      <c r="F271" s="126"/>
      <c r="H271" s="127">
        <f t="shared" si="14"/>
        <v>0</v>
      </c>
      <c r="J271" s="4">
        <f t="shared" si="12"/>
        <v>25.305</v>
      </c>
      <c r="K271" s="127">
        <f t="shared" si="13"/>
        <v>0</v>
      </c>
    </row>
    <row r="272" spans="1:11">
      <c r="A272" s="134">
        <v>81002</v>
      </c>
      <c r="B272" s="132" t="s">
        <v>305</v>
      </c>
      <c r="C272" s="39"/>
      <c r="D272" s="39"/>
      <c r="E272" s="126"/>
      <c r="F272" s="126"/>
      <c r="H272" s="127">
        <f t="shared" si="14"/>
        <v>0</v>
      </c>
      <c r="J272" s="4">
        <f t="shared" si="12"/>
        <v>25.305</v>
      </c>
      <c r="K272" s="127">
        <f t="shared" si="13"/>
        <v>0</v>
      </c>
    </row>
    <row r="273" spans="1:11">
      <c r="A273" s="134">
        <v>81003</v>
      </c>
      <c r="B273" s="132" t="s">
        <v>306</v>
      </c>
      <c r="C273" s="39"/>
      <c r="D273" s="39"/>
      <c r="E273" s="126"/>
      <c r="F273" s="126"/>
      <c r="H273" s="127">
        <f t="shared" si="14"/>
        <v>0</v>
      </c>
      <c r="J273" s="4">
        <f t="shared" si="12"/>
        <v>25.305</v>
      </c>
      <c r="K273" s="127">
        <f t="shared" si="13"/>
        <v>0</v>
      </c>
    </row>
    <row r="274" spans="1:11">
      <c r="A274" s="134">
        <v>81004</v>
      </c>
      <c r="B274" s="132" t="s">
        <v>307</v>
      </c>
      <c r="C274" s="39"/>
      <c r="D274" s="39"/>
      <c r="E274" s="126"/>
      <c r="F274" s="126"/>
      <c r="H274" s="127">
        <f t="shared" si="14"/>
        <v>0</v>
      </c>
      <c r="J274" s="4">
        <f t="shared" si="12"/>
        <v>25.305</v>
      </c>
      <c r="K274" s="127">
        <f t="shared" si="13"/>
        <v>0</v>
      </c>
    </row>
    <row r="275" spans="1:11">
      <c r="A275" s="134">
        <v>81005</v>
      </c>
      <c r="B275" s="132" t="s">
        <v>308</v>
      </c>
      <c r="C275" s="39"/>
      <c r="D275" s="39"/>
      <c r="E275" s="126"/>
      <c r="F275" s="126"/>
      <c r="H275" s="127">
        <f t="shared" si="14"/>
        <v>0</v>
      </c>
      <c r="J275" s="4">
        <f t="shared" si="12"/>
        <v>25.305</v>
      </c>
      <c r="K275" s="127">
        <f t="shared" si="13"/>
        <v>0</v>
      </c>
    </row>
    <row r="276" spans="1:11">
      <c r="A276" s="134">
        <v>81006</v>
      </c>
      <c r="B276" s="132" t="s">
        <v>309</v>
      </c>
      <c r="C276" s="39"/>
      <c r="D276" s="39"/>
      <c r="E276" s="126"/>
      <c r="F276" s="126"/>
      <c r="H276" s="127">
        <f t="shared" si="14"/>
        <v>0</v>
      </c>
      <c r="J276" s="4">
        <f t="shared" si="12"/>
        <v>25.305</v>
      </c>
      <c r="K276" s="127">
        <f t="shared" si="13"/>
        <v>0</v>
      </c>
    </row>
    <row r="277" spans="1:11">
      <c r="A277" s="134">
        <v>81007</v>
      </c>
      <c r="B277" s="38" t="s">
        <v>310</v>
      </c>
      <c r="C277" s="39"/>
      <c r="D277" s="39"/>
      <c r="E277" s="126"/>
      <c r="F277" s="126"/>
      <c r="H277" s="127">
        <f t="shared" si="14"/>
        <v>0</v>
      </c>
      <c r="J277" s="4">
        <f t="shared" si="12"/>
        <v>25.305</v>
      </c>
      <c r="K277" s="127">
        <f t="shared" si="13"/>
        <v>0</v>
      </c>
    </row>
    <row r="278" spans="1:11">
      <c r="A278" s="134">
        <v>81008</v>
      </c>
      <c r="B278" s="38" t="s">
        <v>311</v>
      </c>
      <c r="C278" s="39"/>
      <c r="D278" s="39"/>
      <c r="E278" s="126"/>
      <c r="F278" s="126"/>
      <c r="H278" s="127">
        <f t="shared" si="14"/>
        <v>0</v>
      </c>
      <c r="J278" s="4">
        <f t="shared" si="12"/>
        <v>25.305</v>
      </c>
      <c r="K278" s="127">
        <f t="shared" si="13"/>
        <v>0</v>
      </c>
    </row>
    <row r="279" spans="1:11">
      <c r="A279" s="134">
        <v>81009</v>
      </c>
      <c r="B279" s="38" t="s">
        <v>312</v>
      </c>
      <c r="C279" s="39"/>
      <c r="D279" s="39"/>
      <c r="E279" s="126"/>
      <c r="F279" s="126"/>
      <c r="H279" s="127">
        <f t="shared" si="14"/>
        <v>0</v>
      </c>
      <c r="J279" s="4">
        <f t="shared" si="12"/>
        <v>25.305</v>
      </c>
      <c r="K279" s="127">
        <f t="shared" si="13"/>
        <v>0</v>
      </c>
    </row>
    <row r="280" spans="1:11">
      <c r="A280" s="136">
        <v>81010</v>
      </c>
      <c r="B280" s="139" t="s">
        <v>313</v>
      </c>
      <c r="C280" s="39"/>
      <c r="D280" s="39"/>
      <c r="E280" s="126"/>
      <c r="F280" s="126"/>
      <c r="H280" s="127">
        <f t="shared" si="14"/>
        <v>0</v>
      </c>
      <c r="J280" s="4">
        <f t="shared" si="12"/>
        <v>25.305</v>
      </c>
      <c r="K280" s="127">
        <f t="shared" si="13"/>
        <v>0</v>
      </c>
    </row>
    <row r="281" spans="1:11">
      <c r="A281" s="134">
        <v>81011</v>
      </c>
      <c r="B281" s="132" t="s">
        <v>314</v>
      </c>
      <c r="C281" s="39"/>
      <c r="D281" s="39"/>
      <c r="E281" s="126"/>
      <c r="F281" s="126"/>
      <c r="H281" s="127">
        <f t="shared" si="14"/>
        <v>0</v>
      </c>
      <c r="J281" s="4">
        <f t="shared" si="12"/>
        <v>25.305</v>
      </c>
      <c r="K281" s="127">
        <f t="shared" si="13"/>
        <v>0</v>
      </c>
    </row>
    <row r="282" spans="1:11">
      <c r="A282" s="134">
        <v>81012</v>
      </c>
      <c r="B282" s="132" t="s">
        <v>315</v>
      </c>
      <c r="C282" s="39"/>
      <c r="D282" s="39"/>
      <c r="E282" s="126"/>
      <c r="F282" s="126"/>
      <c r="H282" s="127">
        <f t="shared" si="14"/>
        <v>0</v>
      </c>
      <c r="J282" s="4">
        <f t="shared" si="12"/>
        <v>25.305</v>
      </c>
      <c r="K282" s="127">
        <f t="shared" si="13"/>
        <v>0</v>
      </c>
    </row>
    <row r="283" spans="1:11">
      <c r="A283" s="134">
        <v>81013</v>
      </c>
      <c r="B283" s="132" t="s">
        <v>316</v>
      </c>
      <c r="C283" s="39"/>
      <c r="D283" s="39"/>
      <c r="E283" s="126"/>
      <c r="F283" s="126"/>
      <c r="H283" s="127">
        <f t="shared" si="14"/>
        <v>0</v>
      </c>
      <c r="J283" s="4">
        <f t="shared" si="12"/>
        <v>25.305</v>
      </c>
      <c r="K283" s="127">
        <f t="shared" si="13"/>
        <v>0</v>
      </c>
    </row>
    <row r="284" spans="1:11">
      <c r="A284" s="134">
        <v>81014</v>
      </c>
      <c r="B284" s="132" t="s">
        <v>317</v>
      </c>
      <c r="C284" s="39"/>
      <c r="D284" s="39"/>
      <c r="E284" s="126"/>
      <c r="F284" s="126"/>
      <c r="H284" s="127">
        <f t="shared" si="14"/>
        <v>0</v>
      </c>
      <c r="J284" s="4">
        <f t="shared" si="12"/>
        <v>25.305</v>
      </c>
      <c r="K284" s="127">
        <f t="shared" si="13"/>
        <v>0</v>
      </c>
    </row>
    <row r="285" spans="1:11">
      <c r="A285" s="134">
        <v>81015</v>
      </c>
      <c r="B285" s="132" t="s">
        <v>318</v>
      </c>
      <c r="C285" s="39">
        <v>8969999.3399999999</v>
      </c>
      <c r="D285" s="39"/>
      <c r="E285" s="126"/>
      <c r="F285" s="126"/>
      <c r="H285" s="127">
        <f t="shared" si="14"/>
        <v>8969999.3399999999</v>
      </c>
      <c r="J285" s="4">
        <f t="shared" si="12"/>
        <v>25.305</v>
      </c>
      <c r="K285" s="127">
        <f t="shared" si="13"/>
        <v>226985833.30000001</v>
      </c>
    </row>
    <row r="286" spans="1:11">
      <c r="A286" s="37">
        <v>81016</v>
      </c>
      <c r="B286" s="132" t="s">
        <v>319</v>
      </c>
      <c r="C286" s="39"/>
      <c r="D286" s="39"/>
      <c r="E286" s="126"/>
      <c r="F286" s="126"/>
      <c r="H286" s="127">
        <f t="shared" si="14"/>
        <v>0</v>
      </c>
      <c r="J286" s="4">
        <f t="shared" si="12"/>
        <v>25.305</v>
      </c>
      <c r="K286" s="127">
        <f t="shared" si="13"/>
        <v>0</v>
      </c>
    </row>
    <row r="287" spans="1:11">
      <c r="A287" s="37">
        <v>81017</v>
      </c>
      <c r="B287" s="132" t="s">
        <v>320</v>
      </c>
      <c r="C287" s="39"/>
      <c r="D287" s="39"/>
      <c r="E287" s="126"/>
      <c r="F287" s="126"/>
      <c r="H287" s="127">
        <f t="shared" si="14"/>
        <v>0</v>
      </c>
      <c r="J287" s="4">
        <f t="shared" si="12"/>
        <v>25.305</v>
      </c>
      <c r="K287" s="127">
        <f t="shared" si="13"/>
        <v>0</v>
      </c>
    </row>
    <row r="288" spans="1:11">
      <c r="A288" s="37">
        <v>81018</v>
      </c>
      <c r="B288" s="132" t="s">
        <v>321</v>
      </c>
      <c r="C288" s="39"/>
      <c r="D288" s="39"/>
      <c r="E288" s="126"/>
      <c r="F288" s="126"/>
      <c r="H288" s="127">
        <f t="shared" si="14"/>
        <v>0</v>
      </c>
      <c r="J288" s="4">
        <f t="shared" si="12"/>
        <v>25.305</v>
      </c>
      <c r="K288" s="127">
        <f t="shared" si="13"/>
        <v>0</v>
      </c>
    </row>
    <row r="289" spans="1:11">
      <c r="A289" s="37">
        <v>81019</v>
      </c>
      <c r="B289" s="132" t="s">
        <v>322</v>
      </c>
      <c r="C289" s="39"/>
      <c r="D289" s="39"/>
      <c r="E289" s="126"/>
      <c r="F289" s="126"/>
      <c r="H289" s="127">
        <f t="shared" si="14"/>
        <v>0</v>
      </c>
      <c r="J289" s="4">
        <f t="shared" si="12"/>
        <v>25.305</v>
      </c>
      <c r="K289" s="127">
        <f t="shared" si="13"/>
        <v>0</v>
      </c>
    </row>
    <row r="290" spans="1:11">
      <c r="A290" s="37">
        <v>81020</v>
      </c>
      <c r="B290" s="132" t="s">
        <v>323</v>
      </c>
      <c r="C290" s="39"/>
      <c r="D290" s="39"/>
      <c r="E290" s="126"/>
      <c r="F290" s="126"/>
      <c r="H290" s="127">
        <f t="shared" si="14"/>
        <v>0</v>
      </c>
      <c r="J290" s="4">
        <f t="shared" si="12"/>
        <v>25.305</v>
      </c>
      <c r="K290" s="127">
        <f t="shared" si="13"/>
        <v>0</v>
      </c>
    </row>
    <row r="291" spans="1:11">
      <c r="A291" s="37">
        <v>81021</v>
      </c>
      <c r="B291" s="132" t="s">
        <v>324</v>
      </c>
      <c r="C291" s="39"/>
      <c r="D291" s="39"/>
      <c r="E291" s="126"/>
      <c r="F291" s="126"/>
      <c r="H291" s="127">
        <f t="shared" si="14"/>
        <v>0</v>
      </c>
      <c r="J291" s="4">
        <f t="shared" si="12"/>
        <v>25.305</v>
      </c>
      <c r="K291" s="127">
        <f t="shared" si="13"/>
        <v>0</v>
      </c>
    </row>
    <row r="292" spans="1:11">
      <c r="A292" s="37">
        <v>81022</v>
      </c>
      <c r="B292" s="132" t="s">
        <v>325</v>
      </c>
      <c r="C292" s="39"/>
      <c r="D292" s="39"/>
      <c r="E292" s="126"/>
      <c r="F292" s="126"/>
      <c r="H292" s="127">
        <f t="shared" si="14"/>
        <v>0</v>
      </c>
      <c r="J292" s="4">
        <f t="shared" si="12"/>
        <v>25.305</v>
      </c>
      <c r="K292" s="127">
        <f t="shared" si="13"/>
        <v>0</v>
      </c>
    </row>
    <row r="293" spans="1:11">
      <c r="A293" s="37">
        <v>81023</v>
      </c>
      <c r="B293" s="132" t="s">
        <v>326</v>
      </c>
      <c r="C293" s="39"/>
      <c r="D293" s="39"/>
      <c r="E293" s="126"/>
      <c r="F293" s="126"/>
      <c r="H293" s="127">
        <f t="shared" si="14"/>
        <v>0</v>
      </c>
      <c r="J293" s="4">
        <f t="shared" si="12"/>
        <v>25.305</v>
      </c>
      <c r="K293" s="127">
        <f t="shared" si="13"/>
        <v>0</v>
      </c>
    </row>
    <row r="294" spans="1:11">
      <c r="A294" s="37">
        <v>81024</v>
      </c>
      <c r="B294" s="139" t="s">
        <v>327</v>
      </c>
      <c r="C294" s="39"/>
      <c r="D294" s="39"/>
      <c r="E294" s="126"/>
      <c r="F294" s="126"/>
      <c r="H294" s="127">
        <f t="shared" si="14"/>
        <v>0</v>
      </c>
      <c r="J294" s="4">
        <f t="shared" si="12"/>
        <v>25.305</v>
      </c>
      <c r="K294" s="127">
        <f t="shared" si="13"/>
        <v>0</v>
      </c>
    </row>
    <row r="295" spans="1:11">
      <c r="A295" s="135">
        <v>81025</v>
      </c>
      <c r="B295" s="38" t="s">
        <v>328</v>
      </c>
      <c r="C295" s="39"/>
      <c r="D295" s="39"/>
      <c r="E295" s="126"/>
      <c r="F295" s="126"/>
      <c r="H295" s="127">
        <f t="shared" si="14"/>
        <v>0</v>
      </c>
      <c r="J295" s="4">
        <f t="shared" si="12"/>
        <v>25.305</v>
      </c>
      <c r="K295" s="127">
        <f t="shared" si="13"/>
        <v>0</v>
      </c>
    </row>
    <row r="296" spans="1:11">
      <c r="A296" s="135">
        <v>81026</v>
      </c>
      <c r="B296" s="38" t="s">
        <v>329</v>
      </c>
      <c r="C296" s="39"/>
      <c r="D296" s="39"/>
      <c r="E296" s="126"/>
      <c r="F296" s="126"/>
      <c r="H296" s="127">
        <f t="shared" si="14"/>
        <v>0</v>
      </c>
      <c r="J296" s="4">
        <f t="shared" si="12"/>
        <v>25.305</v>
      </c>
      <c r="K296" s="127">
        <f t="shared" si="13"/>
        <v>0</v>
      </c>
    </row>
    <row r="297" spans="1:11">
      <c r="A297" s="135">
        <v>81027</v>
      </c>
      <c r="B297" s="38" t="s">
        <v>330</v>
      </c>
      <c r="C297" s="39"/>
      <c r="D297" s="39"/>
      <c r="E297" s="126"/>
      <c r="F297" s="126"/>
      <c r="H297" s="127">
        <f t="shared" si="14"/>
        <v>0</v>
      </c>
      <c r="J297" s="4">
        <f t="shared" si="12"/>
        <v>25.305</v>
      </c>
      <c r="K297" s="127">
        <f t="shared" si="13"/>
        <v>0</v>
      </c>
    </row>
    <row r="298" spans="1:11">
      <c r="A298" s="135">
        <v>81028</v>
      </c>
      <c r="B298" s="38" t="s">
        <v>331</v>
      </c>
      <c r="C298" s="39"/>
      <c r="D298" s="39"/>
      <c r="E298" s="126"/>
      <c r="F298" s="126"/>
      <c r="H298" s="127">
        <f t="shared" si="14"/>
        <v>0</v>
      </c>
      <c r="J298" s="4">
        <f t="shared" si="12"/>
        <v>25.305</v>
      </c>
      <c r="K298" s="127">
        <f t="shared" si="13"/>
        <v>0</v>
      </c>
    </row>
    <row r="299" spans="1:11">
      <c r="A299" s="134">
        <v>81998</v>
      </c>
      <c r="B299" s="132" t="s">
        <v>348</v>
      </c>
      <c r="C299" s="39"/>
      <c r="D299" s="39"/>
      <c r="E299" s="126"/>
      <c r="F299" s="126"/>
      <c r="H299" s="127">
        <f t="shared" si="14"/>
        <v>0</v>
      </c>
      <c r="J299" s="4">
        <f t="shared" si="12"/>
        <v>25.305</v>
      </c>
      <c r="K299" s="127">
        <f t="shared" si="13"/>
        <v>0</v>
      </c>
    </row>
    <row r="300" spans="1:11">
      <c r="A300" s="134">
        <v>82099</v>
      </c>
      <c r="B300" s="38" t="s">
        <v>349</v>
      </c>
      <c r="C300" s="39"/>
      <c r="D300" s="39"/>
      <c r="E300" s="126"/>
      <c r="F300" s="126"/>
      <c r="H300" s="127">
        <f t="shared" si="14"/>
        <v>0</v>
      </c>
      <c r="J300" s="4">
        <f t="shared" si="12"/>
        <v>25.305</v>
      </c>
      <c r="K300" s="127">
        <f t="shared" si="13"/>
        <v>0</v>
      </c>
    </row>
    <row r="301" spans="1:11">
      <c r="A301" s="134">
        <v>82100</v>
      </c>
      <c r="B301" s="38" t="s">
        <v>350</v>
      </c>
      <c r="C301" s="39"/>
      <c r="D301" s="39"/>
      <c r="E301" s="126"/>
      <c r="F301" s="126"/>
      <c r="H301" s="127">
        <f t="shared" si="14"/>
        <v>0</v>
      </c>
      <c r="J301" s="4">
        <f t="shared" si="12"/>
        <v>25.305</v>
      </c>
      <c r="K301" s="127">
        <f t="shared" si="13"/>
        <v>0</v>
      </c>
    </row>
    <row r="302" spans="1:11">
      <c r="A302" s="134">
        <v>82101</v>
      </c>
      <c r="B302" s="38" t="s">
        <v>351</v>
      </c>
      <c r="C302" s="39"/>
      <c r="D302" s="39"/>
      <c r="E302" s="126"/>
      <c r="F302" s="126"/>
      <c r="H302" s="127">
        <f t="shared" si="14"/>
        <v>0</v>
      </c>
      <c r="J302" s="4">
        <f t="shared" si="12"/>
        <v>25.305</v>
      </c>
      <c r="K302" s="127">
        <f t="shared" si="13"/>
        <v>0</v>
      </c>
    </row>
    <row r="303" spans="1:11">
      <c r="A303" s="134">
        <v>82102</v>
      </c>
      <c r="B303" s="38" t="s">
        <v>352</v>
      </c>
      <c r="C303" s="39"/>
      <c r="D303" s="39"/>
      <c r="E303" s="126"/>
      <c r="F303" s="126"/>
      <c r="H303" s="127">
        <f t="shared" si="14"/>
        <v>0</v>
      </c>
      <c r="J303" s="4">
        <f t="shared" si="12"/>
        <v>25.305</v>
      </c>
      <c r="K303" s="127">
        <f t="shared" si="13"/>
        <v>0</v>
      </c>
    </row>
    <row r="304" spans="1:11">
      <c r="A304" s="134">
        <v>82103</v>
      </c>
      <c r="B304" s="38" t="s">
        <v>353</v>
      </c>
      <c r="C304" s="39"/>
      <c r="D304" s="39"/>
      <c r="E304" s="126"/>
      <c r="F304" s="126"/>
      <c r="H304" s="127">
        <f t="shared" si="14"/>
        <v>0</v>
      </c>
      <c r="J304" s="4">
        <f t="shared" si="12"/>
        <v>25.305</v>
      </c>
      <c r="K304" s="127">
        <f t="shared" si="13"/>
        <v>0</v>
      </c>
    </row>
    <row r="305" spans="1:11">
      <c r="A305" s="134">
        <v>82104</v>
      </c>
      <c r="B305" s="38" t="s">
        <v>354</v>
      </c>
      <c r="C305" s="39"/>
      <c r="D305" s="39"/>
      <c r="E305" s="126"/>
      <c r="F305" s="126"/>
      <c r="H305" s="127">
        <f t="shared" si="14"/>
        <v>0</v>
      </c>
      <c r="J305" s="4">
        <f t="shared" si="12"/>
        <v>25.305</v>
      </c>
      <c r="K305" s="127">
        <f t="shared" si="13"/>
        <v>0</v>
      </c>
    </row>
    <row r="306" spans="1:11">
      <c r="A306" s="134">
        <v>82105</v>
      </c>
      <c r="B306" s="38" t="s">
        <v>355</v>
      </c>
      <c r="C306" s="39"/>
      <c r="D306" s="39"/>
      <c r="E306" s="126"/>
      <c r="F306" s="126"/>
      <c r="H306" s="127">
        <f t="shared" si="14"/>
        <v>0</v>
      </c>
      <c r="J306" s="4">
        <f t="shared" si="12"/>
        <v>25.305</v>
      </c>
      <c r="K306" s="127">
        <f t="shared" si="13"/>
        <v>0</v>
      </c>
    </row>
    <row r="307" spans="1:11">
      <c r="A307" s="134">
        <v>82106</v>
      </c>
      <c r="B307" s="132" t="s">
        <v>356</v>
      </c>
      <c r="C307" s="39"/>
      <c r="D307" s="39"/>
      <c r="E307" s="126"/>
      <c r="F307" s="126"/>
      <c r="H307" s="127">
        <f t="shared" si="14"/>
        <v>0</v>
      </c>
      <c r="J307" s="4">
        <f t="shared" si="12"/>
        <v>25.305</v>
      </c>
      <c r="K307" s="127">
        <f t="shared" si="13"/>
        <v>0</v>
      </c>
    </row>
    <row r="308" spans="1:11">
      <c r="A308" s="134">
        <v>82107</v>
      </c>
      <c r="B308" s="132" t="s">
        <v>357</v>
      </c>
      <c r="C308" s="39"/>
      <c r="D308" s="39"/>
      <c r="E308" s="126"/>
      <c r="F308" s="126"/>
      <c r="H308" s="127">
        <f t="shared" si="14"/>
        <v>0</v>
      </c>
      <c r="J308" s="4">
        <f t="shared" si="12"/>
        <v>25.305</v>
      </c>
      <c r="K308" s="127">
        <f t="shared" si="13"/>
        <v>0</v>
      </c>
    </row>
    <row r="309" spans="1:11">
      <c r="A309" s="134">
        <v>82108</v>
      </c>
      <c r="B309" s="38" t="s">
        <v>358</v>
      </c>
      <c r="C309" s="39"/>
      <c r="D309" s="39"/>
      <c r="E309" s="126"/>
      <c r="F309" s="126"/>
      <c r="H309" s="127">
        <f t="shared" si="14"/>
        <v>0</v>
      </c>
      <c r="J309" s="4">
        <f t="shared" si="12"/>
        <v>25.305</v>
      </c>
      <c r="K309" s="127">
        <f t="shared" si="13"/>
        <v>0</v>
      </c>
    </row>
    <row r="310" spans="1:11">
      <c r="A310" s="134">
        <v>82201</v>
      </c>
      <c r="B310" s="132" t="s">
        <v>360</v>
      </c>
      <c r="C310" s="39"/>
      <c r="D310" s="39"/>
      <c r="E310" s="126"/>
      <c r="F310" s="126"/>
      <c r="H310" s="127">
        <f t="shared" si="14"/>
        <v>0</v>
      </c>
      <c r="J310" s="4">
        <f t="shared" si="12"/>
        <v>25.305</v>
      </c>
      <c r="K310" s="127">
        <f t="shared" si="13"/>
        <v>0</v>
      </c>
    </row>
    <row r="311" spans="1:11">
      <c r="A311" s="134">
        <v>82202</v>
      </c>
      <c r="B311" s="132" t="s">
        <v>361</v>
      </c>
      <c r="C311" s="39"/>
      <c r="D311" s="39"/>
      <c r="E311" s="126"/>
      <c r="F311" s="126"/>
      <c r="H311" s="127">
        <f t="shared" si="14"/>
        <v>0</v>
      </c>
      <c r="J311" s="4">
        <f t="shared" si="12"/>
        <v>25.305</v>
      </c>
      <c r="K311" s="127">
        <f t="shared" si="13"/>
        <v>0</v>
      </c>
    </row>
    <row r="312" spans="1:11">
      <c r="A312" s="134">
        <v>82203</v>
      </c>
      <c r="B312" s="132" t="s">
        <v>362</v>
      </c>
      <c r="C312" s="39"/>
      <c r="D312" s="39"/>
      <c r="E312" s="126"/>
      <c r="F312" s="126"/>
      <c r="H312" s="127">
        <f t="shared" si="14"/>
        <v>0</v>
      </c>
      <c r="J312" s="4">
        <f t="shared" si="12"/>
        <v>25.305</v>
      </c>
      <c r="K312" s="127">
        <f t="shared" si="13"/>
        <v>0</v>
      </c>
    </row>
    <row r="313" spans="1:11">
      <c r="A313" s="134">
        <v>82204</v>
      </c>
      <c r="B313" s="132" t="s">
        <v>363</v>
      </c>
      <c r="C313" s="39"/>
      <c r="D313" s="39"/>
      <c r="E313" s="126"/>
      <c r="F313" s="126"/>
      <c r="H313" s="127">
        <f t="shared" si="14"/>
        <v>0</v>
      </c>
      <c r="J313" s="4">
        <f t="shared" si="12"/>
        <v>25.305</v>
      </c>
      <c r="K313" s="127">
        <f t="shared" si="13"/>
        <v>0</v>
      </c>
    </row>
    <row r="314" spans="1:11">
      <c r="A314" s="134">
        <v>82205</v>
      </c>
      <c r="B314" s="132" t="s">
        <v>364</v>
      </c>
      <c r="C314" s="39"/>
      <c r="D314" s="39"/>
      <c r="E314" s="126"/>
      <c r="F314" s="126"/>
      <c r="H314" s="127">
        <f t="shared" si="14"/>
        <v>0</v>
      </c>
      <c r="J314" s="4">
        <f t="shared" si="12"/>
        <v>25.305</v>
      </c>
      <c r="K314" s="127">
        <f t="shared" si="13"/>
        <v>0</v>
      </c>
    </row>
    <row r="315" spans="1:11">
      <c r="A315" s="134">
        <v>82600</v>
      </c>
      <c r="B315" s="38" t="s">
        <v>365</v>
      </c>
      <c r="C315" s="39"/>
      <c r="D315" s="39"/>
      <c r="E315" s="126"/>
      <c r="F315" s="126"/>
      <c r="H315" s="127">
        <f t="shared" si="14"/>
        <v>0</v>
      </c>
      <c r="J315" s="4">
        <f t="shared" si="12"/>
        <v>25.305</v>
      </c>
      <c r="K315" s="127">
        <f t="shared" si="13"/>
        <v>0</v>
      </c>
    </row>
    <row r="316" spans="1:11">
      <c r="A316" s="134">
        <v>82601</v>
      </c>
      <c r="B316" s="38" t="s">
        <v>366</v>
      </c>
      <c r="C316" s="39"/>
      <c r="D316" s="39"/>
      <c r="E316" s="126"/>
      <c r="F316" s="126"/>
      <c r="H316" s="127">
        <f t="shared" si="14"/>
        <v>0</v>
      </c>
      <c r="J316" s="4">
        <f t="shared" si="12"/>
        <v>25.305</v>
      </c>
      <c r="K316" s="127">
        <f t="shared" si="13"/>
        <v>0</v>
      </c>
    </row>
    <row r="317" spans="1:11">
      <c r="A317" s="134">
        <v>82602</v>
      </c>
      <c r="B317" s="38" t="s">
        <v>367</v>
      </c>
      <c r="C317" s="39"/>
      <c r="D317" s="39"/>
      <c r="E317" s="126"/>
      <c r="F317" s="126"/>
      <c r="H317" s="127">
        <f t="shared" si="14"/>
        <v>0</v>
      </c>
      <c r="J317" s="4">
        <f t="shared" si="12"/>
        <v>25.305</v>
      </c>
      <c r="K317" s="127">
        <f t="shared" si="13"/>
        <v>0</v>
      </c>
    </row>
    <row r="318" spans="1:11">
      <c r="A318" s="134">
        <v>82603</v>
      </c>
      <c r="B318" s="38" t="s">
        <v>368</v>
      </c>
      <c r="C318" s="39"/>
      <c r="D318" s="39"/>
      <c r="E318" s="126"/>
      <c r="F318" s="126"/>
      <c r="H318" s="127">
        <f t="shared" si="14"/>
        <v>0</v>
      </c>
      <c r="J318" s="4">
        <f t="shared" si="12"/>
        <v>25.305</v>
      </c>
      <c r="K318" s="127">
        <f t="shared" si="13"/>
        <v>0</v>
      </c>
    </row>
    <row r="319" spans="1:11">
      <c r="A319" s="134">
        <v>82604</v>
      </c>
      <c r="B319" s="38" t="s">
        <v>369</v>
      </c>
      <c r="C319" s="39"/>
      <c r="D319" s="39"/>
      <c r="E319" s="126"/>
      <c r="F319" s="126"/>
      <c r="H319" s="127">
        <f t="shared" si="14"/>
        <v>0</v>
      </c>
      <c r="J319" s="4">
        <f t="shared" si="12"/>
        <v>25.305</v>
      </c>
      <c r="K319" s="127">
        <f t="shared" si="13"/>
        <v>0</v>
      </c>
    </row>
    <row r="320" spans="1:11">
      <c r="A320" s="134">
        <v>82605</v>
      </c>
      <c r="B320" s="38" t="s">
        <v>370</v>
      </c>
      <c r="C320" s="39"/>
      <c r="D320" s="39"/>
      <c r="E320" s="126"/>
      <c r="F320" s="126"/>
      <c r="H320" s="127">
        <f t="shared" si="14"/>
        <v>0</v>
      </c>
      <c r="J320" s="4">
        <f t="shared" si="12"/>
        <v>25.305</v>
      </c>
      <c r="K320" s="127">
        <f t="shared" si="13"/>
        <v>0</v>
      </c>
    </row>
    <row r="321" spans="1:11">
      <c r="A321" s="134">
        <v>82606</v>
      </c>
      <c r="B321" s="132" t="s">
        <v>371</v>
      </c>
      <c r="C321" s="39"/>
      <c r="D321" s="39"/>
      <c r="E321" s="126"/>
      <c r="F321" s="126"/>
      <c r="H321" s="127">
        <f t="shared" si="14"/>
        <v>0</v>
      </c>
      <c r="J321" s="4">
        <f t="shared" si="12"/>
        <v>25.305</v>
      </c>
      <c r="K321" s="127">
        <f t="shared" si="13"/>
        <v>0</v>
      </c>
    </row>
    <row r="322" spans="1:11">
      <c r="A322" s="134">
        <v>82607</v>
      </c>
      <c r="B322" s="132" t="s">
        <v>372</v>
      </c>
      <c r="C322" s="39"/>
      <c r="D322" s="39"/>
      <c r="E322" s="126"/>
      <c r="F322" s="126"/>
      <c r="H322" s="127">
        <f t="shared" si="14"/>
        <v>0</v>
      </c>
      <c r="J322" s="4">
        <f t="shared" si="12"/>
        <v>25.305</v>
      </c>
      <c r="K322" s="127">
        <f t="shared" si="13"/>
        <v>0</v>
      </c>
    </row>
    <row r="323" spans="1:11">
      <c r="A323" s="134">
        <v>82700</v>
      </c>
      <c r="B323" s="38" t="s">
        <v>373</v>
      </c>
      <c r="C323" s="39"/>
      <c r="D323" s="39"/>
      <c r="E323" s="126"/>
      <c r="F323" s="126"/>
      <c r="H323" s="127">
        <f t="shared" si="14"/>
        <v>0</v>
      </c>
      <c r="J323" s="4">
        <f t="shared" si="12"/>
        <v>25.305</v>
      </c>
      <c r="K323" s="127">
        <f t="shared" si="13"/>
        <v>0</v>
      </c>
    </row>
    <row r="324" spans="1:11">
      <c r="A324" s="134">
        <v>82701</v>
      </c>
      <c r="B324" s="38" t="s">
        <v>374</v>
      </c>
      <c r="C324" s="39"/>
      <c r="D324" s="39"/>
      <c r="E324" s="126"/>
      <c r="F324" s="126"/>
      <c r="H324" s="127">
        <f t="shared" si="14"/>
        <v>0</v>
      </c>
      <c r="J324" s="4">
        <f t="shared" si="12"/>
        <v>25.305</v>
      </c>
      <c r="K324" s="127">
        <f t="shared" si="13"/>
        <v>0</v>
      </c>
    </row>
    <row r="325" spans="1:11">
      <c r="A325" s="134">
        <v>82702</v>
      </c>
      <c r="B325" s="38" t="s">
        <v>375</v>
      </c>
      <c r="C325" s="39"/>
      <c r="D325" s="39"/>
      <c r="E325" s="126"/>
      <c r="F325" s="126"/>
      <c r="H325" s="127">
        <f t="shared" si="14"/>
        <v>0</v>
      </c>
      <c r="J325" s="4">
        <f t="shared" si="12"/>
        <v>25.305</v>
      </c>
      <c r="K325" s="127">
        <f t="shared" si="13"/>
        <v>0</v>
      </c>
    </row>
    <row r="326" spans="1:11">
      <c r="A326" s="134">
        <v>82703</v>
      </c>
      <c r="B326" s="38" t="s">
        <v>376</v>
      </c>
      <c r="C326" s="39"/>
      <c r="D326" s="39"/>
      <c r="E326" s="126"/>
      <c r="F326" s="126"/>
      <c r="H326" s="127">
        <f t="shared" si="14"/>
        <v>0</v>
      </c>
      <c r="J326" s="4">
        <f t="shared" si="12"/>
        <v>25.305</v>
      </c>
      <c r="K326" s="127">
        <f t="shared" si="13"/>
        <v>0</v>
      </c>
    </row>
    <row r="327" spans="1:11">
      <c r="A327" s="134">
        <v>82704</v>
      </c>
      <c r="B327" s="38" t="s">
        <v>377</v>
      </c>
      <c r="C327" s="39"/>
      <c r="D327" s="39"/>
      <c r="E327" s="126"/>
      <c r="F327" s="126"/>
      <c r="H327" s="127">
        <f t="shared" si="14"/>
        <v>0</v>
      </c>
      <c r="J327" s="4">
        <f t="shared" si="12"/>
        <v>25.305</v>
      </c>
      <c r="K327" s="127">
        <f t="shared" si="13"/>
        <v>0</v>
      </c>
    </row>
    <row r="328" spans="1:11">
      <c r="A328" s="134">
        <v>82705</v>
      </c>
      <c r="B328" s="38" t="s">
        <v>378</v>
      </c>
      <c r="C328" s="39"/>
      <c r="D328" s="39"/>
      <c r="E328" s="126"/>
      <c r="F328" s="126"/>
      <c r="H328" s="127">
        <f t="shared" si="14"/>
        <v>0</v>
      </c>
      <c r="J328" s="4">
        <f t="shared" si="12"/>
        <v>25.305</v>
      </c>
      <c r="K328" s="127">
        <f t="shared" si="13"/>
        <v>0</v>
      </c>
    </row>
    <row r="329" spans="1:11">
      <c r="A329" s="134">
        <v>82706</v>
      </c>
      <c r="B329" s="38" t="s">
        <v>379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5">J328</f>
        <v>25.305</v>
      </c>
      <c r="K329" s="127">
        <f t="shared" si="13"/>
        <v>0</v>
      </c>
    </row>
    <row r="330" spans="1:11">
      <c r="A330" s="135">
        <v>83006</v>
      </c>
      <c r="B330" s="38" t="s">
        <v>380</v>
      </c>
      <c r="C330" s="39"/>
      <c r="D330" s="39"/>
      <c r="E330" s="126"/>
      <c r="F330" s="126"/>
      <c r="H330" s="127">
        <f t="shared" si="14"/>
        <v>0</v>
      </c>
      <c r="J330" s="4">
        <f t="shared" si="15"/>
        <v>25.305</v>
      </c>
      <c r="K330" s="127">
        <f t="shared" ref="K330:K393" si="16">ROUND(H330*J330,2)</f>
        <v>0</v>
      </c>
    </row>
    <row r="331" spans="1:11">
      <c r="A331" s="134">
        <v>84100</v>
      </c>
      <c r="B331" s="38" t="s">
        <v>381</v>
      </c>
      <c r="C331" s="39"/>
      <c r="D331" s="39"/>
      <c r="E331" s="126"/>
      <c r="F331" s="126"/>
      <c r="H331" s="127">
        <f t="shared" si="14"/>
        <v>0</v>
      </c>
      <c r="J331" s="4">
        <f t="shared" si="15"/>
        <v>25.305</v>
      </c>
      <c r="K331" s="127">
        <f t="shared" si="16"/>
        <v>0</v>
      </c>
    </row>
    <row r="332" spans="1:11">
      <c r="A332" s="134">
        <v>84101</v>
      </c>
      <c r="B332" s="38" t="s">
        <v>382</v>
      </c>
      <c r="C332" s="39"/>
      <c r="D332" s="39"/>
      <c r="E332" s="126"/>
      <c r="F332" s="126"/>
      <c r="H332" s="127">
        <f t="shared" si="14"/>
        <v>0</v>
      </c>
      <c r="J332" s="4">
        <f t="shared" si="15"/>
        <v>25.305</v>
      </c>
      <c r="K332" s="127">
        <f t="shared" si="16"/>
        <v>0</v>
      </c>
    </row>
    <row r="333" spans="1:11">
      <c r="A333" s="134">
        <v>84102</v>
      </c>
      <c r="B333" s="38" t="s">
        <v>383</v>
      </c>
      <c r="C333" s="39"/>
      <c r="D333" s="39"/>
      <c r="E333" s="126"/>
      <c r="F333" s="126"/>
      <c r="H333" s="127">
        <f t="shared" si="14"/>
        <v>0</v>
      </c>
      <c r="J333" s="4">
        <f t="shared" si="15"/>
        <v>25.305</v>
      </c>
      <c r="K333" s="127">
        <f t="shared" si="16"/>
        <v>0</v>
      </c>
    </row>
    <row r="334" spans="1:11">
      <c r="A334" s="134">
        <v>84103</v>
      </c>
      <c r="B334" s="38" t="s">
        <v>384</v>
      </c>
      <c r="C334" s="39"/>
      <c r="D334" s="39"/>
      <c r="E334" s="126"/>
      <c r="F334" s="126"/>
      <c r="H334" s="127">
        <f t="shared" si="14"/>
        <v>0</v>
      </c>
      <c r="J334" s="4">
        <f t="shared" si="15"/>
        <v>25.305</v>
      </c>
      <c r="K334" s="127">
        <f t="shared" si="16"/>
        <v>0</v>
      </c>
    </row>
    <row r="335" spans="1:11">
      <c r="A335" s="134">
        <v>84104</v>
      </c>
      <c r="B335" s="38" t="s">
        <v>385</v>
      </c>
      <c r="C335" s="39"/>
      <c r="D335" s="39"/>
      <c r="E335" s="126"/>
      <c r="F335" s="126"/>
      <c r="H335" s="127">
        <f t="shared" si="14"/>
        <v>0</v>
      </c>
      <c r="J335" s="4">
        <f t="shared" si="15"/>
        <v>25.305</v>
      </c>
      <c r="K335" s="127">
        <f t="shared" si="16"/>
        <v>0</v>
      </c>
    </row>
    <row r="336" spans="1:11">
      <c r="A336" s="134">
        <v>84201</v>
      </c>
      <c r="B336" s="38" t="s">
        <v>343</v>
      </c>
      <c r="C336" s="39"/>
      <c r="D336" s="39"/>
      <c r="E336" s="126"/>
      <c r="F336" s="126"/>
      <c r="H336" s="127">
        <f t="shared" si="14"/>
        <v>0</v>
      </c>
      <c r="J336" s="4">
        <f t="shared" si="15"/>
        <v>25.305</v>
      </c>
      <c r="K336" s="127">
        <f t="shared" si="16"/>
        <v>0</v>
      </c>
    </row>
    <row r="337" spans="1:11">
      <c r="A337" s="134">
        <v>84202</v>
      </c>
      <c r="B337" s="38" t="s">
        <v>344</v>
      </c>
      <c r="C337" s="39"/>
      <c r="D337" s="39"/>
      <c r="E337" s="126"/>
      <c r="F337" s="126"/>
      <c r="H337" s="127">
        <f t="shared" ref="H337:H400" si="17">ROUND(C337-D337+E337-F337,2)</f>
        <v>0</v>
      </c>
      <c r="J337" s="4">
        <f t="shared" si="15"/>
        <v>25.305</v>
      </c>
      <c r="K337" s="127">
        <f t="shared" si="16"/>
        <v>0</v>
      </c>
    </row>
    <row r="338" spans="1:11">
      <c r="A338" s="134">
        <v>84203</v>
      </c>
      <c r="B338" s="38" t="s">
        <v>345</v>
      </c>
      <c r="C338" s="39"/>
      <c r="D338" s="39"/>
      <c r="E338" s="126"/>
      <c r="F338" s="126"/>
      <c r="H338" s="127">
        <f t="shared" si="17"/>
        <v>0</v>
      </c>
      <c r="J338" s="4">
        <f t="shared" si="15"/>
        <v>25.305</v>
      </c>
      <c r="K338" s="127">
        <f t="shared" si="16"/>
        <v>0</v>
      </c>
    </row>
    <row r="339" spans="1:11">
      <c r="A339" s="134">
        <v>84204</v>
      </c>
      <c r="B339" s="38" t="s">
        <v>346</v>
      </c>
      <c r="C339" s="39"/>
      <c r="D339" s="39"/>
      <c r="E339" s="126"/>
      <c r="F339" s="126"/>
      <c r="H339" s="127">
        <f t="shared" si="17"/>
        <v>0</v>
      </c>
      <c r="J339" s="4">
        <f t="shared" si="15"/>
        <v>25.305</v>
      </c>
      <c r="K339" s="127">
        <f t="shared" si="16"/>
        <v>0</v>
      </c>
    </row>
    <row r="340" spans="1:11">
      <c r="A340" s="134">
        <v>84205</v>
      </c>
      <c r="B340" s="38" t="s">
        <v>386</v>
      </c>
      <c r="C340" s="39"/>
      <c r="D340" s="39"/>
      <c r="E340" s="126"/>
      <c r="F340" s="126"/>
      <c r="H340" s="127">
        <f t="shared" si="17"/>
        <v>0</v>
      </c>
      <c r="J340" s="4">
        <f t="shared" si="15"/>
        <v>25.305</v>
      </c>
      <c r="K340" s="127">
        <f t="shared" si="16"/>
        <v>0</v>
      </c>
    </row>
    <row r="341" spans="1:11">
      <c r="A341" s="134">
        <v>84206</v>
      </c>
      <c r="B341" s="38" t="s">
        <v>387</v>
      </c>
      <c r="C341" s="39"/>
      <c r="D341" s="39"/>
      <c r="E341" s="126"/>
      <c r="F341" s="126"/>
      <c r="H341" s="127">
        <f t="shared" si="17"/>
        <v>0</v>
      </c>
      <c r="J341" s="4">
        <f t="shared" si="15"/>
        <v>25.305</v>
      </c>
      <c r="K341" s="127">
        <f t="shared" si="16"/>
        <v>0</v>
      </c>
    </row>
    <row r="342" spans="1:11">
      <c r="A342" s="134">
        <v>84207</v>
      </c>
      <c r="B342" s="38" t="s">
        <v>388</v>
      </c>
      <c r="C342" s="39"/>
      <c r="D342" s="39"/>
      <c r="E342" s="126"/>
      <c r="F342" s="126"/>
      <c r="H342" s="127">
        <f t="shared" si="17"/>
        <v>0</v>
      </c>
      <c r="J342" s="4">
        <f t="shared" si="15"/>
        <v>25.305</v>
      </c>
      <c r="K342" s="127">
        <f t="shared" si="16"/>
        <v>0</v>
      </c>
    </row>
    <row r="343" spans="1:11">
      <c r="A343" s="134">
        <v>84300</v>
      </c>
      <c r="B343" s="38" t="s">
        <v>389</v>
      </c>
      <c r="C343" s="39"/>
      <c r="D343" s="39"/>
      <c r="E343" s="126"/>
      <c r="F343" s="126"/>
      <c r="H343" s="127">
        <f t="shared" si="17"/>
        <v>0</v>
      </c>
      <c r="J343" s="4">
        <f t="shared" si="15"/>
        <v>25.305</v>
      </c>
      <c r="K343" s="127">
        <f t="shared" si="16"/>
        <v>0</v>
      </c>
    </row>
    <row r="344" spans="1:11">
      <c r="A344" s="134">
        <v>85001</v>
      </c>
      <c r="B344" s="132" t="s">
        <v>390</v>
      </c>
      <c r="C344" s="39"/>
      <c r="D344" s="39"/>
      <c r="E344" s="126"/>
      <c r="F344" s="126"/>
      <c r="H344" s="127">
        <f t="shared" si="17"/>
        <v>0</v>
      </c>
      <c r="J344" s="4">
        <f t="shared" si="15"/>
        <v>25.305</v>
      </c>
      <c r="K344" s="127">
        <f t="shared" si="16"/>
        <v>0</v>
      </c>
    </row>
    <row r="345" spans="1:11">
      <c r="A345" s="134">
        <v>85002</v>
      </c>
      <c r="B345" s="132" t="s">
        <v>391</v>
      </c>
      <c r="C345" s="39"/>
      <c r="D345" s="39"/>
      <c r="E345" s="126"/>
      <c r="F345" s="126"/>
      <c r="H345" s="127">
        <f t="shared" si="17"/>
        <v>0</v>
      </c>
      <c r="J345" s="4">
        <f t="shared" si="15"/>
        <v>25.305</v>
      </c>
      <c r="K345" s="127">
        <f t="shared" si="16"/>
        <v>0</v>
      </c>
    </row>
    <row r="346" spans="1:11">
      <c r="A346" s="134">
        <v>91001</v>
      </c>
      <c r="B346" s="38" t="s">
        <v>400</v>
      </c>
      <c r="C346" s="39">
        <v>121966.36</v>
      </c>
      <c r="D346" s="39"/>
      <c r="E346" s="126"/>
      <c r="F346" s="126"/>
      <c r="H346" s="127">
        <f t="shared" si="17"/>
        <v>121966.36</v>
      </c>
      <c r="J346" s="4">
        <f t="shared" si="15"/>
        <v>25.305</v>
      </c>
      <c r="K346" s="127">
        <f t="shared" si="16"/>
        <v>3086358.74</v>
      </c>
    </row>
    <row r="347" spans="1:11">
      <c r="A347" s="134">
        <v>91002</v>
      </c>
      <c r="B347" s="38" t="s">
        <v>401</v>
      </c>
      <c r="C347" s="39">
        <v>12504.15</v>
      </c>
      <c r="D347" s="39"/>
      <c r="E347" s="126"/>
      <c r="F347" s="126"/>
      <c r="H347" s="127">
        <f t="shared" si="17"/>
        <v>12504.15</v>
      </c>
      <c r="J347" s="4">
        <f t="shared" si="15"/>
        <v>25.305</v>
      </c>
      <c r="K347" s="127">
        <f t="shared" si="16"/>
        <v>316417.52</v>
      </c>
    </row>
    <row r="348" spans="1:11">
      <c r="A348" s="134">
        <v>91003</v>
      </c>
      <c r="B348" s="38" t="s">
        <v>402</v>
      </c>
      <c r="C348" s="39">
        <v>6000</v>
      </c>
      <c r="D348" s="39"/>
      <c r="E348" s="126"/>
      <c r="F348" s="126"/>
      <c r="H348" s="127">
        <f t="shared" si="17"/>
        <v>6000</v>
      </c>
      <c r="J348" s="4">
        <f t="shared" si="15"/>
        <v>25.305</v>
      </c>
      <c r="K348" s="127">
        <f t="shared" si="16"/>
        <v>151830</v>
      </c>
    </row>
    <row r="349" spans="1:11">
      <c r="A349" s="134">
        <v>91004</v>
      </c>
      <c r="B349" s="132" t="s">
        <v>403</v>
      </c>
      <c r="C349" s="39"/>
      <c r="D349" s="39"/>
      <c r="E349" s="126"/>
      <c r="F349" s="126"/>
      <c r="H349" s="127">
        <f t="shared" si="17"/>
        <v>0</v>
      </c>
      <c r="J349" s="4">
        <f t="shared" si="15"/>
        <v>25.305</v>
      </c>
      <c r="K349" s="127">
        <f t="shared" si="16"/>
        <v>0</v>
      </c>
    </row>
    <row r="350" spans="1:11">
      <c r="A350" s="134">
        <v>91005</v>
      </c>
      <c r="B350" s="132" t="s">
        <v>404</v>
      </c>
      <c r="C350" s="39">
        <v>11200</v>
      </c>
      <c r="D350" s="39"/>
      <c r="E350" s="126"/>
      <c r="F350" s="126"/>
      <c r="H350" s="127">
        <f t="shared" si="17"/>
        <v>11200</v>
      </c>
      <c r="J350" s="4">
        <f t="shared" si="15"/>
        <v>25.305</v>
      </c>
      <c r="K350" s="127">
        <f t="shared" si="16"/>
        <v>283416</v>
      </c>
    </row>
    <row r="351" spans="1:11">
      <c r="A351" s="134">
        <v>91006</v>
      </c>
      <c r="B351" s="132" t="s">
        <v>405</v>
      </c>
      <c r="C351" s="39">
        <v>4524.84</v>
      </c>
      <c r="D351" s="39"/>
      <c r="E351" s="126"/>
      <c r="F351" s="126"/>
      <c r="H351" s="127">
        <f t="shared" si="17"/>
        <v>4524.84</v>
      </c>
      <c r="J351" s="4">
        <f t="shared" si="15"/>
        <v>25.305</v>
      </c>
      <c r="K351" s="127">
        <f t="shared" si="16"/>
        <v>114501.08</v>
      </c>
    </row>
    <row r="352" spans="1:11">
      <c r="A352" s="134">
        <v>91007</v>
      </c>
      <c r="B352" s="132" t="s">
        <v>406</v>
      </c>
      <c r="C352" s="39">
        <v>1385.35</v>
      </c>
      <c r="D352" s="39"/>
      <c r="E352" s="126"/>
      <c r="F352" s="126"/>
      <c r="H352" s="127">
        <f t="shared" si="17"/>
        <v>1385.35</v>
      </c>
      <c r="J352" s="4">
        <f t="shared" si="15"/>
        <v>25.305</v>
      </c>
      <c r="K352" s="127">
        <f t="shared" si="16"/>
        <v>35056.28</v>
      </c>
    </row>
    <row r="353" spans="1:11">
      <c r="A353" s="134">
        <v>91008</v>
      </c>
      <c r="B353" s="132" t="s">
        <v>407</v>
      </c>
      <c r="C353" s="39">
        <v>1262.3399999999999</v>
      </c>
      <c r="D353" s="39"/>
      <c r="E353" s="126"/>
      <c r="F353" s="126"/>
      <c r="H353" s="127">
        <f t="shared" si="17"/>
        <v>1262.3399999999999</v>
      </c>
      <c r="J353" s="4">
        <f t="shared" si="15"/>
        <v>25.305</v>
      </c>
      <c r="K353" s="127">
        <f t="shared" si="16"/>
        <v>31943.51</v>
      </c>
    </row>
    <row r="354" spans="1:11">
      <c r="A354" s="134">
        <v>91009</v>
      </c>
      <c r="B354" s="132" t="s">
        <v>408</v>
      </c>
      <c r="C354" s="39"/>
      <c r="D354" s="39"/>
      <c r="E354" s="126"/>
      <c r="F354" s="126"/>
      <c r="H354" s="127">
        <f t="shared" si="17"/>
        <v>0</v>
      </c>
      <c r="J354" s="4">
        <f t="shared" si="15"/>
        <v>25.305</v>
      </c>
      <c r="K354" s="127">
        <f t="shared" si="16"/>
        <v>0</v>
      </c>
    </row>
    <row r="355" spans="1:11">
      <c r="A355" s="134">
        <v>91010</v>
      </c>
      <c r="B355" s="132" t="s">
        <v>487</v>
      </c>
      <c r="C355" s="39">
        <v>1204.6500000000001</v>
      </c>
      <c r="D355" s="39"/>
      <c r="E355" s="126"/>
      <c r="F355" s="126"/>
      <c r="H355" s="127">
        <f t="shared" si="17"/>
        <v>1204.6500000000001</v>
      </c>
      <c r="J355" s="4">
        <f t="shared" si="15"/>
        <v>25.305</v>
      </c>
      <c r="K355" s="127">
        <f t="shared" si="16"/>
        <v>30483.67</v>
      </c>
    </row>
    <row r="356" spans="1:11">
      <c r="A356" s="134">
        <v>91011</v>
      </c>
      <c r="B356" s="132" t="s">
        <v>410</v>
      </c>
      <c r="C356" s="39"/>
      <c r="D356" s="39"/>
      <c r="E356" s="126"/>
      <c r="F356" s="126"/>
      <c r="H356" s="127">
        <f t="shared" si="17"/>
        <v>0</v>
      </c>
      <c r="J356" s="4">
        <f t="shared" si="15"/>
        <v>25.305</v>
      </c>
      <c r="K356" s="127">
        <f t="shared" si="16"/>
        <v>0</v>
      </c>
    </row>
    <row r="357" spans="1:11">
      <c r="A357" s="134">
        <v>91012</v>
      </c>
      <c r="B357" s="38" t="s">
        <v>252</v>
      </c>
      <c r="C357" s="39"/>
      <c r="D357" s="39"/>
      <c r="E357" s="126"/>
      <c r="F357" s="126"/>
      <c r="H357" s="127">
        <f t="shared" si="17"/>
        <v>0</v>
      </c>
      <c r="J357" s="4">
        <f t="shared" si="15"/>
        <v>25.305</v>
      </c>
      <c r="K357" s="127">
        <f t="shared" si="16"/>
        <v>0</v>
      </c>
    </row>
    <row r="358" spans="1:11">
      <c r="A358" s="37">
        <v>91013</v>
      </c>
      <c r="B358" s="139" t="s">
        <v>411</v>
      </c>
      <c r="C358" s="39"/>
      <c r="D358" s="39"/>
      <c r="E358" s="126"/>
      <c r="F358" s="126"/>
      <c r="H358" s="127">
        <f t="shared" si="17"/>
        <v>0</v>
      </c>
      <c r="J358" s="4">
        <f t="shared" si="15"/>
        <v>25.305</v>
      </c>
      <c r="K358" s="127">
        <f t="shared" si="16"/>
        <v>0</v>
      </c>
    </row>
    <row r="359" spans="1:11">
      <c r="A359" s="134">
        <v>91200</v>
      </c>
      <c r="B359" s="132" t="s">
        <v>412</v>
      </c>
      <c r="C359" s="39">
        <v>17143</v>
      </c>
      <c r="D359" s="39"/>
      <c r="E359" s="126"/>
      <c r="F359" s="126"/>
      <c r="H359" s="127">
        <f t="shared" si="17"/>
        <v>17143</v>
      </c>
      <c r="J359" s="4">
        <f t="shared" si="15"/>
        <v>25.305</v>
      </c>
      <c r="K359" s="127">
        <f t="shared" si="16"/>
        <v>433803.62</v>
      </c>
    </row>
    <row r="360" spans="1:11">
      <c r="A360" s="134">
        <v>91201</v>
      </c>
      <c r="B360" s="132" t="s">
        <v>413</v>
      </c>
      <c r="C360" s="39">
        <v>327</v>
      </c>
      <c r="D360" s="39"/>
      <c r="E360" s="126"/>
      <c r="F360" s="126"/>
      <c r="H360" s="127">
        <f t="shared" si="17"/>
        <v>327</v>
      </c>
      <c r="J360" s="4">
        <f t="shared" si="15"/>
        <v>25.305</v>
      </c>
      <c r="K360" s="127">
        <f t="shared" si="16"/>
        <v>8274.74</v>
      </c>
    </row>
    <row r="361" spans="1:11">
      <c r="A361" s="134">
        <v>91202</v>
      </c>
      <c r="B361" s="132" t="s">
        <v>414</v>
      </c>
      <c r="C361" s="39"/>
      <c r="D361" s="39"/>
      <c r="E361" s="126"/>
      <c r="F361" s="126"/>
      <c r="H361" s="127">
        <f t="shared" si="17"/>
        <v>0</v>
      </c>
      <c r="J361" s="4">
        <f t="shared" si="15"/>
        <v>25.305</v>
      </c>
      <c r="K361" s="127">
        <f t="shared" si="16"/>
        <v>0</v>
      </c>
    </row>
    <row r="362" spans="1:11">
      <c r="A362" s="134">
        <v>92001</v>
      </c>
      <c r="B362" s="132" t="s">
        <v>415</v>
      </c>
      <c r="C362" s="39"/>
      <c r="D362" s="39"/>
      <c r="E362" s="126"/>
      <c r="F362" s="126"/>
      <c r="H362" s="127">
        <f t="shared" si="17"/>
        <v>0</v>
      </c>
      <c r="J362" s="4">
        <f t="shared" si="15"/>
        <v>25.305</v>
      </c>
      <c r="K362" s="127">
        <f t="shared" si="16"/>
        <v>0</v>
      </c>
    </row>
    <row r="363" spans="1:11">
      <c r="A363" s="134">
        <v>92002</v>
      </c>
      <c r="B363" s="132" t="s">
        <v>416</v>
      </c>
      <c r="C363" s="39"/>
      <c r="D363" s="39"/>
      <c r="E363" s="126"/>
      <c r="F363" s="126"/>
      <c r="H363" s="127">
        <f t="shared" si="17"/>
        <v>0</v>
      </c>
      <c r="J363" s="4">
        <f t="shared" si="15"/>
        <v>25.305</v>
      </c>
      <c r="K363" s="127">
        <f t="shared" si="16"/>
        <v>0</v>
      </c>
    </row>
    <row r="364" spans="1:11">
      <c r="A364" s="134">
        <v>92003</v>
      </c>
      <c r="B364" s="132" t="s">
        <v>417</v>
      </c>
      <c r="C364" s="39"/>
      <c r="D364" s="39"/>
      <c r="E364" s="126"/>
      <c r="F364" s="126"/>
      <c r="H364" s="127">
        <f t="shared" si="17"/>
        <v>0</v>
      </c>
      <c r="J364" s="4">
        <f t="shared" si="15"/>
        <v>25.305</v>
      </c>
      <c r="K364" s="127">
        <f t="shared" si="16"/>
        <v>0</v>
      </c>
    </row>
    <row r="365" spans="1:11">
      <c r="A365" s="134">
        <v>92004</v>
      </c>
      <c r="B365" s="132" t="s">
        <v>418</v>
      </c>
      <c r="C365" s="39"/>
      <c r="D365" s="39"/>
      <c r="E365" s="126"/>
      <c r="F365" s="126"/>
      <c r="H365" s="127">
        <f t="shared" si="17"/>
        <v>0</v>
      </c>
      <c r="J365" s="4">
        <f t="shared" si="15"/>
        <v>25.305</v>
      </c>
      <c r="K365" s="127">
        <f t="shared" si="16"/>
        <v>0</v>
      </c>
    </row>
    <row r="366" spans="1:11">
      <c r="A366" s="134">
        <v>92005</v>
      </c>
      <c r="B366" s="132" t="s">
        <v>419</v>
      </c>
      <c r="C366" s="39"/>
      <c r="D366" s="39"/>
      <c r="E366" s="126"/>
      <c r="F366" s="126"/>
      <c r="H366" s="127">
        <f t="shared" si="17"/>
        <v>0</v>
      </c>
      <c r="J366" s="4">
        <f t="shared" si="15"/>
        <v>25.305</v>
      </c>
      <c r="K366" s="127">
        <f t="shared" si="16"/>
        <v>0</v>
      </c>
    </row>
    <row r="367" spans="1:11">
      <c r="A367" s="134">
        <v>92006</v>
      </c>
      <c r="B367" s="132" t="s">
        <v>420</v>
      </c>
      <c r="C367" s="39"/>
      <c r="D367" s="39"/>
      <c r="E367" s="126"/>
      <c r="F367" s="126"/>
      <c r="H367" s="127">
        <f t="shared" si="17"/>
        <v>0</v>
      </c>
      <c r="J367" s="4">
        <f t="shared" si="15"/>
        <v>25.305</v>
      </c>
      <c r="K367" s="127">
        <f t="shared" si="16"/>
        <v>0</v>
      </c>
    </row>
    <row r="368" spans="1:11">
      <c r="A368" s="134">
        <v>92007</v>
      </c>
      <c r="B368" s="132" t="s">
        <v>421</v>
      </c>
      <c r="C368" s="39"/>
      <c r="D368" s="39"/>
      <c r="E368" s="126"/>
      <c r="F368" s="126"/>
      <c r="H368" s="127">
        <f t="shared" si="17"/>
        <v>0</v>
      </c>
      <c r="J368" s="4">
        <f t="shared" si="15"/>
        <v>25.305</v>
      </c>
      <c r="K368" s="127">
        <f t="shared" si="16"/>
        <v>0</v>
      </c>
    </row>
    <row r="369" spans="1:11">
      <c r="A369" s="134">
        <v>92008</v>
      </c>
      <c r="B369" s="132" t="s">
        <v>422</v>
      </c>
      <c r="C369" s="39"/>
      <c r="D369" s="39"/>
      <c r="E369" s="126"/>
      <c r="F369" s="126"/>
      <c r="H369" s="127">
        <f t="shared" si="17"/>
        <v>0</v>
      </c>
      <c r="J369" s="4">
        <f t="shared" si="15"/>
        <v>25.305</v>
      </c>
      <c r="K369" s="127">
        <f t="shared" si="16"/>
        <v>0</v>
      </c>
    </row>
    <row r="370" spans="1:11">
      <c r="A370" s="142">
        <v>92009</v>
      </c>
      <c r="B370" s="38" t="s">
        <v>423</v>
      </c>
      <c r="C370" s="39"/>
      <c r="D370" s="39"/>
      <c r="E370" s="126"/>
      <c r="F370" s="126"/>
      <c r="H370" s="127">
        <f t="shared" si="17"/>
        <v>0</v>
      </c>
      <c r="J370" s="4">
        <f t="shared" si="15"/>
        <v>25.305</v>
      </c>
      <c r="K370" s="127">
        <f t="shared" si="16"/>
        <v>0</v>
      </c>
    </row>
    <row r="371" spans="1:11">
      <c r="A371" s="134">
        <v>93001</v>
      </c>
      <c r="B371" s="132" t="s">
        <v>424</v>
      </c>
      <c r="C371" s="39">
        <v>1717.03</v>
      </c>
      <c r="D371" s="39"/>
      <c r="E371" s="126"/>
      <c r="F371" s="126"/>
      <c r="H371" s="127">
        <f t="shared" si="17"/>
        <v>1717.03</v>
      </c>
      <c r="J371" s="4">
        <f t="shared" si="15"/>
        <v>25.305</v>
      </c>
      <c r="K371" s="127">
        <f t="shared" si="16"/>
        <v>43449.440000000002</v>
      </c>
    </row>
    <row r="372" spans="1:11">
      <c r="A372" s="134">
        <v>93002</v>
      </c>
      <c r="B372" s="132" t="s">
        <v>425</v>
      </c>
      <c r="C372" s="39">
        <v>1761</v>
      </c>
      <c r="D372" s="39"/>
      <c r="E372" s="126"/>
      <c r="F372" s="126"/>
      <c r="H372" s="127">
        <f t="shared" si="17"/>
        <v>1761</v>
      </c>
      <c r="J372" s="4">
        <f t="shared" si="15"/>
        <v>25.305</v>
      </c>
      <c r="K372" s="127">
        <f t="shared" si="16"/>
        <v>44562.11</v>
      </c>
    </row>
    <row r="373" spans="1:11">
      <c r="A373" s="134">
        <v>93003</v>
      </c>
      <c r="B373" s="132" t="s">
        <v>426</v>
      </c>
      <c r="C373" s="39"/>
      <c r="D373" s="39"/>
      <c r="E373" s="126"/>
      <c r="F373" s="126"/>
      <c r="H373" s="127">
        <f t="shared" si="17"/>
        <v>0</v>
      </c>
      <c r="J373" s="4">
        <f t="shared" si="15"/>
        <v>25.305</v>
      </c>
      <c r="K373" s="127">
        <f t="shared" si="16"/>
        <v>0</v>
      </c>
    </row>
    <row r="374" spans="1:11">
      <c r="A374" s="134">
        <v>93004</v>
      </c>
      <c r="B374" s="132" t="s">
        <v>427</v>
      </c>
      <c r="C374" s="39"/>
      <c r="D374" s="39"/>
      <c r="E374" s="126"/>
      <c r="F374" s="126"/>
      <c r="H374" s="127">
        <f t="shared" si="17"/>
        <v>0</v>
      </c>
      <c r="J374" s="4">
        <f t="shared" si="15"/>
        <v>25.305</v>
      </c>
      <c r="K374" s="127">
        <f t="shared" si="16"/>
        <v>0</v>
      </c>
    </row>
    <row r="375" spans="1:11">
      <c r="A375" s="134">
        <v>93005</v>
      </c>
      <c r="B375" s="132" t="s">
        <v>428</v>
      </c>
      <c r="C375" s="39">
        <v>382.2</v>
      </c>
      <c r="D375" s="39"/>
      <c r="E375" s="126"/>
      <c r="F375" s="126"/>
      <c r="H375" s="127">
        <f t="shared" si="17"/>
        <v>382.2</v>
      </c>
      <c r="J375" s="4">
        <f t="shared" si="15"/>
        <v>25.305</v>
      </c>
      <c r="K375" s="127">
        <f t="shared" si="16"/>
        <v>9671.57</v>
      </c>
    </row>
    <row r="376" spans="1:11">
      <c r="A376" s="137">
        <v>94001</v>
      </c>
      <c r="B376" s="138" t="s">
        <v>429</v>
      </c>
      <c r="C376" s="130"/>
      <c r="D376" s="130"/>
      <c r="E376" s="130"/>
      <c r="F376" s="130"/>
      <c r="G376" s="131"/>
      <c r="H376" s="131">
        <f t="shared" si="17"/>
        <v>0</v>
      </c>
      <c r="J376" s="4">
        <f t="shared" si="15"/>
        <v>25.305</v>
      </c>
      <c r="K376" s="131">
        <f t="shared" si="16"/>
        <v>0</v>
      </c>
    </row>
    <row r="377" spans="1:11">
      <c r="A377" s="134">
        <v>94002</v>
      </c>
      <c r="B377" s="132" t="s">
        <v>430</v>
      </c>
      <c r="C377" s="39"/>
      <c r="D377" s="39"/>
      <c r="E377" s="126"/>
      <c r="F377" s="126"/>
      <c r="H377" s="127">
        <f t="shared" si="17"/>
        <v>0</v>
      </c>
      <c r="J377" s="4">
        <f t="shared" si="15"/>
        <v>25.305</v>
      </c>
      <c r="K377" s="127">
        <f t="shared" si="16"/>
        <v>0</v>
      </c>
    </row>
    <row r="378" spans="1:11">
      <c r="A378" s="134">
        <v>94003</v>
      </c>
      <c r="B378" s="132" t="s">
        <v>431</v>
      </c>
      <c r="C378" s="39">
        <v>940</v>
      </c>
      <c r="D378" s="39"/>
      <c r="E378" s="126"/>
      <c r="F378" s="126"/>
      <c r="H378" s="127">
        <f t="shared" si="17"/>
        <v>940</v>
      </c>
      <c r="J378" s="4">
        <f t="shared" si="15"/>
        <v>25.305</v>
      </c>
      <c r="K378" s="127">
        <f t="shared" si="16"/>
        <v>23786.7</v>
      </c>
    </row>
    <row r="379" spans="1:11">
      <c r="A379" s="134">
        <v>94004</v>
      </c>
      <c r="B379" s="132" t="s">
        <v>432</v>
      </c>
      <c r="C379" s="39">
        <v>544.45000000000005</v>
      </c>
      <c r="D379" s="39"/>
      <c r="E379" s="126"/>
      <c r="F379" s="126"/>
      <c r="H379" s="127">
        <f t="shared" si="17"/>
        <v>544.45000000000005</v>
      </c>
      <c r="J379" s="4">
        <f t="shared" si="15"/>
        <v>25.305</v>
      </c>
      <c r="K379" s="127">
        <f t="shared" si="16"/>
        <v>13777.31</v>
      </c>
    </row>
    <row r="380" spans="1:11">
      <c r="A380" s="134">
        <v>94005</v>
      </c>
      <c r="B380" s="132" t="s">
        <v>433</v>
      </c>
      <c r="C380" s="39">
        <v>634.48</v>
      </c>
      <c r="D380" s="39"/>
      <c r="E380" s="126"/>
      <c r="F380" s="126"/>
      <c r="H380" s="127">
        <f t="shared" si="17"/>
        <v>634.48</v>
      </c>
      <c r="J380" s="4">
        <f t="shared" si="15"/>
        <v>25.305</v>
      </c>
      <c r="K380" s="127">
        <f t="shared" si="16"/>
        <v>16055.52</v>
      </c>
    </row>
    <row r="381" spans="1:11">
      <c r="A381" s="134">
        <v>94006</v>
      </c>
      <c r="B381" s="132" t="s">
        <v>434</v>
      </c>
      <c r="C381" s="39"/>
      <c r="D381" s="39"/>
      <c r="E381" s="126"/>
      <c r="F381" s="126"/>
      <c r="H381" s="127">
        <f t="shared" si="17"/>
        <v>0</v>
      </c>
      <c r="J381" s="4">
        <f t="shared" si="15"/>
        <v>25.305</v>
      </c>
      <c r="K381" s="127">
        <f t="shared" si="16"/>
        <v>0</v>
      </c>
    </row>
    <row r="382" spans="1:11">
      <c r="A382" s="134">
        <v>94007</v>
      </c>
      <c r="B382" s="132" t="s">
        <v>435</v>
      </c>
      <c r="C382" s="39">
        <v>431.76</v>
      </c>
      <c r="D382" s="39"/>
      <c r="E382" s="126"/>
      <c r="F382" s="126"/>
      <c r="H382" s="127">
        <f t="shared" si="17"/>
        <v>431.76</v>
      </c>
      <c r="J382" s="4">
        <f t="shared" si="15"/>
        <v>25.305</v>
      </c>
      <c r="K382" s="127">
        <f t="shared" si="16"/>
        <v>10925.69</v>
      </c>
    </row>
    <row r="383" spans="1:11">
      <c r="A383" s="134">
        <v>94008</v>
      </c>
      <c r="B383" s="132" t="s">
        <v>436</v>
      </c>
      <c r="C383" s="39"/>
      <c r="D383" s="39"/>
      <c r="E383" s="126"/>
      <c r="F383" s="126"/>
      <c r="H383" s="127">
        <f t="shared" si="17"/>
        <v>0</v>
      </c>
      <c r="J383" s="4">
        <f t="shared" si="15"/>
        <v>25.305</v>
      </c>
      <c r="K383" s="127">
        <f t="shared" si="16"/>
        <v>0</v>
      </c>
    </row>
    <row r="384" spans="1:11">
      <c r="A384" s="134">
        <v>94009</v>
      </c>
      <c r="B384" s="132" t="s">
        <v>437</v>
      </c>
      <c r="C384" s="39"/>
      <c r="D384" s="39"/>
      <c r="E384" s="126"/>
      <c r="F384" s="126"/>
      <c r="H384" s="127">
        <f t="shared" si="17"/>
        <v>0</v>
      </c>
      <c r="J384" s="4">
        <f t="shared" si="15"/>
        <v>25.305</v>
      </c>
      <c r="K384" s="127">
        <f t="shared" si="16"/>
        <v>0</v>
      </c>
    </row>
    <row r="385" spans="1:11">
      <c r="A385" s="134">
        <v>94010</v>
      </c>
      <c r="B385" s="132" t="s">
        <v>438</v>
      </c>
      <c r="C385" s="39">
        <v>1478.85</v>
      </c>
      <c r="D385" s="39"/>
      <c r="E385" s="126"/>
      <c r="F385" s="126"/>
      <c r="H385" s="127">
        <f t="shared" si="17"/>
        <v>1478.85</v>
      </c>
      <c r="J385" s="4">
        <f t="shared" si="15"/>
        <v>25.305</v>
      </c>
      <c r="K385" s="127">
        <f t="shared" si="16"/>
        <v>37422.300000000003</v>
      </c>
    </row>
    <row r="386" spans="1:11">
      <c r="A386" s="134">
        <v>94011</v>
      </c>
      <c r="B386" s="132" t="s">
        <v>439</v>
      </c>
      <c r="C386" s="39"/>
      <c r="D386" s="39"/>
      <c r="E386" s="126"/>
      <c r="F386" s="126"/>
      <c r="H386" s="127">
        <f t="shared" si="17"/>
        <v>0</v>
      </c>
      <c r="J386" s="4">
        <f t="shared" si="15"/>
        <v>25.305</v>
      </c>
      <c r="K386" s="127">
        <f t="shared" si="16"/>
        <v>0</v>
      </c>
    </row>
    <row r="387" spans="1:11">
      <c r="A387" s="134">
        <v>94012</v>
      </c>
      <c r="B387" s="132" t="s">
        <v>440</v>
      </c>
      <c r="C387" s="39"/>
      <c r="D387" s="39"/>
      <c r="E387" s="126"/>
      <c r="F387" s="126"/>
      <c r="H387" s="127">
        <f t="shared" si="17"/>
        <v>0</v>
      </c>
      <c r="J387" s="4">
        <f t="shared" si="15"/>
        <v>25.305</v>
      </c>
      <c r="K387" s="127">
        <f t="shared" si="16"/>
        <v>0</v>
      </c>
    </row>
    <row r="388" spans="1:11">
      <c r="A388" s="134">
        <v>94013</v>
      </c>
      <c r="B388" s="132" t="s">
        <v>441</v>
      </c>
      <c r="C388" s="39"/>
      <c r="D388" s="39"/>
      <c r="E388" s="126"/>
      <c r="F388" s="126"/>
      <c r="H388" s="127">
        <f t="shared" si="17"/>
        <v>0</v>
      </c>
      <c r="J388" s="4">
        <f t="shared" si="15"/>
        <v>25.305</v>
      </c>
      <c r="K388" s="127">
        <f t="shared" si="16"/>
        <v>0</v>
      </c>
    </row>
    <row r="389" spans="1:11">
      <c r="A389" s="137">
        <v>94014</v>
      </c>
      <c r="B389" s="138" t="s">
        <v>465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5"/>
        <v>25.305</v>
      </c>
      <c r="K389" s="131">
        <f t="shared" si="16"/>
        <v>0</v>
      </c>
    </row>
    <row r="390" spans="1:11">
      <c r="A390" s="134">
        <v>94015</v>
      </c>
      <c r="B390" s="132" t="s">
        <v>466</v>
      </c>
      <c r="C390" s="39"/>
      <c r="D390" s="39"/>
      <c r="E390" s="126"/>
      <c r="F390" s="126"/>
      <c r="H390" s="127">
        <f t="shared" si="17"/>
        <v>0</v>
      </c>
      <c r="J390" s="4">
        <f t="shared" si="15"/>
        <v>25.305</v>
      </c>
      <c r="K390" s="127">
        <f t="shared" si="16"/>
        <v>0</v>
      </c>
    </row>
    <row r="391" spans="1:11">
      <c r="A391" s="137">
        <v>94016</v>
      </c>
      <c r="B391" s="138" t="s">
        <v>442</v>
      </c>
      <c r="C391" s="130">
        <v>698.1</v>
      </c>
      <c r="D391" s="130"/>
      <c r="E391" s="130"/>
      <c r="F391" s="130"/>
      <c r="G391" s="131"/>
      <c r="H391" s="131">
        <f t="shared" si="17"/>
        <v>698.1</v>
      </c>
      <c r="J391" s="4">
        <f t="shared" si="15"/>
        <v>25.305</v>
      </c>
      <c r="K391" s="131">
        <f t="shared" si="16"/>
        <v>17665.419999999998</v>
      </c>
    </row>
    <row r="392" spans="1:11">
      <c r="A392" s="134">
        <v>94017</v>
      </c>
      <c r="B392" s="132" t="s">
        <v>443</v>
      </c>
      <c r="C392" s="39"/>
      <c r="D392" s="39"/>
      <c r="E392" s="126"/>
      <c r="F392" s="126"/>
      <c r="H392" s="127">
        <f t="shared" si="17"/>
        <v>0</v>
      </c>
      <c r="J392" s="4">
        <f t="shared" si="15"/>
        <v>25.305</v>
      </c>
      <c r="K392" s="127">
        <f t="shared" si="16"/>
        <v>0</v>
      </c>
    </row>
    <row r="393" spans="1:11">
      <c r="A393" s="134">
        <v>94018</v>
      </c>
      <c r="B393" s="132" t="s">
        <v>444</v>
      </c>
      <c r="C393" s="39"/>
      <c r="D393" s="39"/>
      <c r="E393" s="126"/>
      <c r="F393" s="126"/>
      <c r="H393" s="127">
        <f t="shared" si="17"/>
        <v>0</v>
      </c>
      <c r="J393" s="4">
        <f t="shared" ref="J393:J430" si="18">J392</f>
        <v>25.305</v>
      </c>
      <c r="K393" s="127">
        <f t="shared" si="16"/>
        <v>0</v>
      </c>
    </row>
    <row r="394" spans="1:11">
      <c r="A394" s="134">
        <v>94019</v>
      </c>
      <c r="B394" s="132" t="s">
        <v>417</v>
      </c>
      <c r="C394" s="39">
        <v>134.5</v>
      </c>
      <c r="D394" s="39"/>
      <c r="E394" s="126"/>
      <c r="F394" s="126"/>
      <c r="H394" s="127">
        <f t="shared" si="17"/>
        <v>134.5</v>
      </c>
      <c r="J394" s="4">
        <f t="shared" si="18"/>
        <v>25.305</v>
      </c>
      <c r="K394" s="127">
        <f t="shared" ref="K394:K430" si="19">ROUND(H394*J394,2)</f>
        <v>3403.52</v>
      </c>
    </row>
    <row r="395" spans="1:11">
      <c r="A395" s="134">
        <v>94020</v>
      </c>
      <c r="B395" s="38" t="s">
        <v>384</v>
      </c>
      <c r="C395" s="39"/>
      <c r="D395" s="39"/>
      <c r="E395" s="126"/>
      <c r="F395" s="126"/>
      <c r="H395" s="127">
        <f t="shared" si="17"/>
        <v>0</v>
      </c>
      <c r="J395" s="4">
        <f t="shared" si="18"/>
        <v>25.305</v>
      </c>
      <c r="K395" s="127">
        <f t="shared" si="19"/>
        <v>0</v>
      </c>
    </row>
    <row r="396" spans="1:11">
      <c r="A396" s="134">
        <v>94021</v>
      </c>
      <c r="B396" s="132" t="s">
        <v>445</v>
      </c>
      <c r="C396" s="39"/>
      <c r="D396" s="39"/>
      <c r="E396" s="126"/>
      <c r="F396" s="126"/>
      <c r="H396" s="127">
        <f t="shared" si="17"/>
        <v>0</v>
      </c>
      <c r="J396" s="4">
        <f t="shared" si="18"/>
        <v>25.305</v>
      </c>
      <c r="K396" s="127">
        <f t="shared" si="19"/>
        <v>0</v>
      </c>
    </row>
    <row r="397" spans="1:11">
      <c r="A397" s="134">
        <v>94022</v>
      </c>
      <c r="B397" s="132" t="s">
        <v>446</v>
      </c>
      <c r="C397" s="39">
        <v>23049.09</v>
      </c>
      <c r="D397" s="39"/>
      <c r="E397" s="126"/>
      <c r="F397" s="126"/>
      <c r="H397" s="127">
        <f t="shared" si="17"/>
        <v>23049.09</v>
      </c>
      <c r="J397" s="4">
        <f t="shared" si="18"/>
        <v>25.305</v>
      </c>
      <c r="K397" s="127">
        <f t="shared" si="19"/>
        <v>583257.22</v>
      </c>
    </row>
    <row r="398" spans="1:11">
      <c r="A398" s="134">
        <v>94023</v>
      </c>
      <c r="B398" s="132" t="s">
        <v>447</v>
      </c>
      <c r="C398" s="39"/>
      <c r="D398" s="39"/>
      <c r="E398" s="126"/>
      <c r="F398" s="126"/>
      <c r="H398" s="127">
        <f t="shared" si="17"/>
        <v>0</v>
      </c>
      <c r="J398" s="4">
        <f t="shared" si="18"/>
        <v>25.305</v>
      </c>
      <c r="K398" s="127">
        <f t="shared" si="19"/>
        <v>0</v>
      </c>
    </row>
    <row r="399" spans="1:11">
      <c r="A399" s="134">
        <v>94024</v>
      </c>
      <c r="B399" s="132" t="s">
        <v>448</v>
      </c>
      <c r="C399" s="39"/>
      <c r="D399" s="39"/>
      <c r="E399" s="126"/>
      <c r="F399" s="126"/>
      <c r="H399" s="127">
        <f t="shared" si="17"/>
        <v>0</v>
      </c>
      <c r="J399" s="4">
        <f t="shared" si="18"/>
        <v>25.305</v>
      </c>
      <c r="K399" s="127">
        <f t="shared" si="19"/>
        <v>0</v>
      </c>
    </row>
    <row r="400" spans="1:11">
      <c r="A400" s="134">
        <v>94025</v>
      </c>
      <c r="B400" s="132" t="s">
        <v>449</v>
      </c>
      <c r="C400" s="39"/>
      <c r="D400" s="39"/>
      <c r="E400" s="126"/>
      <c r="F400" s="126"/>
      <c r="H400" s="127">
        <f t="shared" si="17"/>
        <v>0</v>
      </c>
      <c r="J400" s="4">
        <f t="shared" si="18"/>
        <v>25.305</v>
      </c>
      <c r="K400" s="127">
        <f t="shared" si="19"/>
        <v>0</v>
      </c>
    </row>
    <row r="401" spans="1:11">
      <c r="A401" s="137">
        <v>94026</v>
      </c>
      <c r="B401" s="129" t="s">
        <v>488</v>
      </c>
      <c r="C401" s="130">
        <v>288678.15000000002</v>
      </c>
      <c r="D401" s="130"/>
      <c r="E401" s="130"/>
      <c r="F401" s="130">
        <v>71425.289999999994</v>
      </c>
      <c r="G401" s="131"/>
      <c r="H401" s="131">
        <f t="shared" ref="H401:H430" si="20">ROUND(C401-D401+E401-F401,2)</f>
        <v>217252.86</v>
      </c>
      <c r="J401" s="4">
        <f t="shared" si="18"/>
        <v>25.305</v>
      </c>
      <c r="K401" s="131">
        <f t="shared" si="19"/>
        <v>5497583.6200000001</v>
      </c>
    </row>
    <row r="402" spans="1:11">
      <c r="A402" s="134">
        <v>94027</v>
      </c>
      <c r="B402" s="132" t="s">
        <v>450</v>
      </c>
      <c r="C402" s="39">
        <v>30.32</v>
      </c>
      <c r="D402" s="39"/>
      <c r="E402" s="126"/>
      <c r="F402" s="126"/>
      <c r="H402" s="127">
        <f t="shared" si="20"/>
        <v>30.32</v>
      </c>
      <c r="J402" s="4">
        <f t="shared" si="18"/>
        <v>25.305</v>
      </c>
      <c r="K402" s="127">
        <f t="shared" si="19"/>
        <v>767.25</v>
      </c>
    </row>
    <row r="403" spans="1:11">
      <c r="A403" s="134">
        <v>94028</v>
      </c>
      <c r="B403" s="4" t="s">
        <v>451</v>
      </c>
      <c r="C403" s="39"/>
      <c r="D403" s="39"/>
      <c r="E403" s="126"/>
      <c r="F403" s="126"/>
      <c r="H403" s="127">
        <f t="shared" si="20"/>
        <v>0</v>
      </c>
      <c r="J403" s="4">
        <f t="shared" si="18"/>
        <v>25.305</v>
      </c>
      <c r="K403" s="127">
        <f t="shared" si="19"/>
        <v>0</v>
      </c>
    </row>
    <row r="404" spans="1:11">
      <c r="A404" s="134">
        <v>94029</v>
      </c>
      <c r="B404" s="4" t="s">
        <v>452</v>
      </c>
      <c r="C404" s="39">
        <v>125.18</v>
      </c>
      <c r="D404" s="39"/>
      <c r="E404" s="126"/>
      <c r="F404" s="126"/>
      <c r="H404" s="127">
        <f t="shared" si="20"/>
        <v>125.18</v>
      </c>
      <c r="J404" s="4">
        <f t="shared" si="18"/>
        <v>25.305</v>
      </c>
      <c r="K404" s="127">
        <f t="shared" si="19"/>
        <v>3167.68</v>
      </c>
    </row>
    <row r="405" spans="1:11">
      <c r="A405" s="134">
        <v>95001</v>
      </c>
      <c r="B405" s="38" t="s">
        <v>397</v>
      </c>
      <c r="C405" s="39"/>
      <c r="D405" s="39"/>
      <c r="E405" s="126"/>
      <c r="F405" s="126"/>
      <c r="H405" s="127">
        <f t="shared" si="20"/>
        <v>0</v>
      </c>
      <c r="J405" s="4">
        <f t="shared" si="18"/>
        <v>25.305</v>
      </c>
      <c r="K405" s="127">
        <f t="shared" si="19"/>
        <v>0</v>
      </c>
    </row>
    <row r="406" spans="1:11">
      <c r="A406" s="134">
        <v>95002</v>
      </c>
      <c r="B406" s="38" t="s">
        <v>398</v>
      </c>
      <c r="C406" s="39">
        <v>1259.76</v>
      </c>
      <c r="D406" s="39"/>
      <c r="E406" s="126"/>
      <c r="F406" s="126"/>
      <c r="H406" s="127">
        <f t="shared" si="20"/>
        <v>1259.76</v>
      </c>
      <c r="J406" s="4">
        <f t="shared" si="18"/>
        <v>25.305</v>
      </c>
      <c r="K406" s="127">
        <f t="shared" si="19"/>
        <v>31878.23</v>
      </c>
    </row>
    <row r="407" spans="1:11">
      <c r="A407" s="134">
        <v>95003</v>
      </c>
      <c r="B407" s="38" t="s">
        <v>399</v>
      </c>
      <c r="C407" s="39">
        <v>196.92</v>
      </c>
      <c r="D407" s="39"/>
      <c r="E407" s="126"/>
      <c r="F407" s="126"/>
      <c r="H407" s="127">
        <f t="shared" si="20"/>
        <v>196.92</v>
      </c>
      <c r="J407" s="4">
        <f t="shared" si="18"/>
        <v>25.305</v>
      </c>
      <c r="K407" s="127">
        <f t="shared" si="19"/>
        <v>4983.0600000000004</v>
      </c>
    </row>
    <row r="408" spans="1:11">
      <c r="A408" s="134">
        <v>96001</v>
      </c>
      <c r="B408" s="38" t="s">
        <v>453</v>
      </c>
      <c r="C408" s="39">
        <v>35833.35</v>
      </c>
      <c r="D408" s="39"/>
      <c r="E408" s="126"/>
      <c r="F408" s="126"/>
      <c r="H408" s="127">
        <f t="shared" si="20"/>
        <v>35833.35</v>
      </c>
      <c r="J408" s="4">
        <f t="shared" si="18"/>
        <v>25.305</v>
      </c>
      <c r="K408" s="127">
        <f t="shared" si="19"/>
        <v>906762.92</v>
      </c>
    </row>
    <row r="409" spans="1:11">
      <c r="A409" s="134">
        <v>96002</v>
      </c>
      <c r="B409" s="38" t="s">
        <v>454</v>
      </c>
      <c r="C409" s="39">
        <v>250</v>
      </c>
      <c r="D409" s="39"/>
      <c r="E409" s="126"/>
      <c r="F409" s="126"/>
      <c r="H409" s="127">
        <f t="shared" si="20"/>
        <v>250</v>
      </c>
      <c r="J409" s="4">
        <f t="shared" si="18"/>
        <v>25.305</v>
      </c>
      <c r="K409" s="127">
        <f t="shared" si="19"/>
        <v>6326.25</v>
      </c>
    </row>
    <row r="410" spans="1:11">
      <c r="A410" s="134">
        <v>96003</v>
      </c>
      <c r="B410" s="38" t="s">
        <v>455</v>
      </c>
      <c r="C410" s="39">
        <v>625</v>
      </c>
      <c r="D410" s="39"/>
      <c r="E410" s="126"/>
      <c r="F410" s="126"/>
      <c r="H410" s="127">
        <f t="shared" si="20"/>
        <v>625</v>
      </c>
      <c r="J410" s="4">
        <f t="shared" si="18"/>
        <v>25.305</v>
      </c>
      <c r="K410" s="127">
        <f t="shared" si="19"/>
        <v>15815.63</v>
      </c>
    </row>
    <row r="411" spans="1:11">
      <c r="A411" s="134">
        <v>96004</v>
      </c>
      <c r="B411" s="38" t="s">
        <v>456</v>
      </c>
      <c r="C411" s="39"/>
      <c r="D411" s="39"/>
      <c r="E411" s="126"/>
      <c r="F411" s="126"/>
      <c r="H411" s="127">
        <f t="shared" si="20"/>
        <v>0</v>
      </c>
      <c r="J411" s="4">
        <f t="shared" si="18"/>
        <v>25.305</v>
      </c>
      <c r="K411" s="127">
        <f t="shared" si="19"/>
        <v>0</v>
      </c>
    </row>
    <row r="412" spans="1:11">
      <c r="A412" s="134">
        <v>96005</v>
      </c>
      <c r="B412" s="38" t="s">
        <v>457</v>
      </c>
      <c r="C412" s="39">
        <v>2532</v>
      </c>
      <c r="D412" s="39"/>
      <c r="E412" s="126"/>
      <c r="F412" s="126"/>
      <c r="H412" s="127">
        <f t="shared" si="20"/>
        <v>2532</v>
      </c>
      <c r="J412" s="4">
        <f t="shared" si="18"/>
        <v>25.305</v>
      </c>
      <c r="K412" s="127">
        <f t="shared" si="19"/>
        <v>64072.26</v>
      </c>
    </row>
    <row r="413" spans="1:11">
      <c r="A413" s="134">
        <v>96006</v>
      </c>
      <c r="B413" s="38" t="s">
        <v>491</v>
      </c>
      <c r="C413" s="39"/>
      <c r="D413" s="39"/>
      <c r="E413" s="126"/>
      <c r="F413" s="126"/>
      <c r="H413" s="127">
        <f t="shared" si="20"/>
        <v>0</v>
      </c>
      <c r="J413" s="4">
        <f t="shared" si="18"/>
        <v>25.305</v>
      </c>
      <c r="K413" s="127">
        <f t="shared" si="19"/>
        <v>0</v>
      </c>
    </row>
    <row r="414" spans="1:11">
      <c r="A414" s="134">
        <v>96007</v>
      </c>
      <c r="B414" s="38" t="s">
        <v>458</v>
      </c>
      <c r="C414" s="39"/>
      <c r="D414" s="39"/>
      <c r="E414" s="126"/>
      <c r="F414" s="126"/>
      <c r="H414" s="127">
        <f t="shared" si="20"/>
        <v>0</v>
      </c>
      <c r="J414" s="4">
        <f t="shared" si="18"/>
        <v>25.305</v>
      </c>
      <c r="K414" s="127">
        <f t="shared" si="19"/>
        <v>0</v>
      </c>
    </row>
    <row r="415" spans="1:11">
      <c r="A415" s="134">
        <v>96008</v>
      </c>
      <c r="B415" s="38" t="s">
        <v>459</v>
      </c>
      <c r="C415" s="39">
        <v>500</v>
      </c>
      <c r="D415" s="39"/>
      <c r="E415" s="126"/>
      <c r="F415" s="126"/>
      <c r="H415" s="127">
        <f t="shared" si="20"/>
        <v>500</v>
      </c>
      <c r="J415" s="4">
        <f t="shared" si="18"/>
        <v>25.305</v>
      </c>
      <c r="K415" s="127">
        <f t="shared" si="19"/>
        <v>12652.5</v>
      </c>
    </row>
    <row r="416" spans="1:11">
      <c r="A416" s="134">
        <v>97001</v>
      </c>
      <c r="B416" s="38" t="s">
        <v>463</v>
      </c>
      <c r="C416" s="39">
        <v>82057.42</v>
      </c>
      <c r="D416" s="39"/>
      <c r="E416" s="126"/>
      <c r="F416" s="126"/>
      <c r="H416" s="127">
        <f t="shared" si="20"/>
        <v>82057.42</v>
      </c>
      <c r="J416" s="4">
        <f t="shared" si="18"/>
        <v>25.305</v>
      </c>
      <c r="K416" s="127">
        <f t="shared" si="19"/>
        <v>2076463.01</v>
      </c>
    </row>
    <row r="417" spans="1:11">
      <c r="A417" s="134">
        <v>97002</v>
      </c>
      <c r="B417" s="38" t="s">
        <v>464</v>
      </c>
      <c r="C417" s="39">
        <v>41487.980000000003</v>
      </c>
      <c r="D417" s="39"/>
      <c r="E417" s="126"/>
      <c r="F417" s="126"/>
      <c r="H417" s="127">
        <f t="shared" si="20"/>
        <v>41487.980000000003</v>
      </c>
      <c r="J417" s="4">
        <f t="shared" si="18"/>
        <v>25.305</v>
      </c>
      <c r="K417" s="127">
        <f t="shared" si="19"/>
        <v>1049853.33</v>
      </c>
    </row>
    <row r="418" spans="1:11">
      <c r="A418" s="134">
        <v>97003</v>
      </c>
      <c r="B418" s="38" t="s">
        <v>460</v>
      </c>
      <c r="C418" s="39">
        <v>21122.1</v>
      </c>
      <c r="D418" s="39"/>
      <c r="E418" s="126"/>
      <c r="F418" s="126"/>
      <c r="H418" s="127">
        <f t="shared" si="20"/>
        <v>21122.1</v>
      </c>
      <c r="J418" s="4">
        <f t="shared" si="18"/>
        <v>25.305</v>
      </c>
      <c r="K418" s="127">
        <f t="shared" si="19"/>
        <v>534494.74</v>
      </c>
    </row>
    <row r="419" spans="1:11">
      <c r="A419" s="134">
        <v>97004</v>
      </c>
      <c r="B419" s="38" t="s">
        <v>461</v>
      </c>
      <c r="C419" s="39">
        <v>288.97000000000003</v>
      </c>
      <c r="D419" s="39"/>
      <c r="E419" s="126"/>
      <c r="F419" s="126"/>
      <c r="H419" s="127">
        <f t="shared" si="20"/>
        <v>288.97000000000003</v>
      </c>
      <c r="J419" s="4">
        <f t="shared" si="18"/>
        <v>25.305</v>
      </c>
      <c r="K419" s="127">
        <f t="shared" si="19"/>
        <v>7312.39</v>
      </c>
    </row>
    <row r="420" spans="1:11">
      <c r="A420" s="137">
        <v>97005</v>
      </c>
      <c r="B420" s="129" t="s">
        <v>467</v>
      </c>
      <c r="C420" s="130"/>
      <c r="D420" s="130"/>
      <c r="E420" s="130"/>
      <c r="F420" s="130"/>
      <c r="G420" s="131"/>
      <c r="H420" s="131">
        <f t="shared" si="20"/>
        <v>0</v>
      </c>
      <c r="J420" s="4">
        <f t="shared" si="18"/>
        <v>25.305</v>
      </c>
      <c r="K420" s="131">
        <f t="shared" si="19"/>
        <v>0</v>
      </c>
    </row>
    <row r="421" spans="1:11">
      <c r="A421" s="37">
        <v>97006</v>
      </c>
      <c r="B421" s="139" t="s">
        <v>468</v>
      </c>
      <c r="C421" s="39"/>
      <c r="D421" s="39"/>
      <c r="E421" s="126"/>
      <c r="F421" s="126"/>
      <c r="H421" s="127">
        <f t="shared" si="20"/>
        <v>0</v>
      </c>
      <c r="J421" s="4">
        <f t="shared" si="18"/>
        <v>25.305</v>
      </c>
      <c r="K421" s="127">
        <f t="shared" si="19"/>
        <v>0</v>
      </c>
    </row>
    <row r="422" spans="1:11">
      <c r="A422" s="37">
        <v>98000</v>
      </c>
      <c r="B422" s="139" t="s">
        <v>492</v>
      </c>
      <c r="C422" s="39"/>
      <c r="D422" s="39"/>
      <c r="E422" s="126"/>
      <c r="F422" s="126"/>
      <c r="H422" s="127">
        <f t="shared" si="20"/>
        <v>0</v>
      </c>
      <c r="J422" s="4">
        <f t="shared" si="18"/>
        <v>25.305</v>
      </c>
      <c r="K422" s="127">
        <f t="shared" si="19"/>
        <v>0</v>
      </c>
    </row>
    <row r="423" spans="1:11">
      <c r="A423" s="37">
        <v>98001</v>
      </c>
      <c r="B423" s="139" t="s">
        <v>493</v>
      </c>
      <c r="C423" s="39">
        <v>309545.23</v>
      </c>
      <c r="D423" s="39"/>
      <c r="E423" s="126"/>
      <c r="F423" s="126"/>
      <c r="H423" s="127">
        <f t="shared" si="20"/>
        <v>309545.23</v>
      </c>
      <c r="J423" s="4">
        <f t="shared" si="18"/>
        <v>25.305</v>
      </c>
      <c r="K423" s="127">
        <f t="shared" si="19"/>
        <v>7833042.0499999998</v>
      </c>
    </row>
    <row r="424" spans="1:11">
      <c r="A424" s="37">
        <v>98002</v>
      </c>
      <c r="B424" s="139" t="s">
        <v>494</v>
      </c>
      <c r="C424" s="39">
        <v>925000</v>
      </c>
      <c r="D424" s="39"/>
      <c r="E424" s="126"/>
      <c r="F424" s="126"/>
      <c r="H424" s="127">
        <f t="shared" si="20"/>
        <v>925000</v>
      </c>
      <c r="J424" s="4">
        <f t="shared" si="18"/>
        <v>25.305</v>
      </c>
      <c r="K424" s="127">
        <f t="shared" si="19"/>
        <v>23407125</v>
      </c>
    </row>
    <row r="425" spans="1:11">
      <c r="A425" s="37">
        <v>60001</v>
      </c>
      <c r="B425" s="139" t="s">
        <v>392</v>
      </c>
      <c r="C425" s="39"/>
      <c r="D425" s="39">
        <v>582400</v>
      </c>
      <c r="E425" s="126"/>
      <c r="F425" s="126"/>
      <c r="H425" s="127">
        <f t="shared" si="20"/>
        <v>-582400</v>
      </c>
      <c r="J425" s="4">
        <f t="shared" si="18"/>
        <v>25.305</v>
      </c>
      <c r="K425" s="127">
        <f t="shared" si="19"/>
        <v>-14737632</v>
      </c>
    </row>
    <row r="426" spans="1:11">
      <c r="A426" s="37">
        <v>60002</v>
      </c>
      <c r="B426" s="139" t="s">
        <v>393</v>
      </c>
      <c r="C426" s="39"/>
      <c r="D426" s="39">
        <v>932.06</v>
      </c>
      <c r="E426" s="126"/>
      <c r="F426" s="126"/>
      <c r="H426" s="127">
        <f t="shared" si="20"/>
        <v>-932.06</v>
      </c>
      <c r="J426" s="4">
        <f t="shared" si="18"/>
        <v>25.305</v>
      </c>
      <c r="K426" s="127">
        <f t="shared" si="19"/>
        <v>-23585.78</v>
      </c>
    </row>
    <row r="427" spans="1:11">
      <c r="A427" s="134">
        <v>60003</v>
      </c>
      <c r="B427" s="38" t="s">
        <v>394</v>
      </c>
      <c r="C427" s="39"/>
      <c r="D427" s="39">
        <v>18851.09</v>
      </c>
      <c r="E427" s="126"/>
      <c r="F427" s="126"/>
      <c r="H427" s="127">
        <f t="shared" si="20"/>
        <v>-18851.09</v>
      </c>
      <c r="J427" s="4">
        <f t="shared" si="18"/>
        <v>25.305</v>
      </c>
      <c r="K427" s="127">
        <f t="shared" si="19"/>
        <v>-477026.83</v>
      </c>
    </row>
    <row r="428" spans="1:11">
      <c r="A428" s="134">
        <v>60004</v>
      </c>
      <c r="B428" s="38" t="s">
        <v>395</v>
      </c>
      <c r="C428" s="39"/>
      <c r="D428" s="39">
        <v>60519.41</v>
      </c>
      <c r="E428" s="126"/>
      <c r="F428" s="126"/>
      <c r="H428" s="127">
        <f t="shared" si="20"/>
        <v>-60519.41</v>
      </c>
      <c r="J428" s="4">
        <f t="shared" si="18"/>
        <v>25.305</v>
      </c>
      <c r="K428" s="127">
        <f t="shared" si="19"/>
        <v>-1531443.67</v>
      </c>
    </row>
    <row r="429" spans="1:11">
      <c r="A429" s="134">
        <v>60005</v>
      </c>
      <c r="B429" s="38" t="s">
        <v>396</v>
      </c>
      <c r="C429" s="39"/>
      <c r="D429" s="39"/>
      <c r="E429" s="126"/>
      <c r="F429" s="126"/>
      <c r="H429" s="127">
        <f t="shared" si="20"/>
        <v>0</v>
      </c>
      <c r="J429" s="4">
        <f t="shared" si="18"/>
        <v>25.305</v>
      </c>
      <c r="K429" s="127">
        <f t="shared" si="19"/>
        <v>0</v>
      </c>
    </row>
    <row r="430" spans="1:11">
      <c r="A430" s="134">
        <v>60006</v>
      </c>
      <c r="B430" s="38" t="s">
        <v>462</v>
      </c>
      <c r="C430" s="143"/>
      <c r="D430" s="143"/>
      <c r="E430" s="144"/>
      <c r="F430" s="144"/>
      <c r="H430" s="127">
        <f t="shared" si="20"/>
        <v>0</v>
      </c>
      <c r="J430" s="4">
        <f t="shared" si="18"/>
        <v>25.305</v>
      </c>
      <c r="K430" s="127">
        <f t="shared" si="19"/>
        <v>0</v>
      </c>
    </row>
    <row r="431" spans="1:11" ht="15" thickBot="1">
      <c r="A431" s="37"/>
      <c r="B431" s="38" t="s">
        <v>489</v>
      </c>
      <c r="C431" s="40">
        <f>SUM(C8:C430)</f>
        <v>21663574.24000001</v>
      </c>
      <c r="D431" s="40">
        <f>SUM(D8:D430)</f>
        <v>21663574.240000002</v>
      </c>
      <c r="E431" s="40">
        <f t="shared" ref="E431:F431" si="21">SUM(E8:E430)</f>
        <v>71425.289999999994</v>
      </c>
      <c r="F431" s="40">
        <f t="shared" si="21"/>
        <v>71425.289999999994</v>
      </c>
      <c r="H431" s="40">
        <f t="shared" ref="H431" si="22">SUM(H8:H430)</f>
        <v>5.8207660913467407E-11</v>
      </c>
      <c r="K431" s="40">
        <f t="shared" ref="K431" si="23">SUM(K8:K430)</f>
        <v>2.9999953927472234E-2</v>
      </c>
    </row>
    <row r="432" spans="1:11" ht="15" thickTop="1">
      <c r="A432" s="38"/>
      <c r="D432" s="41">
        <f>C431-D431</f>
        <v>0</v>
      </c>
      <c r="F432" s="41"/>
    </row>
    <row r="450" ht="17.899999999999999" customHeight="1"/>
  </sheetData>
  <autoFilter ref="A7:O432" xr:uid="{00000000-0001-0000-0800-000000000000}"/>
  <conditionalFormatting sqref="C115">
    <cfRule type="duplicateValues" dxfId="47" priority="6"/>
  </conditionalFormatting>
  <conditionalFormatting sqref="C299">
    <cfRule type="duplicateValues" dxfId="46" priority="2"/>
  </conditionalFormatting>
  <conditionalFormatting sqref="D169">
    <cfRule type="duplicateValues" dxfId="45" priority="5"/>
  </conditionalFormatting>
  <conditionalFormatting sqref="D179">
    <cfRule type="duplicateValues" dxfId="44" priority="4"/>
  </conditionalFormatting>
  <conditionalFormatting sqref="D255">
    <cfRule type="duplicateValues" dxfId="43" priority="3"/>
  </conditionalFormatting>
  <conditionalFormatting sqref="D417">
    <cfRule type="duplicateValues" dxfId="4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Adjustment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2025-07-30T04:15:58Z</dcterms:modified>
</cp:coreProperties>
</file>