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orsa di studio\Uscite in bosco\b) PODERNOVO 07-04-2017 particella 35 Ads A-B\"/>
    </mc:Choice>
  </mc:AlternateContent>
  <bookViews>
    <workbookView xWindow="0" yWindow="0" windowWidth="18585" windowHeight="2385" tabRatio="719"/>
  </bookViews>
  <sheets>
    <sheet name="Piedilista cavallettamento" sheetId="1" r:id="rId1"/>
    <sheet name="Transect rinnovazione" sheetId="2" r:id="rId2"/>
    <sheet name="Parametri dendrometrici" sheetId="3" r:id="rId3"/>
    <sheet name="Poligono frequenze" sheetId="4" r:id="rId4"/>
    <sheet name="Carot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5" l="1"/>
  <c r="G16" i="5"/>
  <c r="J16" i="5"/>
  <c r="K16" i="5"/>
  <c r="N16" i="5"/>
  <c r="O16" i="5"/>
  <c r="R16" i="5"/>
  <c r="S16" i="5"/>
  <c r="D14" i="5"/>
  <c r="D16" i="5" s="1"/>
  <c r="E14" i="5"/>
  <c r="E16" i="5" s="1"/>
  <c r="F14" i="5"/>
  <c r="G14" i="5"/>
  <c r="H14" i="5"/>
  <c r="H16" i="5" s="1"/>
  <c r="I14" i="5"/>
  <c r="I16" i="5" s="1"/>
  <c r="J14" i="5"/>
  <c r="K14" i="5"/>
  <c r="L14" i="5"/>
  <c r="L16" i="5" s="1"/>
  <c r="M14" i="5"/>
  <c r="M16" i="5" s="1"/>
  <c r="N14" i="5"/>
  <c r="O14" i="5"/>
  <c r="P14" i="5"/>
  <c r="P16" i="5" s="1"/>
  <c r="Q14" i="5"/>
  <c r="Q16" i="5" s="1"/>
  <c r="R14" i="5"/>
  <c r="S14" i="5"/>
  <c r="T14" i="5"/>
  <c r="T16" i="5" s="1"/>
  <c r="C14" i="5"/>
  <c r="C16" i="5" s="1"/>
  <c r="I8" i="2" l="1"/>
  <c r="I5" i="2"/>
  <c r="I6" i="2"/>
  <c r="B42" i="3" l="1"/>
  <c r="A42" i="3"/>
  <c r="C39" i="3"/>
  <c r="F2" i="3" l="1"/>
  <c r="G2" i="3" s="1"/>
  <c r="C2" i="3" s="1"/>
  <c r="B28" i="3"/>
  <c r="C11" i="3" l="1"/>
  <c r="D11" i="3" s="1"/>
  <c r="C17" i="3"/>
  <c r="D17" i="3" s="1"/>
  <c r="C21" i="3"/>
  <c r="C25" i="3"/>
  <c r="D25" i="3" s="1"/>
  <c r="D2" i="3"/>
  <c r="C14" i="3"/>
  <c r="D14" i="3" s="1"/>
  <c r="C18" i="3"/>
  <c r="C22" i="3"/>
  <c r="D22" i="3" s="1"/>
  <c r="C26" i="3"/>
  <c r="D26" i="3" s="1"/>
  <c r="C15" i="3"/>
  <c r="D15" i="3" s="1"/>
  <c r="C19" i="3"/>
  <c r="C23" i="3"/>
  <c r="D23" i="3" s="1"/>
  <c r="C6" i="3"/>
  <c r="D6" i="3" s="1"/>
  <c r="C16" i="3"/>
  <c r="D16" i="3" s="1"/>
  <c r="C20" i="3"/>
  <c r="D20" i="3" s="1"/>
  <c r="C24" i="3"/>
  <c r="D24" i="3" s="1"/>
  <c r="C5" i="3"/>
  <c r="D5" i="3" s="1"/>
  <c r="D19" i="3"/>
  <c r="D18" i="3"/>
  <c r="D21" i="3"/>
  <c r="C30" i="3" l="1"/>
  <c r="D30" i="3" l="1"/>
  <c r="C32" i="3"/>
</calcChain>
</file>

<file path=xl/sharedStrings.xml><?xml version="1.0" encoding="utf-8"?>
<sst xmlns="http://schemas.openxmlformats.org/spreadsheetml/2006/main" count="181" uniqueCount="60">
  <si>
    <t>Piedilista di cavallettamento</t>
  </si>
  <si>
    <t>Specie</t>
  </si>
  <si>
    <t>note</t>
  </si>
  <si>
    <t>douglasia</t>
  </si>
  <si>
    <r>
      <t>D</t>
    </r>
    <r>
      <rPr>
        <b/>
        <vertAlign val="subscript"/>
        <sz val="11"/>
        <color theme="1"/>
        <rFont val="Calibri"/>
        <family val="2"/>
        <scheme val="minor"/>
      </rPr>
      <t xml:space="preserve">1,30            </t>
    </r>
    <r>
      <rPr>
        <b/>
        <sz val="11"/>
        <color theme="1"/>
        <rFont val="Calibri"/>
        <family val="2"/>
        <scheme val="minor"/>
      </rPr>
      <t>cm</t>
    </r>
  </si>
  <si>
    <t>asse x     m</t>
  </si>
  <si>
    <t>x vertex m</t>
  </si>
  <si>
    <t>asse y      m</t>
  </si>
  <si>
    <t>y vertex m</t>
  </si>
  <si>
    <t>Descrizione:</t>
  </si>
  <si>
    <t>Età</t>
  </si>
  <si>
    <t>Fustaia pura di douglasia con rinnovazione abbondante e affermata, a tratti sofferente. Morfologia pianeggiante, non appena inzia la pendenza la rinnovazione s'interrompe. Sporadica rinnovazione di carpino e pino nero.              Area 30mx25m, 33 ceppaie.</t>
  </si>
  <si>
    <t>.20</t>
  </si>
  <si>
    <t>-</t>
  </si>
  <si>
    <t>x                    cm</t>
  </si>
  <si>
    <t>y                    cm</t>
  </si>
  <si>
    <t>H                    cm</t>
  </si>
  <si>
    <t>D                    cm</t>
  </si>
  <si>
    <t>carpino</t>
  </si>
  <si>
    <r>
      <t>Particella n°. 35/</t>
    </r>
    <r>
      <rPr>
        <b/>
        <sz val="11"/>
        <color theme="1"/>
        <rFont val="Calibri"/>
        <family val="2"/>
        <scheme val="minor"/>
      </rPr>
      <t>Ads A</t>
    </r>
    <r>
      <rPr>
        <sz val="11"/>
        <color theme="1"/>
        <rFont val="Calibri"/>
        <family val="2"/>
        <scheme val="minor"/>
      </rPr>
      <t xml:space="preserve">   Località Podernovo            Rinnovazione di douglasia sotto douglasia</t>
    </r>
  </si>
  <si>
    <r>
      <t>Particella n°. 35/</t>
    </r>
    <r>
      <rPr>
        <b/>
        <sz val="11"/>
        <color theme="1"/>
        <rFont val="Calibri"/>
        <family val="2"/>
        <scheme val="minor"/>
      </rPr>
      <t>Ads. A</t>
    </r>
    <r>
      <rPr>
        <sz val="11"/>
        <color theme="1"/>
        <rFont val="Calibri"/>
        <family val="2"/>
        <scheme val="minor"/>
      </rPr>
      <t xml:space="preserve">     Data: 07-04-2017</t>
    </r>
  </si>
  <si>
    <t>Rilevatori: Andrea Pacciani, Giulia Rinaldini, Lorenzo Procino, Orazio La Marca</t>
  </si>
  <si>
    <t>Dimensioni area:</t>
  </si>
  <si>
    <t>x   30m</t>
  </si>
  <si>
    <t>y   25m</t>
  </si>
  <si>
    <t>Data: 07-04-2017</t>
  </si>
  <si>
    <t>Transect rinnovazione</t>
  </si>
  <si>
    <t>Dimensioni: 25mx1m</t>
  </si>
  <si>
    <t>Piante n°</t>
  </si>
  <si>
    <t>G=</t>
  </si>
  <si>
    <t>Diam a 1,30 [cm]</t>
  </si>
  <si>
    <r>
      <t>Area basimetrica            [cm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  <r>
      <rPr>
        <b/>
        <vertAlign val="superscript"/>
        <sz val="11"/>
        <color theme="1"/>
        <rFont val="Calibri"/>
        <family val="2"/>
        <scheme val="minor"/>
      </rPr>
      <t xml:space="preserve"> </t>
    </r>
  </si>
  <si>
    <r>
      <t>Area basimetrica              [m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</si>
  <si>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Tot</t>
  </si>
  <si>
    <t>dg=</t>
  </si>
  <si>
    <t>π</t>
  </si>
  <si>
    <r>
      <t>π/</t>
    </r>
    <r>
      <rPr>
        <sz val="12"/>
        <rFont val="Calibri"/>
        <family val="2"/>
        <scheme val="minor"/>
      </rPr>
      <t>4</t>
    </r>
  </si>
  <si>
    <t>n° piante</t>
  </si>
  <si>
    <t>G [m2]</t>
  </si>
  <si>
    <t>dg [cm]</t>
  </si>
  <si>
    <t>classe diam</t>
  </si>
  <si>
    <t>A ETTARO</t>
  </si>
  <si>
    <t>Ads</t>
  </si>
  <si>
    <t>30x25</t>
  </si>
  <si>
    <t>tot</t>
  </si>
  <si>
    <t>diam cm</t>
  </si>
  <si>
    <t>X</t>
  </si>
  <si>
    <t>IX</t>
  </si>
  <si>
    <t>VIII</t>
  </si>
  <si>
    <t>VII</t>
  </si>
  <si>
    <t>VI</t>
  </si>
  <si>
    <t>V</t>
  </si>
  <si>
    <t>IV</t>
  </si>
  <si>
    <t>III</t>
  </si>
  <si>
    <t>II</t>
  </si>
  <si>
    <t>I</t>
  </si>
  <si>
    <t>Tot mm</t>
  </si>
  <si>
    <t>Tot cm</t>
  </si>
  <si>
    <t>n° pianta</t>
  </si>
  <si>
    <t>accrescimento anno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</si>
</sst>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Istogramma</a:t>
            </a:r>
            <a:r>
              <a:rPr lang="en-US" b="1" baseline="0"/>
              <a:t> di frequenze </a:t>
            </a:r>
            <a:r>
              <a:rPr lang="en-US" b="1"/>
              <a:t>douglasia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'Poligono frequenze'!$B$1</c:f>
              <c:strCache>
                <c:ptCount val="1"/>
                <c:pt idx="0">
                  <c:v>douglasia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'Poligono frequenze'!$A$2:$A$7</c:f>
              <c:numCache>
                <c:formatCode>General</c:formatCode>
                <c:ptCount val="6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</c:numCache>
            </c:numRef>
          </c:cat>
          <c:val>
            <c:numRef>
              <c:f>'Poligono frequenze'!$B$2:$B$7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256928"/>
        <c:axId val="708257472"/>
      </c:barChart>
      <c:catAx>
        <c:axId val="70825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Classe di diametro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8257472"/>
        <c:crosses val="autoZero"/>
        <c:auto val="1"/>
        <c:lblAlgn val="ctr"/>
        <c:lblOffset val="100"/>
        <c:noMultiLvlLbl val="0"/>
      </c:catAx>
      <c:valAx>
        <c:axId val="70825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Frequenze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825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157162</xdr:rowOff>
    </xdr:from>
    <xdr:to>
      <xdr:col>11</xdr:col>
      <xdr:colOff>314325</xdr:colOff>
      <xdr:row>15</xdr:row>
      <xdr:rowOff>42862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A4" sqref="A4:H4"/>
    </sheetView>
  </sheetViews>
  <sheetFormatPr defaultRowHeight="15" x14ac:dyDescent="0.25"/>
  <cols>
    <col min="1" max="16384" width="9.140625" style="2"/>
  </cols>
  <sheetData>
    <row r="1" spans="1:20" ht="15" customHeight="1" x14ac:dyDescent="0.25">
      <c r="A1" s="22" t="s">
        <v>0</v>
      </c>
      <c r="B1" s="22"/>
      <c r="C1" s="22"/>
      <c r="D1" s="22"/>
      <c r="E1" s="1"/>
      <c r="F1" s="28" t="s">
        <v>19</v>
      </c>
      <c r="G1" s="28"/>
      <c r="H1" s="28"/>
      <c r="I1" s="28"/>
      <c r="J1" s="28"/>
      <c r="K1" s="28"/>
      <c r="L1" s="28"/>
      <c r="M1" s="28"/>
      <c r="N1" s="28"/>
      <c r="O1" s="28"/>
    </row>
    <row r="2" spans="1:20" x14ac:dyDescent="0.25">
      <c r="E2" s="1"/>
      <c r="F2" s="4"/>
      <c r="G2" s="4"/>
      <c r="H2" s="4"/>
      <c r="I2" s="4"/>
      <c r="J2" s="4"/>
    </row>
    <row r="3" spans="1:20" x14ac:dyDescent="0.25">
      <c r="E3" s="1"/>
    </row>
    <row r="4" spans="1:20" x14ac:dyDescent="0.25">
      <c r="A4" s="27" t="s">
        <v>21</v>
      </c>
      <c r="B4" s="27"/>
      <c r="C4" s="27"/>
      <c r="D4" s="27"/>
      <c r="E4" s="27"/>
      <c r="F4" s="27"/>
      <c r="G4" s="27"/>
      <c r="H4" s="27"/>
      <c r="K4" s="27" t="s">
        <v>22</v>
      </c>
      <c r="L4" s="27"/>
      <c r="M4" s="2" t="s">
        <v>23</v>
      </c>
      <c r="N4" s="2" t="s">
        <v>24</v>
      </c>
      <c r="Q4" s="27" t="s">
        <v>25</v>
      </c>
      <c r="R4" s="27"/>
      <c r="S4" s="27"/>
    </row>
    <row r="5" spans="1:20" x14ac:dyDescent="0.25">
      <c r="S5" s="1"/>
      <c r="T5" s="1"/>
    </row>
    <row r="6" spans="1:20" ht="18" customHeight="1" x14ac:dyDescent="0.25">
      <c r="A6" s="23" t="s">
        <v>4</v>
      </c>
      <c r="B6" s="25" t="s">
        <v>1</v>
      </c>
      <c r="C6" s="23" t="s">
        <v>5</v>
      </c>
      <c r="D6" s="23" t="s">
        <v>6</v>
      </c>
      <c r="E6" s="23" t="s">
        <v>7</v>
      </c>
      <c r="F6" s="23" t="s">
        <v>8</v>
      </c>
      <c r="G6" s="23" t="s">
        <v>2</v>
      </c>
      <c r="H6" s="23" t="s">
        <v>1</v>
      </c>
      <c r="I6" s="23" t="s">
        <v>5</v>
      </c>
      <c r="J6" s="23" t="s">
        <v>6</v>
      </c>
      <c r="K6" s="23" t="s">
        <v>7</v>
      </c>
      <c r="L6" s="23" t="s">
        <v>8</v>
      </c>
      <c r="M6" s="23" t="s">
        <v>2</v>
      </c>
      <c r="O6" s="27" t="s">
        <v>9</v>
      </c>
      <c r="P6" s="27"/>
      <c r="Q6" s="27"/>
    </row>
    <row r="7" spans="1:20" ht="15" customHeight="1" x14ac:dyDescent="0.25">
      <c r="A7" s="24"/>
      <c r="B7" s="26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O7" s="28" t="s">
        <v>11</v>
      </c>
      <c r="P7" s="28"/>
      <c r="Q7" s="28"/>
    </row>
    <row r="8" spans="1:20" x14ac:dyDescent="0.25">
      <c r="A8" s="3">
        <v>27</v>
      </c>
      <c r="B8" s="3" t="s">
        <v>3</v>
      </c>
      <c r="C8" s="6">
        <v>2.9</v>
      </c>
      <c r="D8" s="6">
        <v>8.73</v>
      </c>
      <c r="E8" s="6">
        <v>8.8000000000000007</v>
      </c>
      <c r="F8" s="6">
        <v>2.4</v>
      </c>
      <c r="G8" s="6"/>
      <c r="H8" s="6"/>
      <c r="I8" s="6"/>
      <c r="J8" s="6"/>
      <c r="K8" s="6"/>
      <c r="L8" s="6"/>
      <c r="M8" s="6"/>
      <c r="O8" s="28"/>
      <c r="P8" s="28"/>
      <c r="Q8" s="28"/>
    </row>
    <row r="9" spans="1:20" x14ac:dyDescent="0.25">
      <c r="A9" s="3">
        <v>28</v>
      </c>
      <c r="B9" s="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28"/>
      <c r="P9" s="28"/>
      <c r="Q9" s="28"/>
    </row>
    <row r="10" spans="1:20" x14ac:dyDescent="0.25">
      <c r="A10" s="3">
        <v>29</v>
      </c>
      <c r="B10" s="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8"/>
      <c r="P10" s="28"/>
      <c r="Q10" s="28"/>
    </row>
    <row r="11" spans="1:20" x14ac:dyDescent="0.25">
      <c r="A11" s="3">
        <v>30</v>
      </c>
      <c r="B11" s="3" t="s">
        <v>3</v>
      </c>
      <c r="C11" s="6">
        <v>18</v>
      </c>
      <c r="D11" s="6">
        <v>6.95</v>
      </c>
      <c r="E11" s="6">
        <v>1</v>
      </c>
      <c r="F11" s="6">
        <v>25.54</v>
      </c>
      <c r="G11" s="6"/>
      <c r="H11" s="6"/>
      <c r="I11" s="6"/>
      <c r="J11" s="6"/>
      <c r="K11" s="6"/>
      <c r="L11" s="6"/>
      <c r="M11" s="6"/>
      <c r="O11" s="28"/>
      <c r="P11" s="28"/>
      <c r="Q11" s="28"/>
    </row>
    <row r="12" spans="1:20" x14ac:dyDescent="0.25">
      <c r="A12" s="3">
        <v>31</v>
      </c>
      <c r="B12" s="3" t="s">
        <v>3</v>
      </c>
      <c r="C12" s="6">
        <v>5.0999999999999996</v>
      </c>
      <c r="D12" s="6">
        <v>4.58</v>
      </c>
      <c r="E12" s="6">
        <v>4.8</v>
      </c>
      <c r="F12" s="6">
        <v>4.7</v>
      </c>
      <c r="G12" s="6"/>
      <c r="H12" s="6"/>
      <c r="I12" s="6"/>
      <c r="J12" s="6"/>
      <c r="K12" s="6"/>
      <c r="L12" s="6"/>
      <c r="M12" s="6"/>
      <c r="O12" s="28"/>
      <c r="P12" s="28"/>
      <c r="Q12" s="28"/>
    </row>
    <row r="13" spans="1:20" x14ac:dyDescent="0.25">
      <c r="A13" s="3">
        <v>32</v>
      </c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28"/>
      <c r="P13" s="28"/>
      <c r="Q13" s="28"/>
    </row>
    <row r="14" spans="1:20" x14ac:dyDescent="0.25">
      <c r="A14" s="3">
        <v>33</v>
      </c>
      <c r="B14" s="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O14" s="28"/>
      <c r="P14" s="28"/>
      <c r="Q14" s="28"/>
    </row>
    <row r="15" spans="1:20" x14ac:dyDescent="0.25">
      <c r="A15" s="3">
        <v>34</v>
      </c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O15" s="28"/>
      <c r="P15" s="28"/>
      <c r="Q15" s="28"/>
    </row>
    <row r="16" spans="1:20" x14ac:dyDescent="0.25">
      <c r="A16" s="3">
        <v>35</v>
      </c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O16" s="28"/>
      <c r="P16" s="28"/>
      <c r="Q16" s="28"/>
    </row>
    <row r="17" spans="1:17" x14ac:dyDescent="0.25">
      <c r="A17" s="3">
        <v>36</v>
      </c>
      <c r="B17" s="3" t="s">
        <v>3</v>
      </c>
      <c r="C17" s="6">
        <v>2</v>
      </c>
      <c r="D17" s="6">
        <v>23.39</v>
      </c>
      <c r="E17" s="6">
        <v>23.5</v>
      </c>
      <c r="F17" s="6">
        <v>3.02</v>
      </c>
      <c r="G17" s="6"/>
      <c r="H17" s="6"/>
      <c r="I17" s="6"/>
      <c r="J17" s="6"/>
      <c r="K17" s="6"/>
      <c r="L17" s="6"/>
      <c r="M17" s="6"/>
      <c r="O17" s="4"/>
      <c r="P17" s="4"/>
      <c r="Q17" s="4"/>
    </row>
    <row r="18" spans="1:17" x14ac:dyDescent="0.25">
      <c r="A18" s="3">
        <v>37</v>
      </c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O18" s="4"/>
      <c r="P18" s="4"/>
      <c r="Q18" s="4"/>
    </row>
    <row r="19" spans="1:17" x14ac:dyDescent="0.25">
      <c r="A19" s="3">
        <v>38</v>
      </c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s="4"/>
      <c r="P19" s="4"/>
      <c r="Q19" s="4"/>
    </row>
    <row r="20" spans="1:17" x14ac:dyDescent="0.25">
      <c r="A20" s="3">
        <v>39</v>
      </c>
      <c r="B20" s="3" t="s">
        <v>3</v>
      </c>
      <c r="C20" s="6">
        <v>6.8</v>
      </c>
      <c r="D20" s="6">
        <v>18.899999999999999</v>
      </c>
      <c r="E20" s="6">
        <v>23.4</v>
      </c>
      <c r="F20" s="6">
        <v>16.010000000000002</v>
      </c>
      <c r="G20" s="6"/>
      <c r="H20" s="6"/>
      <c r="I20" s="6"/>
      <c r="J20" s="6"/>
      <c r="K20" s="6"/>
      <c r="L20" s="6"/>
      <c r="M20" s="6"/>
    </row>
    <row r="21" spans="1:17" x14ac:dyDescent="0.25">
      <c r="A21" s="3">
        <v>40</v>
      </c>
      <c r="B21" s="3" t="s">
        <v>3</v>
      </c>
      <c r="C21" s="6">
        <v>5.5</v>
      </c>
      <c r="D21" s="6">
        <v>18.16</v>
      </c>
      <c r="E21" s="6">
        <v>23.4</v>
      </c>
      <c r="F21" s="6">
        <v>9.32</v>
      </c>
      <c r="G21" s="6"/>
      <c r="H21" s="6"/>
      <c r="I21" s="6"/>
      <c r="J21" s="6"/>
      <c r="K21" s="6"/>
      <c r="L21" s="6"/>
      <c r="M21" s="6"/>
    </row>
    <row r="22" spans="1:17" x14ac:dyDescent="0.25">
      <c r="A22" s="3">
        <v>41</v>
      </c>
      <c r="B22" s="3" t="s">
        <v>3</v>
      </c>
      <c r="C22" s="6">
        <v>6.8</v>
      </c>
      <c r="D22" s="6">
        <v>23</v>
      </c>
      <c r="E22" s="6">
        <v>23.4</v>
      </c>
      <c r="F22" s="6">
        <v>15.9</v>
      </c>
      <c r="G22" s="6"/>
      <c r="H22" s="6"/>
      <c r="I22" s="6"/>
      <c r="J22" s="6"/>
      <c r="K22" s="6"/>
      <c r="L22" s="6"/>
      <c r="M22" s="6"/>
    </row>
    <row r="23" spans="1:17" x14ac:dyDescent="0.25">
      <c r="A23" s="3">
        <v>42</v>
      </c>
      <c r="B23" s="3" t="s">
        <v>3</v>
      </c>
      <c r="C23" s="6">
        <v>6.8</v>
      </c>
      <c r="D23" s="6">
        <v>20.41</v>
      </c>
      <c r="E23" s="6">
        <v>23.4</v>
      </c>
      <c r="F23" s="6">
        <v>9.9600000000000009</v>
      </c>
      <c r="G23" s="6"/>
      <c r="H23" s="6"/>
      <c r="I23" s="6"/>
      <c r="J23" s="6"/>
      <c r="K23" s="6"/>
      <c r="L23" s="6"/>
      <c r="M23" s="6"/>
    </row>
    <row r="24" spans="1:17" x14ac:dyDescent="0.25">
      <c r="A24" s="3">
        <v>43</v>
      </c>
      <c r="B24" s="3" t="s">
        <v>3</v>
      </c>
      <c r="C24" s="6">
        <v>13</v>
      </c>
      <c r="D24" s="6">
        <v>4.2</v>
      </c>
      <c r="E24" s="6">
        <v>8.6999999999999993</v>
      </c>
      <c r="F24" s="6">
        <v>18.7</v>
      </c>
      <c r="G24" s="6"/>
      <c r="H24" s="6" t="s">
        <v>3</v>
      </c>
      <c r="I24" s="6">
        <v>18</v>
      </c>
      <c r="J24" s="6">
        <v>19.600000000000001</v>
      </c>
      <c r="K24" s="6">
        <v>5</v>
      </c>
      <c r="L24" s="6">
        <v>25.3</v>
      </c>
      <c r="M24" s="6"/>
    </row>
    <row r="25" spans="1:17" x14ac:dyDescent="0.25">
      <c r="A25" s="3">
        <v>44</v>
      </c>
      <c r="B25" s="3" t="s">
        <v>3</v>
      </c>
      <c r="C25" s="6">
        <v>2</v>
      </c>
      <c r="D25" s="6">
        <v>24.03</v>
      </c>
      <c r="E25" s="6">
        <v>23.6</v>
      </c>
      <c r="F25" s="6">
        <v>4.92</v>
      </c>
      <c r="G25" s="6"/>
      <c r="H25" s="6"/>
      <c r="I25" s="6"/>
      <c r="J25" s="6"/>
      <c r="K25" s="6"/>
      <c r="L25" s="6"/>
      <c r="M25" s="6"/>
    </row>
    <row r="26" spans="1:17" x14ac:dyDescent="0.25">
      <c r="A26" s="3">
        <v>45</v>
      </c>
      <c r="B26" s="3" t="s">
        <v>3</v>
      </c>
      <c r="C26" s="6">
        <v>8</v>
      </c>
      <c r="D26" s="6">
        <v>8.25</v>
      </c>
      <c r="E26" s="6">
        <v>23.4</v>
      </c>
      <c r="F26" s="6">
        <v>23.5</v>
      </c>
      <c r="G26" s="6"/>
      <c r="H26" s="6"/>
      <c r="I26" s="6"/>
      <c r="J26" s="6"/>
      <c r="K26" s="6"/>
      <c r="L26" s="6"/>
      <c r="M26" s="6"/>
    </row>
    <row r="27" spans="1:17" x14ac:dyDescent="0.25">
      <c r="A27" s="3">
        <v>46</v>
      </c>
      <c r="B27" s="3" t="s">
        <v>3</v>
      </c>
      <c r="C27" s="6">
        <v>13</v>
      </c>
      <c r="D27" s="6">
        <v>13.7</v>
      </c>
      <c r="E27" s="6">
        <v>8.6999999999999993</v>
      </c>
      <c r="F27" s="6">
        <v>25</v>
      </c>
      <c r="G27" s="6"/>
      <c r="H27" s="6"/>
      <c r="I27" s="6"/>
      <c r="J27" s="6"/>
      <c r="K27" s="6"/>
      <c r="L27" s="6"/>
      <c r="M27" s="6"/>
    </row>
    <row r="28" spans="1:17" x14ac:dyDescent="0.25">
      <c r="A28" s="3">
        <v>47</v>
      </c>
      <c r="B28" s="3" t="s">
        <v>3</v>
      </c>
      <c r="C28" s="6">
        <v>4.5999999999999996</v>
      </c>
      <c r="D28" s="6">
        <v>2.84</v>
      </c>
      <c r="E28" s="6">
        <v>3.4</v>
      </c>
      <c r="F28" s="6">
        <v>4.4400000000000004</v>
      </c>
      <c r="G28" s="6"/>
      <c r="H28" s="6"/>
      <c r="I28" s="6"/>
      <c r="J28" s="6"/>
      <c r="K28" s="6"/>
      <c r="L28" s="6"/>
      <c r="M28" s="6"/>
    </row>
    <row r="29" spans="1:17" x14ac:dyDescent="0.25">
      <c r="A29" s="3">
        <v>48</v>
      </c>
      <c r="B29" s="3" t="s">
        <v>3</v>
      </c>
      <c r="C29" s="6">
        <v>6.8</v>
      </c>
      <c r="D29" s="6">
        <v>16.05</v>
      </c>
      <c r="E29" s="6">
        <v>23.4</v>
      </c>
      <c r="F29" s="6">
        <v>11.01</v>
      </c>
      <c r="G29" s="6"/>
      <c r="H29" s="6"/>
      <c r="I29" s="6"/>
      <c r="J29" s="6"/>
      <c r="K29" s="6"/>
      <c r="L29" s="6"/>
      <c r="M29" s="6"/>
    </row>
    <row r="30" spans="1:17" x14ac:dyDescent="0.25">
      <c r="A30" s="3">
        <v>49</v>
      </c>
      <c r="B30" s="3" t="s">
        <v>3</v>
      </c>
      <c r="C30" s="6">
        <v>8</v>
      </c>
      <c r="D30" s="6">
        <v>16.07</v>
      </c>
      <c r="E30" s="6">
        <v>23.4</v>
      </c>
      <c r="F30" s="6">
        <v>19.91</v>
      </c>
      <c r="G30" s="6"/>
      <c r="H30" s="6"/>
      <c r="I30" s="6"/>
      <c r="J30" s="6"/>
      <c r="K30" s="6"/>
      <c r="L30" s="6"/>
      <c r="M30" s="6"/>
    </row>
    <row r="31" spans="1:17" x14ac:dyDescent="0.25">
      <c r="A31" s="3">
        <v>50</v>
      </c>
      <c r="B31" s="3" t="s">
        <v>3</v>
      </c>
      <c r="C31" s="6">
        <v>2.8</v>
      </c>
      <c r="D31" s="6">
        <v>10.58</v>
      </c>
      <c r="E31" s="6">
        <v>10.6</v>
      </c>
      <c r="F31" s="6">
        <v>2.19</v>
      </c>
      <c r="G31" s="6"/>
      <c r="H31" s="6"/>
      <c r="I31" s="6"/>
      <c r="J31" s="6"/>
      <c r="K31" s="6"/>
      <c r="L31" s="6"/>
      <c r="M31" s="6"/>
    </row>
    <row r="32" spans="1:17" x14ac:dyDescent="0.25">
      <c r="A32" s="3">
        <v>51</v>
      </c>
      <c r="B32" s="3" t="s">
        <v>3</v>
      </c>
      <c r="C32" s="6">
        <v>18</v>
      </c>
      <c r="D32" s="6">
        <v>12.6</v>
      </c>
      <c r="E32" s="6">
        <v>5</v>
      </c>
      <c r="F32" s="6">
        <v>24.14</v>
      </c>
      <c r="G32" s="6"/>
      <c r="H32" s="6"/>
      <c r="I32" s="6"/>
      <c r="J32" s="6"/>
      <c r="K32" s="6"/>
      <c r="L32" s="6"/>
      <c r="M32" s="6"/>
    </row>
  </sheetData>
  <mergeCells count="20">
    <mergeCell ref="Q4:S4"/>
    <mergeCell ref="O6:Q6"/>
    <mergeCell ref="O7:Q16"/>
    <mergeCell ref="F1:O1"/>
    <mergeCell ref="L6:L7"/>
    <mergeCell ref="M6:M7"/>
    <mergeCell ref="I6:I7"/>
    <mergeCell ref="J6:J7"/>
    <mergeCell ref="K6:K7"/>
    <mergeCell ref="K4:L4"/>
    <mergeCell ref="A1:D1"/>
    <mergeCell ref="G6:G7"/>
    <mergeCell ref="H6:H7"/>
    <mergeCell ref="A6:A7"/>
    <mergeCell ref="B6:B7"/>
    <mergeCell ref="C6:C7"/>
    <mergeCell ref="D6:D7"/>
    <mergeCell ref="E6:E7"/>
    <mergeCell ref="F6:F7"/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F8" sqref="F8:F98"/>
    </sheetView>
  </sheetViews>
  <sheetFormatPr defaultRowHeight="15" x14ac:dyDescent="0.25"/>
  <cols>
    <col min="1" max="16384" width="9.140625" style="2"/>
  </cols>
  <sheetData>
    <row r="1" spans="1:9" ht="15.75" x14ac:dyDescent="0.25">
      <c r="A1" s="22" t="s">
        <v>26</v>
      </c>
      <c r="B1" s="22"/>
      <c r="C1" s="22"/>
      <c r="D1" s="22"/>
      <c r="E1" s="22"/>
      <c r="F1" s="22"/>
    </row>
    <row r="2" spans="1:9" s="7" customFormat="1" ht="15.75" x14ac:dyDescent="0.25">
      <c r="A2" s="29" t="s">
        <v>27</v>
      </c>
      <c r="B2" s="29"/>
      <c r="C2" s="29"/>
      <c r="D2" s="29"/>
      <c r="E2" s="29"/>
      <c r="F2" s="29"/>
    </row>
    <row r="3" spans="1:9" x14ac:dyDescent="0.25">
      <c r="A3" s="5"/>
      <c r="B3" s="5"/>
      <c r="C3" s="5"/>
      <c r="D3" s="5"/>
      <c r="E3" s="5"/>
    </row>
    <row r="4" spans="1:9" x14ac:dyDescent="0.25">
      <c r="A4" s="30" t="s">
        <v>20</v>
      </c>
      <c r="B4" s="30"/>
      <c r="C4" s="30"/>
      <c r="D4" s="30"/>
      <c r="E4" s="30"/>
      <c r="F4" s="30"/>
      <c r="H4" s="3"/>
      <c r="I4" s="3" t="s">
        <v>44</v>
      </c>
    </row>
    <row r="5" spans="1:9" x14ac:dyDescent="0.25">
      <c r="H5" s="3" t="s">
        <v>3</v>
      </c>
      <c r="I5" s="3">
        <f>COUNTIF(F8:F98,H5)</f>
        <v>90</v>
      </c>
    </row>
    <row r="6" spans="1:9" x14ac:dyDescent="0.25">
      <c r="A6" s="23" t="s">
        <v>14</v>
      </c>
      <c r="B6" s="23" t="s">
        <v>15</v>
      </c>
      <c r="C6" s="23" t="s">
        <v>16</v>
      </c>
      <c r="D6" s="23" t="s">
        <v>17</v>
      </c>
      <c r="E6" s="23" t="s">
        <v>10</v>
      </c>
      <c r="F6" s="23" t="s">
        <v>1</v>
      </c>
      <c r="H6" s="3" t="s">
        <v>18</v>
      </c>
      <c r="I6" s="3">
        <f>COUNTIF(F8:F98,H6)</f>
        <v>1</v>
      </c>
    </row>
    <row r="7" spans="1:9" x14ac:dyDescent="0.25">
      <c r="A7" s="24"/>
      <c r="B7" s="24"/>
      <c r="C7" s="24"/>
      <c r="D7" s="24"/>
      <c r="E7" s="24"/>
      <c r="F7" s="24"/>
    </row>
    <row r="8" spans="1:9" x14ac:dyDescent="0.25">
      <c r="A8" s="3">
        <v>0</v>
      </c>
      <c r="B8" s="3">
        <v>0</v>
      </c>
      <c r="C8" s="3">
        <v>170</v>
      </c>
      <c r="D8" s="3">
        <v>1.5</v>
      </c>
      <c r="E8" s="3">
        <v>8</v>
      </c>
      <c r="F8" s="3" t="s">
        <v>3</v>
      </c>
      <c r="H8" s="2" t="s">
        <v>33</v>
      </c>
      <c r="I8" s="2">
        <f>SUM(I5:I6)</f>
        <v>91</v>
      </c>
    </row>
    <row r="9" spans="1:9" x14ac:dyDescent="0.25">
      <c r="A9" s="3">
        <v>40</v>
      </c>
      <c r="B9" s="3">
        <v>-45</v>
      </c>
      <c r="C9" s="3">
        <v>130</v>
      </c>
      <c r="D9" s="3">
        <v>1</v>
      </c>
      <c r="E9" s="3">
        <v>7</v>
      </c>
      <c r="F9" s="3" t="s">
        <v>3</v>
      </c>
    </row>
    <row r="10" spans="1:9" x14ac:dyDescent="0.25">
      <c r="A10" s="3">
        <v>110</v>
      </c>
      <c r="B10" s="3">
        <v>25</v>
      </c>
      <c r="C10" s="3">
        <v>300</v>
      </c>
      <c r="D10" s="3">
        <v>3</v>
      </c>
      <c r="E10" s="3">
        <v>13</v>
      </c>
      <c r="F10" s="3" t="s">
        <v>3</v>
      </c>
    </row>
    <row r="11" spans="1:9" x14ac:dyDescent="0.25">
      <c r="A11" s="3">
        <v>120</v>
      </c>
      <c r="B11" s="3">
        <v>-50</v>
      </c>
      <c r="C11" s="3">
        <v>180</v>
      </c>
      <c r="D11" s="3">
        <v>1.5</v>
      </c>
      <c r="E11" s="3">
        <v>9</v>
      </c>
      <c r="F11" s="3" t="s">
        <v>3</v>
      </c>
    </row>
    <row r="12" spans="1:9" x14ac:dyDescent="0.25">
      <c r="A12" s="3">
        <v>120</v>
      </c>
      <c r="B12" s="3">
        <v>50</v>
      </c>
      <c r="C12" s="3">
        <v>160</v>
      </c>
      <c r="D12" s="3">
        <v>1</v>
      </c>
      <c r="E12" s="3">
        <v>7</v>
      </c>
      <c r="F12" s="3" t="s">
        <v>3</v>
      </c>
    </row>
    <row r="13" spans="1:9" x14ac:dyDescent="0.25">
      <c r="A13" s="3">
        <v>130</v>
      </c>
      <c r="B13" s="3">
        <v>-30</v>
      </c>
      <c r="C13" s="3">
        <v>170</v>
      </c>
      <c r="D13" s="3">
        <v>1</v>
      </c>
      <c r="E13" s="3">
        <v>9</v>
      </c>
      <c r="F13" s="3" t="s">
        <v>3</v>
      </c>
    </row>
    <row r="14" spans="1:9" x14ac:dyDescent="0.25">
      <c r="A14" s="3">
        <v>170</v>
      </c>
      <c r="B14" s="3">
        <v>17</v>
      </c>
      <c r="C14" s="3">
        <v>270</v>
      </c>
      <c r="D14" s="3">
        <v>3</v>
      </c>
      <c r="E14" s="3">
        <v>10</v>
      </c>
      <c r="F14" s="3" t="s">
        <v>3</v>
      </c>
    </row>
    <row r="15" spans="1:9" x14ac:dyDescent="0.25">
      <c r="A15" s="3">
        <v>200</v>
      </c>
      <c r="B15" s="3">
        <v>35</v>
      </c>
      <c r="C15" s="3">
        <v>240</v>
      </c>
      <c r="D15" s="3">
        <v>2.5</v>
      </c>
      <c r="E15" s="3">
        <v>10</v>
      </c>
      <c r="F15" s="3" t="s">
        <v>3</v>
      </c>
    </row>
    <row r="16" spans="1:9" x14ac:dyDescent="0.25">
      <c r="A16" s="3">
        <v>210</v>
      </c>
      <c r="B16" s="3">
        <v>-5</v>
      </c>
      <c r="C16" s="3">
        <v>130</v>
      </c>
      <c r="D16" s="3">
        <v>1</v>
      </c>
      <c r="E16" s="3">
        <v>8</v>
      </c>
      <c r="F16" s="3" t="s">
        <v>3</v>
      </c>
    </row>
    <row r="17" spans="1:6" x14ac:dyDescent="0.25">
      <c r="A17" s="3">
        <v>230</v>
      </c>
      <c r="B17" s="3">
        <v>-40</v>
      </c>
      <c r="C17" s="3">
        <v>220</v>
      </c>
      <c r="D17" s="3">
        <v>1.5</v>
      </c>
      <c r="E17" s="3">
        <v>9</v>
      </c>
      <c r="F17" s="3" t="s">
        <v>3</v>
      </c>
    </row>
    <row r="18" spans="1:6" x14ac:dyDescent="0.25">
      <c r="A18" s="3">
        <v>240</v>
      </c>
      <c r="B18" s="3">
        <v>45</v>
      </c>
      <c r="C18" s="3">
        <v>240</v>
      </c>
      <c r="D18" s="3">
        <v>2.5</v>
      </c>
      <c r="E18" s="3">
        <v>9</v>
      </c>
      <c r="F18" s="3" t="s">
        <v>3</v>
      </c>
    </row>
    <row r="19" spans="1:6" x14ac:dyDescent="0.25">
      <c r="A19" s="3">
        <v>280</v>
      </c>
      <c r="B19" s="3">
        <v>-10</v>
      </c>
      <c r="C19" s="3">
        <v>120</v>
      </c>
      <c r="D19" s="3">
        <v>1</v>
      </c>
      <c r="E19" s="3">
        <v>8</v>
      </c>
      <c r="F19" s="3" t="s">
        <v>3</v>
      </c>
    </row>
    <row r="20" spans="1:6" x14ac:dyDescent="0.25">
      <c r="A20" s="3">
        <v>280</v>
      </c>
      <c r="B20" s="3">
        <v>-40</v>
      </c>
      <c r="C20" s="3">
        <v>200</v>
      </c>
      <c r="D20" s="3">
        <v>1.5</v>
      </c>
      <c r="E20" s="3">
        <v>8</v>
      </c>
      <c r="F20" s="3" t="s">
        <v>3</v>
      </c>
    </row>
    <row r="21" spans="1:6" x14ac:dyDescent="0.25">
      <c r="A21" s="3">
        <v>280</v>
      </c>
      <c r="B21" s="3">
        <v>40</v>
      </c>
      <c r="C21" s="3">
        <v>110</v>
      </c>
      <c r="D21" s="3">
        <v>0.8</v>
      </c>
      <c r="E21" s="3">
        <v>7</v>
      </c>
      <c r="F21" s="3" t="s">
        <v>3</v>
      </c>
    </row>
    <row r="22" spans="1:6" x14ac:dyDescent="0.25">
      <c r="A22" s="3">
        <v>290</v>
      </c>
      <c r="B22" s="3">
        <v>-25</v>
      </c>
      <c r="C22" s="3">
        <v>170</v>
      </c>
      <c r="D22" s="3">
        <v>0.7</v>
      </c>
      <c r="E22" s="3">
        <v>7</v>
      </c>
      <c r="F22" s="3" t="s">
        <v>3</v>
      </c>
    </row>
    <row r="23" spans="1:6" x14ac:dyDescent="0.25">
      <c r="A23" s="3">
        <v>390</v>
      </c>
      <c r="B23" s="3">
        <v>-47</v>
      </c>
      <c r="C23" s="3">
        <v>210</v>
      </c>
      <c r="D23" s="3">
        <v>2.5</v>
      </c>
      <c r="E23" s="3">
        <v>9</v>
      </c>
      <c r="F23" s="3" t="s">
        <v>3</v>
      </c>
    </row>
    <row r="24" spans="1:6" x14ac:dyDescent="0.25">
      <c r="A24" s="3">
        <v>400</v>
      </c>
      <c r="B24" s="3">
        <v>-45</v>
      </c>
      <c r="C24" s="3">
        <v>220</v>
      </c>
      <c r="D24" s="3">
        <v>2.5</v>
      </c>
      <c r="E24" s="3">
        <v>9</v>
      </c>
      <c r="F24" s="3" t="s">
        <v>3</v>
      </c>
    </row>
    <row r="25" spans="1:6" x14ac:dyDescent="0.25">
      <c r="A25" s="3">
        <v>420</v>
      </c>
      <c r="B25" s="3">
        <v>28</v>
      </c>
      <c r="C25" s="3">
        <v>80</v>
      </c>
      <c r="D25" s="3">
        <v>0.5</v>
      </c>
      <c r="E25" s="3">
        <v>5</v>
      </c>
      <c r="F25" s="3" t="s">
        <v>3</v>
      </c>
    </row>
    <row r="26" spans="1:6" x14ac:dyDescent="0.25">
      <c r="A26" s="3">
        <v>425</v>
      </c>
      <c r="B26" s="3" t="s">
        <v>12</v>
      </c>
      <c r="C26" s="3">
        <v>210</v>
      </c>
      <c r="D26" s="3">
        <v>2.5</v>
      </c>
      <c r="E26" s="3">
        <v>10</v>
      </c>
      <c r="F26" s="3" t="s">
        <v>3</v>
      </c>
    </row>
    <row r="27" spans="1:6" x14ac:dyDescent="0.25">
      <c r="A27" s="3">
        <v>440</v>
      </c>
      <c r="B27" s="3">
        <v>30</v>
      </c>
      <c r="C27" s="3">
        <v>190</v>
      </c>
      <c r="D27" s="3">
        <v>1</v>
      </c>
      <c r="E27" s="3">
        <v>8</v>
      </c>
      <c r="F27" s="3" t="s">
        <v>3</v>
      </c>
    </row>
    <row r="28" spans="1:6" x14ac:dyDescent="0.25">
      <c r="A28" s="3">
        <v>475</v>
      </c>
      <c r="B28" s="3">
        <v>50</v>
      </c>
      <c r="C28" s="3">
        <v>100</v>
      </c>
      <c r="D28" s="3">
        <v>1</v>
      </c>
      <c r="E28" s="3">
        <v>9</v>
      </c>
      <c r="F28" s="3" t="s">
        <v>3</v>
      </c>
    </row>
    <row r="29" spans="1:6" x14ac:dyDescent="0.25">
      <c r="A29" s="3">
        <v>490</v>
      </c>
      <c r="B29" s="3">
        <v>-40</v>
      </c>
      <c r="C29" s="3">
        <v>170</v>
      </c>
      <c r="D29" s="3">
        <v>1</v>
      </c>
      <c r="E29" s="3">
        <v>9</v>
      </c>
      <c r="F29" s="3" t="s">
        <v>3</v>
      </c>
    </row>
    <row r="30" spans="1:6" x14ac:dyDescent="0.25">
      <c r="A30" s="3">
        <v>510</v>
      </c>
      <c r="B30" s="3">
        <v>40</v>
      </c>
      <c r="C30" s="3">
        <v>250</v>
      </c>
      <c r="D30" s="3">
        <v>3</v>
      </c>
      <c r="E30" s="3">
        <v>12</v>
      </c>
      <c r="F30" s="3" t="s">
        <v>3</v>
      </c>
    </row>
    <row r="31" spans="1:6" x14ac:dyDescent="0.25">
      <c r="A31" s="3">
        <v>510</v>
      </c>
      <c r="B31" s="3">
        <v>-20</v>
      </c>
      <c r="C31" s="3">
        <v>380</v>
      </c>
      <c r="D31" s="3">
        <v>2.5</v>
      </c>
      <c r="E31" s="3" t="s">
        <v>13</v>
      </c>
      <c r="F31" s="3" t="s">
        <v>18</v>
      </c>
    </row>
    <row r="32" spans="1:6" x14ac:dyDescent="0.25">
      <c r="A32" s="3">
        <v>540</v>
      </c>
      <c r="B32" s="3">
        <v>-25</v>
      </c>
      <c r="C32" s="3">
        <v>210</v>
      </c>
      <c r="D32" s="3">
        <v>1.5</v>
      </c>
      <c r="E32" s="3">
        <v>10</v>
      </c>
      <c r="F32" s="3" t="s">
        <v>3</v>
      </c>
    </row>
    <row r="33" spans="1:6" x14ac:dyDescent="0.25">
      <c r="A33" s="3">
        <v>560</v>
      </c>
      <c r="B33" s="3">
        <v>25</v>
      </c>
      <c r="C33" s="3">
        <v>280</v>
      </c>
      <c r="D33" s="3">
        <v>3.5</v>
      </c>
      <c r="E33" s="3">
        <v>13</v>
      </c>
      <c r="F33" s="3" t="s">
        <v>3</v>
      </c>
    </row>
    <row r="34" spans="1:6" x14ac:dyDescent="0.25">
      <c r="A34" s="3">
        <v>570</v>
      </c>
      <c r="B34" s="3">
        <v>50</v>
      </c>
      <c r="C34" s="3">
        <v>300</v>
      </c>
      <c r="D34" s="3">
        <v>3.5</v>
      </c>
      <c r="E34" s="3">
        <v>10</v>
      </c>
      <c r="F34" s="3" t="s">
        <v>3</v>
      </c>
    </row>
    <row r="35" spans="1:6" x14ac:dyDescent="0.25">
      <c r="A35" s="3">
        <v>580</v>
      </c>
      <c r="B35" s="3">
        <v>15</v>
      </c>
      <c r="C35" s="3">
        <v>150</v>
      </c>
      <c r="D35" s="3">
        <v>1.5</v>
      </c>
      <c r="E35" s="3">
        <v>8</v>
      </c>
      <c r="F35" s="3" t="s">
        <v>3</v>
      </c>
    </row>
    <row r="36" spans="1:6" x14ac:dyDescent="0.25">
      <c r="A36" s="3">
        <v>590</v>
      </c>
      <c r="B36" s="3">
        <v>-20</v>
      </c>
      <c r="C36" s="3">
        <v>230</v>
      </c>
      <c r="D36" s="3">
        <v>2</v>
      </c>
      <c r="E36" s="3">
        <v>12</v>
      </c>
      <c r="F36" s="3" t="s">
        <v>3</v>
      </c>
    </row>
    <row r="37" spans="1:6" x14ac:dyDescent="0.25">
      <c r="A37" s="3">
        <v>610</v>
      </c>
      <c r="B37" s="3">
        <v>-35</v>
      </c>
      <c r="C37" s="3">
        <v>180</v>
      </c>
      <c r="D37" s="3">
        <v>1.5</v>
      </c>
      <c r="E37" s="3">
        <v>11</v>
      </c>
      <c r="F37" s="3" t="s">
        <v>3</v>
      </c>
    </row>
    <row r="38" spans="1:6" x14ac:dyDescent="0.25">
      <c r="A38" s="3">
        <v>640</v>
      </c>
      <c r="B38" s="3">
        <v>25</v>
      </c>
      <c r="C38" s="3">
        <v>240</v>
      </c>
      <c r="D38" s="3">
        <v>2.5</v>
      </c>
      <c r="E38" s="3">
        <v>9</v>
      </c>
      <c r="F38" s="3" t="s">
        <v>3</v>
      </c>
    </row>
    <row r="39" spans="1:6" x14ac:dyDescent="0.25">
      <c r="A39" s="3">
        <v>660</v>
      </c>
      <c r="B39" s="3">
        <v>45</v>
      </c>
      <c r="C39" s="3">
        <v>230</v>
      </c>
      <c r="D39" s="3">
        <v>2.5</v>
      </c>
      <c r="E39" s="3">
        <v>9</v>
      </c>
      <c r="F39" s="3" t="s">
        <v>3</v>
      </c>
    </row>
    <row r="40" spans="1:6" x14ac:dyDescent="0.25">
      <c r="A40" s="3">
        <v>665</v>
      </c>
      <c r="B40" s="3">
        <v>25</v>
      </c>
      <c r="C40" s="3">
        <v>230</v>
      </c>
      <c r="D40" s="3">
        <v>2.5</v>
      </c>
      <c r="E40" s="3">
        <v>10</v>
      </c>
      <c r="F40" s="3" t="s">
        <v>3</v>
      </c>
    </row>
    <row r="41" spans="1:6" x14ac:dyDescent="0.25">
      <c r="A41" s="3">
        <v>715</v>
      </c>
      <c r="B41" s="3">
        <v>50</v>
      </c>
      <c r="C41" s="3">
        <v>150</v>
      </c>
      <c r="D41" s="3">
        <v>0.8</v>
      </c>
      <c r="E41" s="3">
        <v>7</v>
      </c>
      <c r="F41" s="3" t="s">
        <v>3</v>
      </c>
    </row>
    <row r="42" spans="1:6" x14ac:dyDescent="0.25">
      <c r="A42" s="3">
        <v>840</v>
      </c>
      <c r="B42" s="3">
        <v>-40</v>
      </c>
      <c r="C42" s="3">
        <v>300</v>
      </c>
      <c r="D42" s="3">
        <v>3</v>
      </c>
      <c r="E42" s="3">
        <v>10</v>
      </c>
      <c r="F42" s="3" t="s">
        <v>3</v>
      </c>
    </row>
    <row r="43" spans="1:6" x14ac:dyDescent="0.25">
      <c r="A43" s="3">
        <v>1240</v>
      </c>
      <c r="B43" s="3">
        <v>-30</v>
      </c>
      <c r="C43" s="3">
        <v>220</v>
      </c>
      <c r="D43" s="3">
        <v>2</v>
      </c>
      <c r="E43" s="3">
        <v>10</v>
      </c>
      <c r="F43" s="3" t="s">
        <v>3</v>
      </c>
    </row>
    <row r="44" spans="1:6" x14ac:dyDescent="0.25">
      <c r="A44" s="3">
        <v>1290</v>
      </c>
      <c r="B44" s="3">
        <v>-40</v>
      </c>
      <c r="C44" s="3">
        <v>70</v>
      </c>
      <c r="D44" s="3">
        <v>0.5</v>
      </c>
      <c r="E44" s="3">
        <v>6</v>
      </c>
      <c r="F44" s="3" t="s">
        <v>3</v>
      </c>
    </row>
    <row r="45" spans="1:6" x14ac:dyDescent="0.25">
      <c r="A45" s="3">
        <v>1310</v>
      </c>
      <c r="B45" s="3">
        <v>30</v>
      </c>
      <c r="C45" s="3">
        <v>310</v>
      </c>
      <c r="D45" s="3">
        <v>4</v>
      </c>
      <c r="E45" s="3">
        <v>11</v>
      </c>
      <c r="F45" s="3" t="s">
        <v>3</v>
      </c>
    </row>
    <row r="46" spans="1:6" x14ac:dyDescent="0.25">
      <c r="A46" s="3">
        <v>1340</v>
      </c>
      <c r="B46" s="3">
        <v>-50</v>
      </c>
      <c r="C46" s="3">
        <v>330</v>
      </c>
      <c r="D46" s="3">
        <v>3</v>
      </c>
      <c r="E46" s="3">
        <v>14</v>
      </c>
      <c r="F46" s="3" t="s">
        <v>3</v>
      </c>
    </row>
    <row r="47" spans="1:6" x14ac:dyDescent="0.25">
      <c r="A47" s="3">
        <v>1365</v>
      </c>
      <c r="B47" s="3">
        <v>25</v>
      </c>
      <c r="C47" s="3">
        <v>120</v>
      </c>
      <c r="D47" s="3">
        <v>2.5</v>
      </c>
      <c r="E47" s="3">
        <v>9</v>
      </c>
      <c r="F47" s="3" t="s">
        <v>3</v>
      </c>
    </row>
    <row r="48" spans="1:6" x14ac:dyDescent="0.25">
      <c r="A48" s="3">
        <v>1365</v>
      </c>
      <c r="B48" s="3">
        <v>0</v>
      </c>
      <c r="C48" s="3">
        <v>120</v>
      </c>
      <c r="D48" s="3">
        <v>1</v>
      </c>
      <c r="E48" s="3">
        <v>9</v>
      </c>
      <c r="F48" s="3" t="s">
        <v>3</v>
      </c>
    </row>
    <row r="49" spans="1:6" x14ac:dyDescent="0.25">
      <c r="A49" s="3">
        <v>1410</v>
      </c>
      <c r="B49" s="3">
        <v>-25</v>
      </c>
      <c r="C49" s="3">
        <v>110</v>
      </c>
      <c r="D49" s="3">
        <v>1</v>
      </c>
      <c r="E49" s="3">
        <v>8</v>
      </c>
      <c r="F49" s="3" t="s">
        <v>3</v>
      </c>
    </row>
    <row r="50" spans="1:6" x14ac:dyDescent="0.25">
      <c r="A50" s="3">
        <v>1415</v>
      </c>
      <c r="B50" s="3">
        <v>30</v>
      </c>
      <c r="C50" s="3">
        <v>130</v>
      </c>
      <c r="D50" s="3">
        <v>1</v>
      </c>
      <c r="E50" s="3">
        <v>7</v>
      </c>
      <c r="F50" s="3" t="s">
        <v>3</v>
      </c>
    </row>
    <row r="51" spans="1:6" x14ac:dyDescent="0.25">
      <c r="A51" s="3">
        <v>1460</v>
      </c>
      <c r="B51" s="3">
        <v>-40</v>
      </c>
      <c r="C51" s="3">
        <v>140</v>
      </c>
      <c r="D51" s="3">
        <v>1.5</v>
      </c>
      <c r="E51" s="3">
        <v>8</v>
      </c>
      <c r="F51" s="3" t="s">
        <v>3</v>
      </c>
    </row>
    <row r="52" spans="1:6" x14ac:dyDescent="0.25">
      <c r="A52" s="3">
        <v>1470</v>
      </c>
      <c r="B52" s="3">
        <v>45</v>
      </c>
      <c r="C52" s="3">
        <v>150</v>
      </c>
      <c r="D52" s="3">
        <v>2</v>
      </c>
      <c r="E52" s="3">
        <v>10</v>
      </c>
      <c r="F52" s="3" t="s">
        <v>3</v>
      </c>
    </row>
    <row r="53" spans="1:6" x14ac:dyDescent="0.25">
      <c r="A53" s="3">
        <v>1485</v>
      </c>
      <c r="B53" s="3">
        <v>-25</v>
      </c>
      <c r="C53" s="3">
        <v>200</v>
      </c>
      <c r="D53" s="3">
        <v>1.5</v>
      </c>
      <c r="E53" s="3">
        <v>12</v>
      </c>
      <c r="F53" s="3" t="s">
        <v>3</v>
      </c>
    </row>
    <row r="54" spans="1:6" x14ac:dyDescent="0.25">
      <c r="A54" s="3">
        <v>1485</v>
      </c>
      <c r="B54" s="3">
        <v>40</v>
      </c>
      <c r="C54" s="3">
        <v>200</v>
      </c>
      <c r="D54" s="3">
        <v>2</v>
      </c>
      <c r="E54" s="3">
        <v>11</v>
      </c>
      <c r="F54" s="3" t="s">
        <v>3</v>
      </c>
    </row>
    <row r="55" spans="1:6" x14ac:dyDescent="0.25">
      <c r="A55" s="3">
        <v>1490</v>
      </c>
      <c r="B55" s="3">
        <v>5</v>
      </c>
      <c r="C55" s="3">
        <v>250</v>
      </c>
      <c r="D55" s="3">
        <v>2</v>
      </c>
      <c r="E55" s="3">
        <v>11</v>
      </c>
      <c r="F55" s="3" t="s">
        <v>3</v>
      </c>
    </row>
    <row r="56" spans="1:6" x14ac:dyDescent="0.25">
      <c r="A56" s="3">
        <v>1505</v>
      </c>
      <c r="B56" s="3">
        <v>-15</v>
      </c>
      <c r="C56" s="3">
        <v>210</v>
      </c>
      <c r="D56" s="3">
        <v>1.5</v>
      </c>
      <c r="E56" s="3">
        <v>11</v>
      </c>
      <c r="F56" s="3" t="s">
        <v>3</v>
      </c>
    </row>
    <row r="57" spans="1:6" x14ac:dyDescent="0.25">
      <c r="A57" s="3">
        <v>1580</v>
      </c>
      <c r="B57" s="3">
        <v>-45</v>
      </c>
      <c r="C57" s="3">
        <v>100</v>
      </c>
      <c r="D57" s="3">
        <v>1</v>
      </c>
      <c r="E57" s="3">
        <v>9</v>
      </c>
      <c r="F57" s="3" t="s">
        <v>3</v>
      </c>
    </row>
    <row r="58" spans="1:6" x14ac:dyDescent="0.25">
      <c r="A58" s="3">
        <v>1585</v>
      </c>
      <c r="B58" s="3">
        <v>0</v>
      </c>
      <c r="C58" s="3">
        <v>160</v>
      </c>
      <c r="D58" s="3">
        <v>1</v>
      </c>
      <c r="E58" s="3">
        <v>10</v>
      </c>
      <c r="F58" s="3" t="s">
        <v>3</v>
      </c>
    </row>
    <row r="59" spans="1:6" x14ac:dyDescent="0.25">
      <c r="A59" s="3">
        <v>1590</v>
      </c>
      <c r="B59" s="3">
        <v>25</v>
      </c>
      <c r="C59" s="3">
        <v>160</v>
      </c>
      <c r="D59" s="3">
        <v>1.5</v>
      </c>
      <c r="E59" s="3">
        <v>9</v>
      </c>
      <c r="F59" s="3" t="s">
        <v>3</v>
      </c>
    </row>
    <row r="60" spans="1:6" x14ac:dyDescent="0.25">
      <c r="A60" s="3">
        <v>1600</v>
      </c>
      <c r="B60" s="3">
        <v>30</v>
      </c>
      <c r="C60" s="3">
        <v>200</v>
      </c>
      <c r="D60" s="3">
        <v>1.5</v>
      </c>
      <c r="E60" s="3">
        <v>9</v>
      </c>
      <c r="F60" s="3" t="s">
        <v>3</v>
      </c>
    </row>
    <row r="61" spans="1:6" x14ac:dyDescent="0.25">
      <c r="A61" s="3">
        <v>1600</v>
      </c>
      <c r="B61" s="3">
        <v>28</v>
      </c>
      <c r="C61" s="3">
        <v>60</v>
      </c>
      <c r="D61" s="3">
        <v>0.5</v>
      </c>
      <c r="E61" s="3">
        <v>7</v>
      </c>
      <c r="F61" s="3" t="s">
        <v>3</v>
      </c>
    </row>
    <row r="62" spans="1:6" x14ac:dyDescent="0.25">
      <c r="A62" s="3">
        <v>1600</v>
      </c>
      <c r="B62" s="3">
        <v>-50</v>
      </c>
      <c r="C62" s="3">
        <v>60</v>
      </c>
      <c r="D62" s="3">
        <v>0.5</v>
      </c>
      <c r="E62" s="3">
        <v>6</v>
      </c>
      <c r="F62" s="3" t="s">
        <v>3</v>
      </c>
    </row>
    <row r="63" spans="1:6" x14ac:dyDescent="0.25">
      <c r="A63" s="3">
        <v>1620</v>
      </c>
      <c r="B63" s="3">
        <v>-50</v>
      </c>
      <c r="C63" s="3">
        <v>100</v>
      </c>
      <c r="D63" s="3">
        <v>0.5</v>
      </c>
      <c r="E63" s="3">
        <v>7</v>
      </c>
      <c r="F63" s="3" t="s">
        <v>3</v>
      </c>
    </row>
    <row r="64" spans="1:6" x14ac:dyDescent="0.25">
      <c r="A64" s="3">
        <v>1630</v>
      </c>
      <c r="B64" s="3">
        <v>-15</v>
      </c>
      <c r="C64" s="3">
        <v>40</v>
      </c>
      <c r="D64" s="3">
        <v>0.4</v>
      </c>
      <c r="E64" s="3">
        <v>5</v>
      </c>
      <c r="F64" s="3" t="s">
        <v>3</v>
      </c>
    </row>
    <row r="65" spans="1:6" x14ac:dyDescent="0.25">
      <c r="A65" s="3">
        <v>1635</v>
      </c>
      <c r="B65" s="3">
        <v>50</v>
      </c>
      <c r="C65" s="3">
        <v>50</v>
      </c>
      <c r="D65" s="3">
        <v>0.5</v>
      </c>
      <c r="E65" s="3">
        <v>6</v>
      </c>
      <c r="F65" s="3" t="s">
        <v>3</v>
      </c>
    </row>
    <row r="66" spans="1:6" x14ac:dyDescent="0.25">
      <c r="A66" s="3">
        <v>1640</v>
      </c>
      <c r="B66" s="3">
        <v>0</v>
      </c>
      <c r="C66" s="3">
        <v>150</v>
      </c>
      <c r="D66" s="3">
        <v>1.5</v>
      </c>
      <c r="E66" s="3">
        <v>10</v>
      </c>
      <c r="F66" s="3" t="s">
        <v>3</v>
      </c>
    </row>
    <row r="67" spans="1:6" x14ac:dyDescent="0.25">
      <c r="A67" s="3">
        <v>1650</v>
      </c>
      <c r="B67" s="3">
        <v>-50</v>
      </c>
      <c r="C67" s="3">
        <v>50</v>
      </c>
      <c r="D67" s="3">
        <v>0.5</v>
      </c>
      <c r="E67" s="3">
        <v>6</v>
      </c>
      <c r="F67" s="3" t="s">
        <v>3</v>
      </c>
    </row>
    <row r="68" spans="1:6" x14ac:dyDescent="0.25">
      <c r="A68" s="3">
        <v>1670</v>
      </c>
      <c r="B68" s="3">
        <v>-50</v>
      </c>
      <c r="C68" s="3">
        <v>110</v>
      </c>
      <c r="D68" s="3">
        <v>1</v>
      </c>
      <c r="E68" s="3">
        <v>7</v>
      </c>
      <c r="F68" s="3" t="s">
        <v>3</v>
      </c>
    </row>
    <row r="69" spans="1:6" x14ac:dyDescent="0.25">
      <c r="A69" s="3">
        <v>1680</v>
      </c>
      <c r="B69" s="3">
        <v>20</v>
      </c>
      <c r="C69" s="3">
        <v>40</v>
      </c>
      <c r="D69" s="3">
        <v>0.5</v>
      </c>
      <c r="E69" s="3">
        <v>8</v>
      </c>
      <c r="F69" s="3" t="s">
        <v>3</v>
      </c>
    </row>
    <row r="70" spans="1:6" x14ac:dyDescent="0.25">
      <c r="A70" s="3">
        <v>1680</v>
      </c>
      <c r="B70" s="3">
        <v>50</v>
      </c>
      <c r="C70" s="3">
        <v>120</v>
      </c>
      <c r="D70" s="3">
        <v>1</v>
      </c>
      <c r="E70" s="3">
        <v>9</v>
      </c>
      <c r="F70" s="3" t="s">
        <v>3</v>
      </c>
    </row>
    <row r="71" spans="1:6" x14ac:dyDescent="0.25">
      <c r="A71" s="3">
        <v>1685</v>
      </c>
      <c r="B71" s="3">
        <v>-25</v>
      </c>
      <c r="C71" s="3">
        <v>165</v>
      </c>
      <c r="D71" s="3">
        <v>1.5</v>
      </c>
      <c r="E71" s="3">
        <v>9</v>
      </c>
      <c r="F71" s="3" t="s">
        <v>3</v>
      </c>
    </row>
    <row r="72" spans="1:6" x14ac:dyDescent="0.25">
      <c r="A72" s="3">
        <v>1720</v>
      </c>
      <c r="B72" s="3">
        <v>-40</v>
      </c>
      <c r="C72" s="3">
        <v>100</v>
      </c>
      <c r="D72" s="3">
        <v>1</v>
      </c>
      <c r="E72" s="3">
        <v>8</v>
      </c>
      <c r="F72" s="3" t="s">
        <v>3</v>
      </c>
    </row>
    <row r="73" spans="1:6" x14ac:dyDescent="0.25">
      <c r="A73" s="3">
        <v>1725</v>
      </c>
      <c r="B73" s="3">
        <v>25</v>
      </c>
      <c r="C73" s="3">
        <v>90</v>
      </c>
      <c r="D73" s="3">
        <v>0.8</v>
      </c>
      <c r="E73" s="3">
        <v>7</v>
      </c>
      <c r="F73" s="3" t="s">
        <v>3</v>
      </c>
    </row>
    <row r="74" spans="1:6" x14ac:dyDescent="0.25">
      <c r="A74" s="3">
        <v>1745</v>
      </c>
      <c r="B74" s="3">
        <v>0</v>
      </c>
      <c r="C74" s="3">
        <v>5</v>
      </c>
      <c r="D74" s="3">
        <v>0.5</v>
      </c>
      <c r="E74" s="3">
        <v>5</v>
      </c>
      <c r="F74" s="3" t="s">
        <v>3</v>
      </c>
    </row>
    <row r="75" spans="1:6" x14ac:dyDescent="0.25">
      <c r="A75" s="3">
        <v>1780</v>
      </c>
      <c r="B75" s="3">
        <v>-10</v>
      </c>
      <c r="C75" s="3">
        <v>30</v>
      </c>
      <c r="D75" s="3">
        <v>0.4</v>
      </c>
      <c r="E75" s="3">
        <v>5</v>
      </c>
      <c r="F75" s="3" t="s">
        <v>3</v>
      </c>
    </row>
    <row r="76" spans="1:6" x14ac:dyDescent="0.25">
      <c r="A76" s="3">
        <v>1790</v>
      </c>
      <c r="B76" s="3">
        <v>25</v>
      </c>
      <c r="C76" s="3">
        <v>15</v>
      </c>
      <c r="D76" s="3">
        <v>0.3</v>
      </c>
      <c r="E76" s="3">
        <v>4</v>
      </c>
      <c r="F76" s="3" t="s">
        <v>3</v>
      </c>
    </row>
    <row r="77" spans="1:6" x14ac:dyDescent="0.25">
      <c r="A77" s="3">
        <v>1835</v>
      </c>
      <c r="B77" s="3">
        <v>25</v>
      </c>
      <c r="C77" s="3">
        <v>60</v>
      </c>
      <c r="D77" s="3">
        <v>0.8</v>
      </c>
      <c r="E77" s="3">
        <v>8</v>
      </c>
      <c r="F77" s="3" t="s">
        <v>3</v>
      </c>
    </row>
    <row r="78" spans="1:6" x14ac:dyDescent="0.25">
      <c r="A78" s="3">
        <v>1860</v>
      </c>
      <c r="B78" s="3">
        <v>0</v>
      </c>
      <c r="C78" s="3">
        <v>30</v>
      </c>
      <c r="D78" s="3">
        <v>0.5</v>
      </c>
      <c r="E78" s="3">
        <v>5</v>
      </c>
      <c r="F78" s="3" t="s">
        <v>3</v>
      </c>
    </row>
    <row r="79" spans="1:6" x14ac:dyDescent="0.25">
      <c r="A79" s="3">
        <v>1910</v>
      </c>
      <c r="B79" s="3">
        <v>5</v>
      </c>
      <c r="C79" s="3">
        <v>15</v>
      </c>
      <c r="D79" s="3">
        <v>0.3</v>
      </c>
      <c r="E79" s="3">
        <v>4</v>
      </c>
      <c r="F79" s="3" t="s">
        <v>3</v>
      </c>
    </row>
    <row r="80" spans="1:6" x14ac:dyDescent="0.25">
      <c r="A80" s="3">
        <v>1915</v>
      </c>
      <c r="B80" s="3">
        <v>40</v>
      </c>
      <c r="C80" s="3">
        <v>35</v>
      </c>
      <c r="D80" s="3">
        <v>0.5</v>
      </c>
      <c r="E80" s="3">
        <v>5</v>
      </c>
      <c r="F80" s="3" t="s">
        <v>3</v>
      </c>
    </row>
    <row r="81" spans="1:6" x14ac:dyDescent="0.25">
      <c r="A81" s="3">
        <v>1970</v>
      </c>
      <c r="B81" s="3">
        <v>50</v>
      </c>
      <c r="C81" s="3">
        <v>100</v>
      </c>
      <c r="D81" s="3">
        <v>1</v>
      </c>
      <c r="E81" s="3">
        <v>9</v>
      </c>
      <c r="F81" s="3" t="s">
        <v>3</v>
      </c>
    </row>
    <row r="82" spans="1:6" x14ac:dyDescent="0.25">
      <c r="A82" s="3">
        <v>2010</v>
      </c>
      <c r="B82" s="3">
        <v>25</v>
      </c>
      <c r="C82" s="3">
        <v>90</v>
      </c>
      <c r="D82" s="3">
        <v>1</v>
      </c>
      <c r="E82" s="3">
        <v>7</v>
      </c>
      <c r="F82" s="3" t="s">
        <v>3</v>
      </c>
    </row>
    <row r="83" spans="1:6" x14ac:dyDescent="0.25">
      <c r="A83" s="3">
        <v>2030</v>
      </c>
      <c r="B83" s="3">
        <v>-15</v>
      </c>
      <c r="C83" s="3">
        <v>30</v>
      </c>
      <c r="D83" s="3">
        <v>0.5</v>
      </c>
      <c r="E83" s="3">
        <v>6</v>
      </c>
      <c r="F83" s="3" t="s">
        <v>3</v>
      </c>
    </row>
    <row r="84" spans="1:6" x14ac:dyDescent="0.25">
      <c r="A84" s="3">
        <v>2070</v>
      </c>
      <c r="B84" s="3">
        <v>45</v>
      </c>
      <c r="C84" s="3">
        <v>50</v>
      </c>
      <c r="D84" s="3">
        <v>1</v>
      </c>
      <c r="E84" s="3">
        <v>5</v>
      </c>
      <c r="F84" s="3" t="s">
        <v>3</v>
      </c>
    </row>
    <row r="85" spans="1:6" x14ac:dyDescent="0.25">
      <c r="A85" s="3">
        <v>2130</v>
      </c>
      <c r="B85" s="3">
        <v>0</v>
      </c>
      <c r="C85" s="3">
        <v>50</v>
      </c>
      <c r="D85" s="3">
        <v>1</v>
      </c>
      <c r="E85" s="3">
        <v>7</v>
      </c>
      <c r="F85" s="3" t="s">
        <v>3</v>
      </c>
    </row>
    <row r="86" spans="1:6" x14ac:dyDescent="0.25">
      <c r="A86" s="3">
        <v>2130</v>
      </c>
      <c r="B86" s="3">
        <v>-5</v>
      </c>
      <c r="C86" s="3">
        <v>45</v>
      </c>
      <c r="D86" s="3">
        <v>0.5</v>
      </c>
      <c r="E86" s="3">
        <v>5</v>
      </c>
      <c r="F86" s="3" t="s">
        <v>3</v>
      </c>
    </row>
    <row r="87" spans="1:6" x14ac:dyDescent="0.25">
      <c r="A87" s="3">
        <v>2130</v>
      </c>
      <c r="B87" s="3">
        <v>25</v>
      </c>
      <c r="C87" s="3">
        <v>45</v>
      </c>
      <c r="D87" s="3">
        <v>0.8</v>
      </c>
      <c r="E87" s="3">
        <v>7</v>
      </c>
      <c r="F87" s="3" t="s">
        <v>3</v>
      </c>
    </row>
    <row r="88" spans="1:6" x14ac:dyDescent="0.25">
      <c r="A88" s="3">
        <v>2150</v>
      </c>
      <c r="B88" s="3">
        <v>5</v>
      </c>
      <c r="C88" s="3">
        <v>60</v>
      </c>
      <c r="D88" s="3">
        <v>1</v>
      </c>
      <c r="E88" s="3">
        <v>7</v>
      </c>
      <c r="F88" s="3" t="s">
        <v>3</v>
      </c>
    </row>
    <row r="89" spans="1:6" x14ac:dyDescent="0.25">
      <c r="A89" s="3">
        <v>2170</v>
      </c>
      <c r="B89" s="3">
        <v>40</v>
      </c>
      <c r="C89" s="3">
        <v>80</v>
      </c>
      <c r="D89" s="3">
        <v>0.8</v>
      </c>
      <c r="E89" s="3">
        <v>6</v>
      </c>
      <c r="F89" s="3" t="s">
        <v>3</v>
      </c>
    </row>
    <row r="90" spans="1:6" x14ac:dyDescent="0.25">
      <c r="A90" s="3">
        <v>2170</v>
      </c>
      <c r="B90" s="3">
        <v>-20</v>
      </c>
      <c r="C90" s="3">
        <v>30</v>
      </c>
      <c r="D90" s="3">
        <v>0.4</v>
      </c>
      <c r="E90" s="3">
        <v>5</v>
      </c>
      <c r="F90" s="3" t="s">
        <v>3</v>
      </c>
    </row>
    <row r="91" spans="1:6" x14ac:dyDescent="0.25">
      <c r="A91" s="3">
        <v>2260</v>
      </c>
      <c r="B91" s="3">
        <v>0</v>
      </c>
      <c r="C91" s="3">
        <v>95</v>
      </c>
      <c r="D91" s="3">
        <v>1</v>
      </c>
      <c r="E91" s="3">
        <v>7</v>
      </c>
      <c r="F91" s="3" t="s">
        <v>3</v>
      </c>
    </row>
    <row r="92" spans="1:6" x14ac:dyDescent="0.25">
      <c r="A92" s="3">
        <v>2260</v>
      </c>
      <c r="B92" s="3">
        <v>-20</v>
      </c>
      <c r="C92" s="3">
        <v>70</v>
      </c>
      <c r="D92" s="3">
        <v>1</v>
      </c>
      <c r="E92" s="3">
        <v>7</v>
      </c>
      <c r="F92" s="3" t="s">
        <v>3</v>
      </c>
    </row>
    <row r="93" spans="1:6" x14ac:dyDescent="0.25">
      <c r="A93" s="3">
        <v>2285</v>
      </c>
      <c r="B93" s="3">
        <v>5</v>
      </c>
      <c r="C93" s="3">
        <v>40</v>
      </c>
      <c r="D93" s="3">
        <v>0.5</v>
      </c>
      <c r="E93" s="3">
        <v>4</v>
      </c>
      <c r="F93" s="3" t="s">
        <v>3</v>
      </c>
    </row>
    <row r="94" spans="1:6" x14ac:dyDescent="0.25">
      <c r="A94" s="3">
        <v>2300</v>
      </c>
      <c r="B94" s="3">
        <v>50</v>
      </c>
      <c r="C94" s="3">
        <v>85</v>
      </c>
      <c r="D94" s="3">
        <v>1</v>
      </c>
      <c r="E94" s="3">
        <v>8</v>
      </c>
      <c r="F94" s="3" t="s">
        <v>3</v>
      </c>
    </row>
    <row r="95" spans="1:6" x14ac:dyDescent="0.25">
      <c r="A95" s="3">
        <v>2305</v>
      </c>
      <c r="B95" s="3">
        <v>45</v>
      </c>
      <c r="C95" s="3">
        <v>40</v>
      </c>
      <c r="D95" s="3">
        <v>0.5</v>
      </c>
      <c r="E95" s="3">
        <v>6</v>
      </c>
      <c r="F95" s="3" t="s">
        <v>3</v>
      </c>
    </row>
    <row r="96" spans="1:6" x14ac:dyDescent="0.25">
      <c r="A96" s="3">
        <v>2320</v>
      </c>
      <c r="B96" s="3">
        <v>50</v>
      </c>
      <c r="C96" s="3">
        <v>120</v>
      </c>
      <c r="D96" s="3">
        <v>1.5</v>
      </c>
      <c r="E96" s="3">
        <v>8</v>
      </c>
      <c r="F96" s="3" t="s">
        <v>3</v>
      </c>
    </row>
    <row r="97" spans="1:6" x14ac:dyDescent="0.25">
      <c r="A97" s="3">
        <v>2450</v>
      </c>
      <c r="B97" s="3">
        <v>-40</v>
      </c>
      <c r="C97" s="3">
        <v>110</v>
      </c>
      <c r="D97" s="3">
        <v>1.5</v>
      </c>
      <c r="E97" s="3">
        <v>9</v>
      </c>
      <c r="F97" s="3" t="s">
        <v>3</v>
      </c>
    </row>
    <row r="98" spans="1:6" x14ac:dyDescent="0.25">
      <c r="A98" s="3">
        <v>2500</v>
      </c>
      <c r="B98" s="3">
        <v>45</v>
      </c>
      <c r="C98" s="3">
        <v>120</v>
      </c>
      <c r="D98" s="3">
        <v>2</v>
      </c>
      <c r="E98" s="3">
        <v>9</v>
      </c>
      <c r="F98" s="3" t="s">
        <v>3</v>
      </c>
    </row>
  </sheetData>
  <mergeCells count="9">
    <mergeCell ref="A1:F1"/>
    <mergeCell ref="F6:F7"/>
    <mergeCell ref="A6:A7"/>
    <mergeCell ref="B6:B7"/>
    <mergeCell ref="C6:C7"/>
    <mergeCell ref="D6:D7"/>
    <mergeCell ref="E6:E7"/>
    <mergeCell ref="A2:F2"/>
    <mergeCell ref="A4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3" workbookViewId="0">
      <selection activeCell="A26" sqref="A1:XFD1048576"/>
    </sheetView>
  </sheetViews>
  <sheetFormatPr defaultRowHeight="15" x14ac:dyDescent="0.25"/>
  <cols>
    <col min="1" max="2" width="14.7109375" style="8" customWidth="1"/>
    <col min="3" max="4" width="20.7109375" style="8" customWidth="1"/>
    <col min="5" max="16384" width="9.140625" style="8"/>
  </cols>
  <sheetData>
    <row r="1" spans="1:7" ht="32.25" x14ac:dyDescent="0.25">
      <c r="A1" s="16" t="s">
        <v>30</v>
      </c>
      <c r="B1" s="9" t="s">
        <v>28</v>
      </c>
      <c r="C1" s="16" t="s">
        <v>31</v>
      </c>
      <c r="D1" s="16" t="s">
        <v>32</v>
      </c>
      <c r="F1" s="17" t="s">
        <v>35</v>
      </c>
      <c r="G1" s="17" t="s">
        <v>36</v>
      </c>
    </row>
    <row r="2" spans="1:7" x14ac:dyDescent="0.25">
      <c r="A2" s="3">
        <v>27</v>
      </c>
      <c r="B2" s="3">
        <v>1</v>
      </c>
      <c r="C2" s="14">
        <f>$G$2*(A2)^2*B2</f>
        <v>572.55526111673976</v>
      </c>
      <c r="D2" s="14">
        <f>C2/10000</f>
        <v>5.7255526111673977E-2</v>
      </c>
      <c r="F2" s="13">
        <f>PI()</f>
        <v>3.1415926535897931</v>
      </c>
      <c r="G2" s="8">
        <f>F2/4</f>
        <v>0.78539816339744828</v>
      </c>
    </row>
    <row r="3" spans="1:7" x14ac:dyDescent="0.25">
      <c r="A3" s="3">
        <v>28</v>
      </c>
      <c r="B3" s="3"/>
      <c r="C3" s="14"/>
      <c r="D3" s="14"/>
    </row>
    <row r="4" spans="1:7" x14ac:dyDescent="0.25">
      <c r="A4" s="3">
        <v>29</v>
      </c>
      <c r="B4" s="3"/>
      <c r="C4" s="14"/>
      <c r="D4" s="14"/>
      <c r="F4" s="11"/>
    </row>
    <row r="5" spans="1:7" x14ac:dyDescent="0.25">
      <c r="A5" s="3">
        <v>30</v>
      </c>
      <c r="B5" s="3">
        <v>1</v>
      </c>
      <c r="C5" s="14">
        <f>$G$2*(A5)^2*B5</f>
        <v>706.85834705770344</v>
      </c>
      <c r="D5" s="14">
        <f t="shared" ref="D5:D26" si="0">C5/10000</f>
        <v>7.0685834705770348E-2</v>
      </c>
    </row>
    <row r="6" spans="1:7" x14ac:dyDescent="0.25">
      <c r="A6" s="3">
        <v>31</v>
      </c>
      <c r="B6" s="3">
        <v>1</v>
      </c>
      <c r="C6" s="14">
        <f>$G$2*(A6)^2*B6</f>
        <v>754.76763502494782</v>
      </c>
      <c r="D6" s="14">
        <f t="shared" si="0"/>
        <v>7.5476763502494784E-2</v>
      </c>
    </row>
    <row r="7" spans="1:7" x14ac:dyDescent="0.25">
      <c r="A7" s="3">
        <v>32</v>
      </c>
      <c r="B7" s="3"/>
      <c r="C7" s="14"/>
      <c r="D7" s="14"/>
    </row>
    <row r="8" spans="1:7" x14ac:dyDescent="0.25">
      <c r="A8" s="3">
        <v>33</v>
      </c>
      <c r="B8" s="3"/>
      <c r="C8" s="14"/>
      <c r="D8" s="14"/>
    </row>
    <row r="9" spans="1:7" x14ac:dyDescent="0.25">
      <c r="A9" s="3">
        <v>34</v>
      </c>
      <c r="B9" s="3"/>
      <c r="C9" s="14"/>
      <c r="D9" s="14"/>
    </row>
    <row r="10" spans="1:7" x14ac:dyDescent="0.25">
      <c r="A10" s="3">
        <v>35</v>
      </c>
      <c r="B10" s="3"/>
      <c r="C10" s="14"/>
      <c r="D10" s="14"/>
    </row>
    <row r="11" spans="1:7" x14ac:dyDescent="0.25">
      <c r="A11" s="3">
        <v>36</v>
      </c>
      <c r="B11" s="3">
        <v>1</v>
      </c>
      <c r="C11" s="14">
        <f>$G$2*(A11)^2*B11</f>
        <v>1017.8760197630929</v>
      </c>
      <c r="D11" s="14">
        <f t="shared" si="0"/>
        <v>0.10178760197630929</v>
      </c>
    </row>
    <row r="12" spans="1:7" x14ac:dyDescent="0.25">
      <c r="A12" s="3">
        <v>37</v>
      </c>
      <c r="B12" s="3"/>
      <c r="C12" s="14"/>
      <c r="D12" s="14"/>
    </row>
    <row r="13" spans="1:7" x14ac:dyDescent="0.25">
      <c r="A13" s="3">
        <v>38</v>
      </c>
      <c r="B13" s="3"/>
      <c r="C13" s="14"/>
      <c r="D13" s="14"/>
    </row>
    <row r="14" spans="1:7" x14ac:dyDescent="0.25">
      <c r="A14" s="3">
        <v>39</v>
      </c>
      <c r="B14" s="3">
        <v>1</v>
      </c>
      <c r="C14" s="14">
        <f t="shared" ref="C14:C26" si="1">$G$2*(A14)^2*B14</f>
        <v>1194.5906065275187</v>
      </c>
      <c r="D14" s="14">
        <f t="shared" si="0"/>
        <v>0.11945906065275187</v>
      </c>
    </row>
    <row r="15" spans="1:7" x14ac:dyDescent="0.25">
      <c r="A15" s="3">
        <v>40</v>
      </c>
      <c r="B15" s="3">
        <v>1</v>
      </c>
      <c r="C15" s="14">
        <f t="shared" si="1"/>
        <v>1256.6370614359173</v>
      </c>
      <c r="D15" s="14">
        <f t="shared" si="0"/>
        <v>0.12566370614359174</v>
      </c>
    </row>
    <row r="16" spans="1:7" x14ac:dyDescent="0.25">
      <c r="A16" s="3">
        <v>41</v>
      </c>
      <c r="B16" s="3">
        <v>1</v>
      </c>
      <c r="C16" s="14">
        <f t="shared" si="1"/>
        <v>1320.2543126711105</v>
      </c>
      <c r="D16" s="14">
        <f t="shared" si="0"/>
        <v>0.13202543126711105</v>
      </c>
    </row>
    <row r="17" spans="1:4" x14ac:dyDescent="0.25">
      <c r="A17" s="3">
        <v>42</v>
      </c>
      <c r="B17" s="3">
        <v>1</v>
      </c>
      <c r="C17" s="14">
        <f t="shared" si="1"/>
        <v>1385.4423602330987</v>
      </c>
      <c r="D17" s="14">
        <f t="shared" si="0"/>
        <v>0.13854423602330987</v>
      </c>
    </row>
    <row r="18" spans="1:4" x14ac:dyDescent="0.25">
      <c r="A18" s="3">
        <v>43</v>
      </c>
      <c r="B18" s="3">
        <v>2</v>
      </c>
      <c r="C18" s="14">
        <f t="shared" si="1"/>
        <v>2904.4024082437636</v>
      </c>
      <c r="D18" s="14">
        <f t="shared" si="0"/>
        <v>0.29044024082437636</v>
      </c>
    </row>
    <row r="19" spans="1:4" x14ac:dyDescent="0.25">
      <c r="A19" s="3">
        <v>44</v>
      </c>
      <c r="B19" s="3">
        <v>1</v>
      </c>
      <c r="C19" s="14">
        <f t="shared" si="1"/>
        <v>1520.5308443374599</v>
      </c>
      <c r="D19" s="14">
        <f t="shared" si="0"/>
        <v>0.15205308443374599</v>
      </c>
    </row>
    <row r="20" spans="1:4" x14ac:dyDescent="0.25">
      <c r="A20" s="3">
        <v>45</v>
      </c>
      <c r="B20" s="3">
        <v>1</v>
      </c>
      <c r="C20" s="14">
        <f t="shared" si="1"/>
        <v>1590.4312808798327</v>
      </c>
      <c r="D20" s="14">
        <f t="shared" si="0"/>
        <v>0.15904312808798327</v>
      </c>
    </row>
    <row r="21" spans="1:4" x14ac:dyDescent="0.25">
      <c r="A21" s="3">
        <v>46</v>
      </c>
      <c r="B21" s="3">
        <v>1</v>
      </c>
      <c r="C21" s="14">
        <f t="shared" si="1"/>
        <v>1661.9025137490005</v>
      </c>
      <c r="D21" s="14">
        <f t="shared" si="0"/>
        <v>0.16619025137490004</v>
      </c>
    </row>
    <row r="22" spans="1:4" x14ac:dyDescent="0.25">
      <c r="A22" s="3">
        <v>47</v>
      </c>
      <c r="B22" s="3">
        <v>1</v>
      </c>
      <c r="C22" s="14">
        <f t="shared" si="1"/>
        <v>1734.9445429449634</v>
      </c>
      <c r="D22" s="14">
        <f t="shared" si="0"/>
        <v>0.17349445429449634</v>
      </c>
    </row>
    <row r="23" spans="1:4" x14ac:dyDescent="0.25">
      <c r="A23" s="3">
        <v>48</v>
      </c>
      <c r="B23" s="3">
        <v>1</v>
      </c>
      <c r="C23" s="14">
        <f t="shared" si="1"/>
        <v>1809.5573684677208</v>
      </c>
      <c r="D23" s="14">
        <f t="shared" si="0"/>
        <v>0.18095573684677208</v>
      </c>
    </row>
    <row r="24" spans="1:4" x14ac:dyDescent="0.25">
      <c r="A24" s="3">
        <v>49</v>
      </c>
      <c r="B24" s="3">
        <v>1</v>
      </c>
      <c r="C24" s="14">
        <f t="shared" si="1"/>
        <v>1885.7409903172734</v>
      </c>
      <c r="D24" s="14">
        <f t="shared" si="0"/>
        <v>0.18857409903172734</v>
      </c>
    </row>
    <row r="25" spans="1:4" x14ac:dyDescent="0.25">
      <c r="A25" s="3">
        <v>50</v>
      </c>
      <c r="B25" s="3">
        <v>1</v>
      </c>
      <c r="C25" s="14">
        <f t="shared" si="1"/>
        <v>1963.4954084936207</v>
      </c>
      <c r="D25" s="14">
        <f t="shared" si="0"/>
        <v>0.19634954084936207</v>
      </c>
    </row>
    <row r="26" spans="1:4" x14ac:dyDescent="0.25">
      <c r="A26" s="3">
        <v>51</v>
      </c>
      <c r="B26" s="3">
        <v>1</v>
      </c>
      <c r="C26" s="14">
        <f t="shared" si="1"/>
        <v>2042.8206229967629</v>
      </c>
      <c r="D26" s="14">
        <f t="shared" si="0"/>
        <v>0.2042820622996763</v>
      </c>
    </row>
    <row r="27" spans="1:4" x14ac:dyDescent="0.25">
      <c r="D27" s="12"/>
    </row>
    <row r="28" spans="1:4" x14ac:dyDescent="0.25">
      <c r="A28" s="8" t="s">
        <v>33</v>
      </c>
      <c r="B28" s="8">
        <f>SUM(B2:B26)</f>
        <v>18</v>
      </c>
    </row>
    <row r="30" spans="1:4" x14ac:dyDescent="0.25">
      <c r="B30" s="8" t="s">
        <v>29</v>
      </c>
      <c r="C30" s="11">
        <f>SUM(C2:C26)</f>
        <v>25322.807584260529</v>
      </c>
      <c r="D30" s="15">
        <f>C30/10000</f>
        <v>2.5322807584260527</v>
      </c>
    </row>
    <row r="32" spans="1:4" x14ac:dyDescent="0.25">
      <c r="B32" s="8" t="s">
        <v>34</v>
      </c>
      <c r="C32" s="10">
        <f>SQRT((C30/B28)*(4/F2))</f>
        <v>42.32283334350646</v>
      </c>
      <c r="D32" s="10"/>
    </row>
    <row r="34" spans="1:3" x14ac:dyDescent="0.25">
      <c r="A34" s="9" t="s">
        <v>37</v>
      </c>
      <c r="B34" s="9" t="s">
        <v>38</v>
      </c>
      <c r="C34" s="9" t="s">
        <v>39</v>
      </c>
    </row>
    <row r="35" spans="1:3" x14ac:dyDescent="0.25">
      <c r="A35" s="3">
        <v>18</v>
      </c>
      <c r="B35" s="14">
        <v>2.532</v>
      </c>
      <c r="C35" s="19">
        <v>42.3</v>
      </c>
    </row>
    <row r="38" spans="1:3" x14ac:dyDescent="0.25">
      <c r="A38" s="27" t="s">
        <v>41</v>
      </c>
      <c r="B38" s="27"/>
      <c r="C38" s="27"/>
    </row>
    <row r="39" spans="1:3" x14ac:dyDescent="0.25">
      <c r="A39" s="8" t="s">
        <v>42</v>
      </c>
      <c r="B39" s="8" t="s">
        <v>43</v>
      </c>
      <c r="C39" s="8">
        <f>30*25</f>
        <v>750</v>
      </c>
    </row>
    <row r="41" spans="1:3" x14ac:dyDescent="0.25">
      <c r="A41" s="9" t="s">
        <v>37</v>
      </c>
      <c r="B41" s="9" t="s">
        <v>38</v>
      </c>
      <c r="C41" s="9" t="s">
        <v>39</v>
      </c>
    </row>
    <row r="42" spans="1:3" x14ac:dyDescent="0.25">
      <c r="A42" s="3">
        <f>A35*(10000/750)</f>
        <v>240</v>
      </c>
      <c r="B42" s="3">
        <f>B35*(10000/750)</f>
        <v>33.760000000000005</v>
      </c>
      <c r="C42" s="19">
        <v>42.3</v>
      </c>
    </row>
  </sheetData>
  <mergeCells count="1">
    <mergeCell ref="A38:C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D2" sqref="D2"/>
    </sheetView>
  </sheetViews>
  <sheetFormatPr defaultRowHeight="15" x14ac:dyDescent="0.25"/>
  <cols>
    <col min="1" max="1" width="11.7109375" bestFit="1" customWidth="1"/>
    <col min="2" max="2" width="9.42578125" bestFit="1" customWidth="1"/>
    <col min="15" max="15" width="9.140625" style="18"/>
  </cols>
  <sheetData>
    <row r="1" spans="1:15" x14ac:dyDescent="0.25">
      <c r="A1" s="9" t="s">
        <v>40</v>
      </c>
      <c r="B1" s="9" t="s">
        <v>3</v>
      </c>
      <c r="O1"/>
    </row>
    <row r="2" spans="1:15" x14ac:dyDescent="0.25">
      <c r="A2" s="3">
        <v>25</v>
      </c>
      <c r="B2" s="3">
        <v>1</v>
      </c>
      <c r="O2"/>
    </row>
    <row r="3" spans="1:15" x14ac:dyDescent="0.25">
      <c r="A3" s="3">
        <v>30</v>
      </c>
      <c r="B3" s="3">
        <v>2</v>
      </c>
      <c r="O3"/>
    </row>
    <row r="4" spans="1:15" x14ac:dyDescent="0.25">
      <c r="A4" s="3">
        <v>35</v>
      </c>
      <c r="B4" s="3">
        <v>1</v>
      </c>
      <c r="O4"/>
    </row>
    <row r="5" spans="1:15" x14ac:dyDescent="0.25">
      <c r="A5" s="3">
        <v>40</v>
      </c>
      <c r="B5" s="3">
        <v>4</v>
      </c>
      <c r="O5"/>
    </row>
    <row r="6" spans="1:15" x14ac:dyDescent="0.25">
      <c r="A6" s="3">
        <v>45</v>
      </c>
      <c r="B6" s="3">
        <v>6</v>
      </c>
      <c r="O6"/>
    </row>
    <row r="7" spans="1:15" x14ac:dyDescent="0.25">
      <c r="A7" s="3">
        <v>50</v>
      </c>
      <c r="B7" s="3">
        <v>4</v>
      </c>
      <c r="O7"/>
    </row>
    <row r="8" spans="1:15" x14ac:dyDescent="0.25">
      <c r="B8" s="18"/>
      <c r="O8"/>
    </row>
    <row r="9" spans="1:15" x14ac:dyDescent="0.25">
      <c r="O9"/>
    </row>
    <row r="10" spans="1:15" x14ac:dyDescent="0.25">
      <c r="O10"/>
    </row>
    <row r="11" spans="1:15" x14ac:dyDescent="0.25">
      <c r="O11"/>
    </row>
    <row r="12" spans="1:15" x14ac:dyDescent="0.25">
      <c r="O12"/>
    </row>
    <row r="13" spans="1:15" x14ac:dyDescent="0.25">
      <c r="O13"/>
    </row>
    <row r="14" spans="1:15" x14ac:dyDescent="0.25">
      <c r="O14"/>
    </row>
    <row r="15" spans="1:15" x14ac:dyDescent="0.25">
      <c r="O15"/>
    </row>
    <row r="16" spans="1:15" x14ac:dyDescent="0.25">
      <c r="B16" s="18"/>
      <c r="O16"/>
    </row>
    <row r="17" spans="2:15" x14ac:dyDescent="0.25">
      <c r="B17" s="18"/>
      <c r="O17"/>
    </row>
    <row r="18" spans="2:15" x14ac:dyDescent="0.25">
      <c r="B18" s="18"/>
      <c r="O18"/>
    </row>
    <row r="19" spans="2:15" x14ac:dyDescent="0.25">
      <c r="B19" s="18"/>
      <c r="O19"/>
    </row>
    <row r="20" spans="2:15" x14ac:dyDescent="0.25">
      <c r="B20" s="18"/>
      <c r="O20"/>
    </row>
    <row r="21" spans="2:15" x14ac:dyDescent="0.25">
      <c r="B21" s="18"/>
      <c r="O21"/>
    </row>
    <row r="22" spans="2:15" x14ac:dyDescent="0.25">
      <c r="B22" s="18"/>
      <c r="O22"/>
    </row>
    <row r="23" spans="2:15" x14ac:dyDescent="0.25">
      <c r="B23" s="18"/>
      <c r="O23"/>
    </row>
    <row r="24" spans="2:15" x14ac:dyDescent="0.25">
      <c r="B24" s="18"/>
      <c r="O24"/>
    </row>
    <row r="25" spans="2:15" x14ac:dyDescent="0.25">
      <c r="B25" s="18"/>
      <c r="O2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B19" sqref="B19"/>
    </sheetView>
  </sheetViews>
  <sheetFormatPr defaultRowHeight="15" x14ac:dyDescent="0.25"/>
  <cols>
    <col min="1" max="1" width="9.140625" style="21"/>
    <col min="2" max="16384" width="9.140625" style="20"/>
  </cols>
  <sheetData>
    <row r="1" spans="1:20" x14ac:dyDescent="0.25">
      <c r="B1" s="3" t="s">
        <v>58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</row>
    <row r="2" spans="1:20" x14ac:dyDescent="0.25">
      <c r="B2" s="3" t="s">
        <v>45</v>
      </c>
      <c r="C2" s="9">
        <v>50</v>
      </c>
      <c r="D2" s="9">
        <v>33</v>
      </c>
      <c r="E2" s="9">
        <v>28</v>
      </c>
      <c r="F2" s="9">
        <v>51</v>
      </c>
      <c r="G2" s="9">
        <v>36</v>
      </c>
      <c r="H2" s="9">
        <v>44</v>
      </c>
      <c r="I2" s="9">
        <v>41</v>
      </c>
      <c r="J2" s="9">
        <v>47</v>
      </c>
      <c r="K2" s="9">
        <v>40</v>
      </c>
      <c r="L2" s="9">
        <v>41</v>
      </c>
      <c r="M2" s="9">
        <v>42</v>
      </c>
      <c r="N2" s="9">
        <v>46</v>
      </c>
      <c r="O2" s="9">
        <v>47</v>
      </c>
      <c r="P2" s="9">
        <v>45</v>
      </c>
      <c r="Q2" s="9">
        <v>31</v>
      </c>
      <c r="R2" s="9">
        <v>45</v>
      </c>
      <c r="S2" s="9">
        <v>47</v>
      </c>
      <c r="T2" s="9">
        <v>50</v>
      </c>
    </row>
    <row r="3" spans="1:20" ht="15" customHeight="1" x14ac:dyDescent="0.25">
      <c r="A3" s="31" t="s">
        <v>59</v>
      </c>
      <c r="B3" s="9" t="s">
        <v>46</v>
      </c>
      <c r="C3" s="3">
        <v>295</v>
      </c>
      <c r="D3" s="3">
        <v>330</v>
      </c>
      <c r="E3" s="3">
        <v>179</v>
      </c>
      <c r="F3" s="3">
        <v>215</v>
      </c>
      <c r="G3" s="3">
        <v>148</v>
      </c>
      <c r="H3" s="3">
        <v>229</v>
      </c>
      <c r="I3" s="3">
        <v>145</v>
      </c>
      <c r="J3" s="3">
        <v>95</v>
      </c>
      <c r="K3" s="3">
        <v>326</v>
      </c>
      <c r="L3" s="3">
        <v>387</v>
      </c>
      <c r="M3" s="3">
        <v>314</v>
      </c>
      <c r="N3" s="3">
        <v>379</v>
      </c>
      <c r="O3" s="3">
        <v>389</v>
      </c>
      <c r="P3" s="3">
        <v>378</v>
      </c>
      <c r="Q3" s="3">
        <v>553</v>
      </c>
      <c r="R3" s="3">
        <v>518</v>
      </c>
      <c r="S3" s="3">
        <v>410</v>
      </c>
      <c r="T3" s="3">
        <v>349</v>
      </c>
    </row>
    <row r="4" spans="1:20" x14ac:dyDescent="0.25">
      <c r="A4" s="31"/>
      <c r="B4" s="9" t="s">
        <v>47</v>
      </c>
      <c r="C4" s="3">
        <v>419</v>
      </c>
      <c r="D4" s="3">
        <v>214</v>
      </c>
      <c r="E4" s="3">
        <v>199</v>
      </c>
      <c r="F4" s="3">
        <v>163</v>
      </c>
      <c r="G4" s="3">
        <v>116</v>
      </c>
      <c r="H4" s="3">
        <v>197</v>
      </c>
      <c r="I4" s="3">
        <v>210</v>
      </c>
      <c r="J4" s="3">
        <v>379</v>
      </c>
      <c r="K4" s="3">
        <v>395</v>
      </c>
      <c r="L4" s="3">
        <v>368</v>
      </c>
      <c r="M4" s="3">
        <v>255</v>
      </c>
      <c r="N4" s="20">
        <v>359</v>
      </c>
      <c r="O4" s="3">
        <v>355</v>
      </c>
      <c r="P4" s="3">
        <v>395</v>
      </c>
      <c r="Q4" s="3">
        <v>399</v>
      </c>
      <c r="R4" s="3">
        <v>305</v>
      </c>
      <c r="S4" s="3">
        <v>371</v>
      </c>
      <c r="T4" s="3">
        <v>375</v>
      </c>
    </row>
    <row r="5" spans="1:20" x14ac:dyDescent="0.25">
      <c r="A5" s="31"/>
      <c r="B5" s="9" t="s">
        <v>48</v>
      </c>
      <c r="C5" s="3">
        <v>522</v>
      </c>
      <c r="D5" s="3">
        <v>251</v>
      </c>
      <c r="E5" s="3">
        <v>245</v>
      </c>
      <c r="F5" s="3">
        <v>276</v>
      </c>
      <c r="G5" s="3">
        <v>157</v>
      </c>
      <c r="H5" s="3">
        <v>366</v>
      </c>
      <c r="I5" s="3">
        <v>313</v>
      </c>
      <c r="J5" s="3">
        <v>600</v>
      </c>
      <c r="K5" s="3">
        <v>309</v>
      </c>
      <c r="L5" s="3">
        <v>357</v>
      </c>
      <c r="M5" s="3">
        <v>341</v>
      </c>
      <c r="N5" s="3">
        <v>481</v>
      </c>
      <c r="O5" s="3">
        <v>295</v>
      </c>
      <c r="P5" s="3">
        <v>598</v>
      </c>
      <c r="Q5" s="3">
        <v>577</v>
      </c>
      <c r="R5" s="3">
        <v>488</v>
      </c>
      <c r="S5" s="3">
        <v>548</v>
      </c>
      <c r="T5" s="3">
        <v>744</v>
      </c>
    </row>
    <row r="6" spans="1:20" x14ac:dyDescent="0.25">
      <c r="A6" s="31"/>
      <c r="B6" s="9" t="s">
        <v>49</v>
      </c>
      <c r="C6" s="3">
        <v>389</v>
      </c>
      <c r="D6" s="3">
        <v>227</v>
      </c>
      <c r="E6" s="3">
        <v>178</v>
      </c>
      <c r="F6" s="3">
        <v>278</v>
      </c>
      <c r="G6" s="3">
        <v>146</v>
      </c>
      <c r="H6" s="3">
        <v>354</v>
      </c>
      <c r="I6" s="3">
        <v>277</v>
      </c>
      <c r="J6" s="3">
        <v>847</v>
      </c>
      <c r="K6" s="3">
        <v>243</v>
      </c>
      <c r="L6" s="3">
        <v>221</v>
      </c>
      <c r="M6" s="3">
        <v>252</v>
      </c>
      <c r="N6" s="3">
        <v>410</v>
      </c>
      <c r="O6" s="3">
        <v>380</v>
      </c>
      <c r="P6" s="3">
        <v>447</v>
      </c>
      <c r="Q6" s="3">
        <v>501</v>
      </c>
      <c r="R6" s="3">
        <v>320</v>
      </c>
      <c r="S6" s="3">
        <v>553</v>
      </c>
      <c r="T6" s="3">
        <v>600</v>
      </c>
    </row>
    <row r="7" spans="1:20" x14ac:dyDescent="0.25">
      <c r="A7" s="31"/>
      <c r="B7" s="9" t="s">
        <v>50</v>
      </c>
      <c r="C7" s="3">
        <v>491</v>
      </c>
      <c r="D7" s="3">
        <v>207</v>
      </c>
      <c r="E7" s="3">
        <v>157</v>
      </c>
      <c r="F7" s="3">
        <v>294</v>
      </c>
      <c r="G7" s="3">
        <v>140</v>
      </c>
      <c r="H7" s="3">
        <v>288</v>
      </c>
      <c r="I7" s="3">
        <v>297</v>
      </c>
      <c r="J7" s="3">
        <v>676</v>
      </c>
      <c r="K7" s="3">
        <v>237</v>
      </c>
      <c r="L7" s="3">
        <v>233</v>
      </c>
      <c r="M7" s="3">
        <v>330</v>
      </c>
      <c r="N7" s="3">
        <v>390</v>
      </c>
      <c r="O7" s="3">
        <v>509</v>
      </c>
      <c r="P7" s="3">
        <v>435</v>
      </c>
      <c r="Q7" s="3">
        <v>367</v>
      </c>
      <c r="R7" s="3">
        <v>361</v>
      </c>
      <c r="S7" s="3">
        <v>532</v>
      </c>
      <c r="T7" s="3">
        <v>474</v>
      </c>
    </row>
    <row r="8" spans="1:20" x14ac:dyDescent="0.25">
      <c r="A8" s="31"/>
      <c r="B8" s="9" t="s">
        <v>51</v>
      </c>
      <c r="C8" s="3">
        <v>570</v>
      </c>
      <c r="D8" s="3">
        <v>266</v>
      </c>
      <c r="E8" s="3">
        <v>173</v>
      </c>
      <c r="F8" s="3">
        <v>302</v>
      </c>
      <c r="G8" s="3">
        <v>106</v>
      </c>
      <c r="H8" s="3">
        <v>362</v>
      </c>
      <c r="I8" s="3">
        <v>306</v>
      </c>
      <c r="J8" s="3">
        <v>238</v>
      </c>
      <c r="K8" s="3">
        <v>367</v>
      </c>
      <c r="L8" s="3">
        <v>197</v>
      </c>
      <c r="M8" s="3">
        <v>371</v>
      </c>
      <c r="N8" s="3">
        <v>430</v>
      </c>
      <c r="O8" s="3">
        <v>452</v>
      </c>
      <c r="P8" s="3">
        <v>390</v>
      </c>
      <c r="Q8" s="3">
        <v>331</v>
      </c>
      <c r="R8" s="3">
        <v>524</v>
      </c>
      <c r="S8" s="3">
        <v>559</v>
      </c>
      <c r="T8" s="3">
        <v>415</v>
      </c>
    </row>
    <row r="9" spans="1:20" x14ac:dyDescent="0.25">
      <c r="A9" s="31"/>
      <c r="B9" s="9" t="s">
        <v>52</v>
      </c>
      <c r="C9" s="3">
        <v>526</v>
      </c>
      <c r="D9" s="3">
        <v>272</v>
      </c>
      <c r="E9" s="3">
        <v>245</v>
      </c>
      <c r="F9" s="3">
        <v>369</v>
      </c>
      <c r="G9" s="3">
        <v>152</v>
      </c>
      <c r="H9" s="3">
        <v>111</v>
      </c>
      <c r="I9" s="3">
        <v>233</v>
      </c>
      <c r="J9" s="3">
        <v>187</v>
      </c>
      <c r="K9" s="3">
        <v>317</v>
      </c>
      <c r="L9" s="3">
        <v>273</v>
      </c>
      <c r="M9" s="3">
        <v>523</v>
      </c>
      <c r="N9" s="3">
        <v>485</v>
      </c>
      <c r="O9" s="3">
        <v>372</v>
      </c>
      <c r="P9" s="3">
        <v>452</v>
      </c>
      <c r="Q9" s="3">
        <v>345</v>
      </c>
      <c r="R9" s="3">
        <v>529</v>
      </c>
      <c r="S9" s="3">
        <v>668</v>
      </c>
      <c r="T9" s="3">
        <v>398</v>
      </c>
    </row>
    <row r="10" spans="1:20" x14ac:dyDescent="0.25">
      <c r="A10" s="31"/>
      <c r="B10" s="9" t="s">
        <v>53</v>
      </c>
      <c r="C10" s="3">
        <v>405</v>
      </c>
      <c r="D10" s="3">
        <v>245</v>
      </c>
      <c r="E10" s="3">
        <v>206</v>
      </c>
      <c r="F10" s="3">
        <v>369</v>
      </c>
      <c r="G10" s="3">
        <v>179</v>
      </c>
      <c r="H10" s="3">
        <v>241</v>
      </c>
      <c r="I10" s="3">
        <v>219</v>
      </c>
      <c r="J10" s="3">
        <v>287</v>
      </c>
      <c r="K10" s="3">
        <v>266</v>
      </c>
      <c r="L10" s="3">
        <v>319</v>
      </c>
      <c r="M10" s="3">
        <v>421</v>
      </c>
      <c r="N10" s="3">
        <v>366</v>
      </c>
      <c r="O10" s="3">
        <v>379</v>
      </c>
      <c r="P10" s="3">
        <v>405</v>
      </c>
      <c r="Q10" s="3">
        <v>334</v>
      </c>
      <c r="R10" s="3">
        <v>464</v>
      </c>
      <c r="S10" s="3">
        <v>585</v>
      </c>
      <c r="T10" s="3">
        <v>560</v>
      </c>
    </row>
    <row r="11" spans="1:20" x14ac:dyDescent="0.25">
      <c r="A11" s="31"/>
      <c r="B11" s="9" t="s">
        <v>54</v>
      </c>
      <c r="C11" s="3">
        <v>512</v>
      </c>
      <c r="D11" s="3">
        <v>227</v>
      </c>
      <c r="E11" s="3">
        <v>174</v>
      </c>
      <c r="F11" s="3">
        <v>393</v>
      </c>
      <c r="G11" s="3">
        <v>128</v>
      </c>
      <c r="H11" s="3">
        <v>298</v>
      </c>
      <c r="I11" s="3">
        <v>232</v>
      </c>
      <c r="J11" s="3">
        <v>426</v>
      </c>
      <c r="K11" s="3">
        <v>279</v>
      </c>
      <c r="L11" s="3">
        <v>298</v>
      </c>
      <c r="M11" s="3">
        <v>447</v>
      </c>
      <c r="N11" s="3">
        <v>402</v>
      </c>
      <c r="O11" s="3">
        <v>474</v>
      </c>
      <c r="P11" s="3">
        <v>378</v>
      </c>
      <c r="Q11" s="3">
        <v>387</v>
      </c>
      <c r="R11" s="3">
        <v>489</v>
      </c>
      <c r="S11" s="3">
        <v>572</v>
      </c>
      <c r="T11" s="3">
        <v>471</v>
      </c>
    </row>
    <row r="12" spans="1:20" x14ac:dyDescent="0.25">
      <c r="A12" s="31"/>
      <c r="B12" s="9" t="s">
        <v>55</v>
      </c>
      <c r="C12" s="3">
        <v>451</v>
      </c>
      <c r="D12" s="3">
        <v>130</v>
      </c>
      <c r="E12" s="3">
        <v>188</v>
      </c>
      <c r="F12" s="3">
        <v>336</v>
      </c>
      <c r="G12" s="3">
        <v>138</v>
      </c>
      <c r="H12" s="3">
        <v>297</v>
      </c>
      <c r="I12" s="3">
        <v>218</v>
      </c>
      <c r="J12" s="3">
        <v>304</v>
      </c>
      <c r="K12" s="3">
        <v>355</v>
      </c>
      <c r="L12" s="3">
        <v>253</v>
      </c>
      <c r="M12" s="3">
        <v>365</v>
      </c>
      <c r="N12" s="3">
        <v>448</v>
      </c>
      <c r="O12" s="3">
        <v>352</v>
      </c>
      <c r="P12" s="3">
        <v>419</v>
      </c>
      <c r="Q12" s="3">
        <v>540</v>
      </c>
      <c r="R12" s="3">
        <v>565</v>
      </c>
      <c r="S12" s="3">
        <v>652</v>
      </c>
      <c r="T12" s="3">
        <v>738</v>
      </c>
    </row>
    <row r="14" spans="1:20" x14ac:dyDescent="0.25">
      <c r="B14" s="20" t="s">
        <v>56</v>
      </c>
      <c r="C14" s="20">
        <f>SUM(C3:C12)</f>
        <v>4580</v>
      </c>
      <c r="D14" s="20">
        <f t="shared" ref="D14:T14" si="0">SUM(D3:D12)</f>
        <v>2369</v>
      </c>
      <c r="E14" s="20">
        <f t="shared" si="0"/>
        <v>1944</v>
      </c>
      <c r="F14" s="20">
        <f t="shared" si="0"/>
        <v>2995</v>
      </c>
      <c r="G14" s="20">
        <f t="shared" si="0"/>
        <v>1410</v>
      </c>
      <c r="H14" s="20">
        <f t="shared" si="0"/>
        <v>2743</v>
      </c>
      <c r="I14" s="20">
        <f t="shared" si="0"/>
        <v>2450</v>
      </c>
      <c r="J14" s="20">
        <f t="shared" si="0"/>
        <v>4039</v>
      </c>
      <c r="K14" s="20">
        <f t="shared" si="0"/>
        <v>3094</v>
      </c>
      <c r="L14" s="20">
        <f t="shared" si="0"/>
        <v>2906</v>
      </c>
      <c r="M14" s="20">
        <f t="shared" si="0"/>
        <v>3619</v>
      </c>
      <c r="N14" s="20">
        <f t="shared" si="0"/>
        <v>4150</v>
      </c>
      <c r="O14" s="20">
        <f t="shared" si="0"/>
        <v>3957</v>
      </c>
      <c r="P14" s="20">
        <f t="shared" si="0"/>
        <v>4297</v>
      </c>
      <c r="Q14" s="20">
        <f t="shared" si="0"/>
        <v>4334</v>
      </c>
      <c r="R14" s="20">
        <f t="shared" si="0"/>
        <v>4563</v>
      </c>
      <c r="S14" s="20">
        <f t="shared" si="0"/>
        <v>5450</v>
      </c>
      <c r="T14" s="20">
        <f t="shared" si="0"/>
        <v>5124</v>
      </c>
    </row>
    <row r="15" spans="1:20" x14ac:dyDescent="0.25"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x14ac:dyDescent="0.25">
      <c r="B16" s="20" t="s">
        <v>57</v>
      </c>
      <c r="C16" s="20">
        <f>C14/1000</f>
        <v>4.58</v>
      </c>
      <c r="D16" s="20">
        <f t="shared" ref="D16:T16" si="1">D14/1000</f>
        <v>2.3690000000000002</v>
      </c>
      <c r="E16" s="20">
        <f t="shared" si="1"/>
        <v>1.944</v>
      </c>
      <c r="F16" s="20">
        <f t="shared" si="1"/>
        <v>2.9950000000000001</v>
      </c>
      <c r="G16" s="20">
        <f t="shared" si="1"/>
        <v>1.41</v>
      </c>
      <c r="H16" s="20">
        <f t="shared" si="1"/>
        <v>2.7429999999999999</v>
      </c>
      <c r="I16" s="20">
        <f t="shared" si="1"/>
        <v>2.4500000000000002</v>
      </c>
      <c r="J16" s="20">
        <f t="shared" si="1"/>
        <v>4.0389999999999997</v>
      </c>
      <c r="K16" s="20">
        <f t="shared" si="1"/>
        <v>3.0939999999999999</v>
      </c>
      <c r="L16" s="20">
        <f t="shared" si="1"/>
        <v>2.9060000000000001</v>
      </c>
      <c r="M16" s="20">
        <f t="shared" si="1"/>
        <v>3.6190000000000002</v>
      </c>
      <c r="N16" s="20">
        <f t="shared" si="1"/>
        <v>4.1500000000000004</v>
      </c>
      <c r="O16" s="20">
        <f t="shared" si="1"/>
        <v>3.9569999999999999</v>
      </c>
      <c r="P16" s="20">
        <f t="shared" si="1"/>
        <v>4.2969999999999997</v>
      </c>
      <c r="Q16" s="20">
        <f t="shared" si="1"/>
        <v>4.3339999999999996</v>
      </c>
      <c r="R16" s="20">
        <f t="shared" si="1"/>
        <v>4.5629999999999997</v>
      </c>
      <c r="S16" s="20">
        <f t="shared" si="1"/>
        <v>5.45</v>
      </c>
      <c r="T16" s="20">
        <f t="shared" si="1"/>
        <v>5.1239999999999997</v>
      </c>
    </row>
  </sheetData>
  <mergeCells count="1">
    <mergeCell ref="A3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Piedilista cavallettamento</vt:lpstr>
      <vt:lpstr>Transect rinnovazione</vt:lpstr>
      <vt:lpstr>Parametri dendrometrici</vt:lpstr>
      <vt:lpstr>Poligono frequenze</vt:lpstr>
      <vt:lpstr>Carote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 castellaneta</dc:creator>
  <cp:lastModifiedBy>pasquale castellaneta</cp:lastModifiedBy>
  <dcterms:created xsi:type="dcterms:W3CDTF">2017-04-10T07:50:52Z</dcterms:created>
  <dcterms:modified xsi:type="dcterms:W3CDTF">2017-11-28T14:56:34Z</dcterms:modified>
</cp:coreProperties>
</file>