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H:\Borsa di studio\Uscite in bosco\b) PODERNOVO 07-04-2017 particella 35 Ads A-B\"/>
    </mc:Choice>
  </mc:AlternateContent>
  <bookViews>
    <workbookView xWindow="0" yWindow="0" windowWidth="20490" windowHeight="7755" tabRatio="760"/>
  </bookViews>
  <sheets>
    <sheet name="Piedilista cavallettamento" sheetId="1" r:id="rId1"/>
    <sheet name="Transect rinnovazione" sheetId="2" r:id="rId2"/>
    <sheet name="Parametri dendrometrici" sheetId="3" r:id="rId3"/>
    <sheet name="Poligono frequenz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B51" i="3"/>
  <c r="A51" i="3"/>
  <c r="C48" i="3"/>
  <c r="E12" i="4"/>
  <c r="C12" i="4"/>
  <c r="D12" i="4"/>
  <c r="B12" i="4"/>
  <c r="D39" i="3" l="1"/>
  <c r="D35" i="3"/>
  <c r="C39" i="3"/>
  <c r="B37" i="3"/>
  <c r="C32" i="3"/>
  <c r="C5" i="3"/>
  <c r="D5" i="3" s="1"/>
  <c r="C9" i="3"/>
  <c r="D9" i="3" s="1"/>
  <c r="C13" i="3"/>
  <c r="D13" i="3" s="1"/>
  <c r="C18" i="3"/>
  <c r="D18" i="3" s="1"/>
  <c r="C22" i="3"/>
  <c r="D22" i="3" s="1"/>
  <c r="C26" i="3"/>
  <c r="D26" i="3" s="1"/>
  <c r="C31" i="3"/>
  <c r="D31" i="3" s="1"/>
  <c r="C2" i="3"/>
  <c r="D2" i="3" s="1"/>
  <c r="F2" i="3"/>
  <c r="G2" i="3" s="1"/>
  <c r="C6" i="3" s="1"/>
  <c r="D6" i="3" s="1"/>
  <c r="C35" i="3" l="1"/>
  <c r="C29" i="3"/>
  <c r="D29" i="3" s="1"/>
  <c r="C25" i="3"/>
  <c r="D25" i="3" s="1"/>
  <c r="C21" i="3"/>
  <c r="D21" i="3" s="1"/>
  <c r="C17" i="3"/>
  <c r="D17" i="3" s="1"/>
  <c r="C12" i="3"/>
  <c r="D12" i="3" s="1"/>
  <c r="C8" i="3"/>
  <c r="D8" i="3" s="1"/>
  <c r="C4" i="3"/>
  <c r="D4" i="3" s="1"/>
  <c r="C33" i="3"/>
  <c r="D33" i="3" s="1"/>
  <c r="C28" i="3"/>
  <c r="D28" i="3" s="1"/>
  <c r="C24" i="3"/>
  <c r="D24" i="3" s="1"/>
  <c r="C20" i="3"/>
  <c r="D20" i="3" s="1"/>
  <c r="C15" i="3"/>
  <c r="D15" i="3" s="1"/>
  <c r="C11" i="3"/>
  <c r="D11" i="3" s="1"/>
  <c r="C7" i="3"/>
  <c r="D7" i="3" s="1"/>
  <c r="D32" i="3"/>
  <c r="C27" i="3"/>
  <c r="D27" i="3" s="1"/>
  <c r="C23" i="3"/>
  <c r="D23" i="3" s="1"/>
  <c r="C19" i="3"/>
  <c r="D19" i="3" s="1"/>
  <c r="C14" i="3"/>
  <c r="D14" i="3" s="1"/>
  <c r="C10" i="3"/>
  <c r="D10" i="3" s="1"/>
</calcChain>
</file>

<file path=xl/sharedStrings.xml><?xml version="1.0" encoding="utf-8"?>
<sst xmlns="http://schemas.openxmlformats.org/spreadsheetml/2006/main" count="171" uniqueCount="43">
  <si>
    <t>Piedilista di cavallettamento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</si>
  <si>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1,30            </t>
    </r>
    <r>
      <rPr>
        <b/>
        <sz val="11"/>
        <color theme="1"/>
        <rFont val="Calibri"/>
        <family val="2"/>
        <scheme val="minor"/>
      </rPr>
      <t>cm</t>
    </r>
  </si>
  <si>
    <t>Specie</t>
  </si>
  <si>
    <t>asse x     m</t>
  </si>
  <si>
    <t>x vertex m</t>
  </si>
  <si>
    <t>asse y      m</t>
  </si>
  <si>
    <t>y vertex m</t>
  </si>
  <si>
    <t>note</t>
  </si>
  <si>
    <t>Descrizione:</t>
  </si>
  <si>
    <t>douglasia</t>
  </si>
  <si>
    <r>
      <t>Particella n°. 35/</t>
    </r>
    <r>
      <rPr>
        <b/>
        <sz val="11"/>
        <color theme="1"/>
        <rFont val="Calibri"/>
        <family val="2"/>
        <scheme val="minor"/>
      </rPr>
      <t>Ads B</t>
    </r>
    <r>
      <rPr>
        <sz val="11"/>
        <color theme="1"/>
        <rFont val="Calibri"/>
        <family val="2"/>
        <scheme val="minor"/>
      </rPr>
      <t xml:space="preserve">   Località Podernovo            Rinnovazione di douglasia sotto pino nero</t>
    </r>
  </si>
  <si>
    <t>pino nero</t>
  </si>
  <si>
    <t>cerro</t>
  </si>
  <si>
    <t>x                    cm</t>
  </si>
  <si>
    <t>y                    cm</t>
  </si>
  <si>
    <t>H                    cm</t>
  </si>
  <si>
    <t>D                    cm</t>
  </si>
  <si>
    <t>Età</t>
  </si>
  <si>
    <r>
      <t>Particella n°. 35/</t>
    </r>
    <r>
      <rPr>
        <b/>
        <sz val="11"/>
        <color theme="1"/>
        <rFont val="Calibri"/>
        <family val="2"/>
        <scheme val="minor"/>
      </rPr>
      <t>Ads. B</t>
    </r>
    <r>
      <rPr>
        <sz val="11"/>
        <color theme="1"/>
        <rFont val="Calibri"/>
        <family val="2"/>
        <scheme val="minor"/>
      </rPr>
      <t xml:space="preserve">     Data: 07-04-2017</t>
    </r>
  </si>
  <si>
    <t>Rilevatori: Andrea Pacciani, Claudia Capponi, Giulia Rinaldini.</t>
  </si>
  <si>
    <t>Dimensioni area:</t>
  </si>
  <si>
    <t>x   25m</t>
  </si>
  <si>
    <t>y   25m</t>
  </si>
  <si>
    <t>Data: 07-04-2017</t>
  </si>
  <si>
    <t>Transect rinnovazione</t>
  </si>
  <si>
    <t>Dimensioni: 25mx1m</t>
  </si>
  <si>
    <t>Diam a 1,30 [cm]</t>
  </si>
  <si>
    <t>Piante n°</t>
  </si>
  <si>
    <t xml:space="preserve">Area basimetrica            [cm2] </t>
  </si>
  <si>
    <t>Area basimetrica              [m2]</t>
  </si>
  <si>
    <t>π</t>
  </si>
  <si>
    <t>π/4</t>
  </si>
  <si>
    <t>Tot</t>
  </si>
  <si>
    <t>G=</t>
  </si>
  <si>
    <t>dg=</t>
  </si>
  <si>
    <t>n° piante</t>
  </si>
  <si>
    <t>G [m2]</t>
  </si>
  <si>
    <t>dg [cm]</t>
  </si>
  <si>
    <t>Fustaia di pino nero con partecipazione di douglasia e, nella parte più a est, di cerro. Copertura colma. Abbondante rinnovazione di douglasia affermata a gruppi eterogenei per sviluppo e densità. E' presente novellame di carpino e sporadicamente di abete bianco. Sottobosco caratterizzato da nuclei di rovo, felce aquilina, rosa canina e ginestra. All'interno dell' area sono presenti numerose piante schiantate, divelte o morte in piedi. Non pare essere stato mai eseguito alcun diradamento artificiale. Area 20mx25m.</t>
  </si>
  <si>
    <t>classe diam</t>
  </si>
  <si>
    <t>A ETTARO</t>
  </si>
  <si>
    <t>Ads</t>
  </si>
  <si>
    <t>25x25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</si>
</sst>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Istogramma frequenze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'Poligono frequenze'!$B$1</c:f>
              <c:strCache>
                <c:ptCount val="1"/>
                <c:pt idx="0">
                  <c:v>douglasia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'Poligono frequenze'!$A$2:$A$10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'Poligono frequenze'!$B$2:$B$10</c:f>
              <c:numCache>
                <c:formatCode>General</c:formatCode>
                <c:ptCount val="9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'Poligono frequenze'!$C$1</c:f>
              <c:strCache>
                <c:ptCount val="1"/>
                <c:pt idx="0">
                  <c:v>pino nero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'Poligono frequenze'!$A$2:$A$10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'Poligono frequenze'!$C$2:$C$10</c:f>
              <c:numCache>
                <c:formatCode>General</c:formatCode>
                <c:ptCount val="9"/>
                <c:pt idx="0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'Poligono frequenze'!$D$1</c:f>
              <c:strCache>
                <c:ptCount val="1"/>
                <c:pt idx="0">
                  <c:v>cerro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'Poligono frequenze'!$A$2:$A$10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'Poligono frequenze'!$D$2:$D$10</c:f>
              <c:numCache>
                <c:formatCode>General</c:formatCode>
                <c:ptCount val="9"/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047152"/>
        <c:axId val="-1763046608"/>
      </c:barChart>
      <c:catAx>
        <c:axId val="-17630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Classi di diametro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63046608"/>
        <c:crosses val="autoZero"/>
        <c:auto val="1"/>
        <c:lblAlgn val="ctr"/>
        <c:lblOffset val="100"/>
        <c:noMultiLvlLbl val="0"/>
      </c:catAx>
      <c:valAx>
        <c:axId val="-17630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Frequenza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63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23812</xdr:rowOff>
    </xdr:from>
    <xdr:to>
      <xdr:col>13</xdr:col>
      <xdr:colOff>304800</xdr:colOff>
      <xdr:row>15</xdr:row>
      <xdr:rowOff>100012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zoomScale="96" zoomScaleNormal="96" workbookViewId="0">
      <selection activeCell="A4" sqref="A4:G4"/>
    </sheetView>
  </sheetViews>
  <sheetFormatPr defaultRowHeight="15" x14ac:dyDescent="0.25"/>
  <cols>
    <col min="29" max="29" width="9.140625" customWidth="1"/>
  </cols>
  <sheetData>
    <row r="1" spans="1:38" ht="15.75" x14ac:dyDescent="0.25">
      <c r="A1" s="28" t="s">
        <v>0</v>
      </c>
      <c r="B1" s="28"/>
      <c r="C1" s="28"/>
      <c r="D1" s="28"/>
      <c r="E1" s="2"/>
      <c r="F1" s="29" t="s">
        <v>10</v>
      </c>
      <c r="G1" s="29"/>
      <c r="H1" s="29"/>
      <c r="I1" s="29"/>
      <c r="J1" s="29"/>
      <c r="K1" s="29"/>
      <c r="L1" s="29"/>
      <c r="M1" s="29"/>
      <c r="N1" s="29"/>
      <c r="O1" s="29"/>
      <c r="P1" s="3"/>
      <c r="Q1" s="3"/>
      <c r="R1" s="3"/>
      <c r="S1" s="3"/>
      <c r="AB1" s="32" t="s">
        <v>8</v>
      </c>
      <c r="AC1" s="32"/>
      <c r="AD1" s="32"/>
      <c r="AE1" s="2"/>
    </row>
    <row r="2" spans="1:38" ht="15" customHeight="1" x14ac:dyDescent="0.25">
      <c r="A2" s="3"/>
      <c r="B2" s="3"/>
      <c r="C2" s="3"/>
      <c r="D2" s="3"/>
      <c r="E2" s="2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29" t="s">
        <v>38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 x14ac:dyDescent="0.25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 x14ac:dyDescent="0.25">
      <c r="A4" s="30" t="s">
        <v>19</v>
      </c>
      <c r="B4" s="30"/>
      <c r="C4" s="30"/>
      <c r="D4" s="30"/>
      <c r="E4" s="30"/>
      <c r="F4" s="30"/>
      <c r="G4" s="30"/>
      <c r="H4" s="3"/>
      <c r="I4" s="3"/>
      <c r="J4" s="3"/>
      <c r="K4" s="30" t="s">
        <v>20</v>
      </c>
      <c r="L4" s="30"/>
      <c r="M4" s="3" t="s">
        <v>21</v>
      </c>
      <c r="N4" s="3" t="s">
        <v>22</v>
      </c>
      <c r="O4" s="3"/>
      <c r="P4" s="3"/>
      <c r="Q4" s="30" t="s">
        <v>23</v>
      </c>
      <c r="R4" s="30"/>
      <c r="S4" s="30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2"/>
      <c r="T5" s="4"/>
      <c r="U5" s="4"/>
      <c r="V5" s="4"/>
    </row>
    <row r="6" spans="1:38" ht="15" customHeight="1" x14ac:dyDescent="0.25">
      <c r="A6" s="26" t="s">
        <v>1</v>
      </c>
      <c r="B6" s="31" t="s">
        <v>2</v>
      </c>
      <c r="C6" s="26" t="s">
        <v>3</v>
      </c>
      <c r="D6" s="26" t="s">
        <v>4</v>
      </c>
      <c r="E6" s="26" t="s">
        <v>5</v>
      </c>
      <c r="F6" s="26" t="s">
        <v>6</v>
      </c>
      <c r="G6" s="26" t="s">
        <v>7</v>
      </c>
      <c r="H6" s="26" t="s">
        <v>2</v>
      </c>
      <c r="I6" s="26" t="s">
        <v>3</v>
      </c>
      <c r="J6" s="26" t="s">
        <v>4</v>
      </c>
      <c r="K6" s="26" t="s">
        <v>5</v>
      </c>
      <c r="L6" s="26" t="s">
        <v>6</v>
      </c>
      <c r="M6" s="26" t="s">
        <v>7</v>
      </c>
      <c r="N6" s="26" t="s">
        <v>2</v>
      </c>
      <c r="O6" s="26" t="s">
        <v>3</v>
      </c>
      <c r="P6" s="26" t="s">
        <v>4</v>
      </c>
      <c r="Q6" s="26" t="s">
        <v>5</v>
      </c>
      <c r="R6" s="26" t="s">
        <v>6</v>
      </c>
      <c r="S6" s="26" t="s">
        <v>7</v>
      </c>
      <c r="T6" s="26" t="s">
        <v>2</v>
      </c>
      <c r="U6" s="26" t="s">
        <v>3</v>
      </c>
      <c r="V6" s="26" t="s">
        <v>4</v>
      </c>
      <c r="W6" s="26" t="s">
        <v>5</v>
      </c>
      <c r="X6" s="26" t="s">
        <v>6</v>
      </c>
      <c r="Y6" s="26" t="s">
        <v>7</v>
      </c>
      <c r="Z6" s="26" t="s">
        <v>2</v>
      </c>
      <c r="AA6" s="26" t="s">
        <v>3</v>
      </c>
      <c r="AB6" s="26" t="s">
        <v>4</v>
      </c>
      <c r="AC6" s="26" t="s">
        <v>5</v>
      </c>
      <c r="AD6" s="26" t="s">
        <v>6</v>
      </c>
      <c r="AE6" s="26" t="s">
        <v>7</v>
      </c>
      <c r="AF6" s="26" t="s">
        <v>2</v>
      </c>
      <c r="AG6" s="26" t="s">
        <v>3</v>
      </c>
      <c r="AH6" s="26" t="s">
        <v>4</v>
      </c>
      <c r="AI6" s="26" t="s">
        <v>5</v>
      </c>
      <c r="AJ6" s="26" t="s">
        <v>6</v>
      </c>
      <c r="AK6" s="26" t="s">
        <v>7</v>
      </c>
    </row>
    <row r="7" spans="1:38" x14ac:dyDescent="0.25">
      <c r="A7" s="26"/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6"/>
    </row>
    <row r="8" spans="1:38" x14ac:dyDescent="0.25">
      <c r="A8" s="6">
        <v>12</v>
      </c>
      <c r="B8" s="6" t="s">
        <v>11</v>
      </c>
      <c r="C8" s="7">
        <v>2.8</v>
      </c>
      <c r="D8" s="7">
        <v>0.6</v>
      </c>
      <c r="E8" s="7">
        <v>0.6</v>
      </c>
      <c r="F8" s="7">
        <v>3</v>
      </c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25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25"/>
    </row>
    <row r="9" spans="1:38" x14ac:dyDescent="0.25">
      <c r="A9" s="6">
        <v>13</v>
      </c>
      <c r="B9" s="6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25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25"/>
    </row>
    <row r="10" spans="1:38" x14ac:dyDescent="0.25">
      <c r="A10" s="6">
        <v>14</v>
      </c>
      <c r="B10" s="6" t="s">
        <v>12</v>
      </c>
      <c r="C10" s="7">
        <v>6</v>
      </c>
      <c r="D10" s="7">
        <v>19.61</v>
      </c>
      <c r="E10" s="7">
        <v>18.399999999999999</v>
      </c>
      <c r="F10" s="7">
        <v>13.7</v>
      </c>
      <c r="G10" s="6"/>
      <c r="H10" s="6" t="s">
        <v>12</v>
      </c>
      <c r="I10" s="7">
        <v>6.4</v>
      </c>
      <c r="J10" s="7">
        <v>21.17</v>
      </c>
      <c r="K10" s="7">
        <v>18.5</v>
      </c>
      <c r="L10" s="7">
        <v>19.5</v>
      </c>
      <c r="M10" s="6"/>
      <c r="N10" s="6"/>
      <c r="O10" s="7"/>
      <c r="P10" s="7"/>
      <c r="Q10" s="7"/>
      <c r="R10" s="7"/>
      <c r="S10" s="25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25"/>
    </row>
    <row r="11" spans="1:38" x14ac:dyDescent="0.25">
      <c r="A11" s="6">
        <v>15</v>
      </c>
      <c r="B11" s="6" t="s">
        <v>12</v>
      </c>
      <c r="C11" s="7">
        <v>6</v>
      </c>
      <c r="D11" s="7">
        <v>25.72</v>
      </c>
      <c r="E11" s="7">
        <v>24.3</v>
      </c>
      <c r="F11" s="7">
        <v>14.88</v>
      </c>
      <c r="G11" s="6"/>
      <c r="H11" s="6" t="s">
        <v>12</v>
      </c>
      <c r="I11" s="7">
        <v>6.4</v>
      </c>
      <c r="J11" s="7">
        <v>13.66</v>
      </c>
      <c r="K11" s="7">
        <v>12.3</v>
      </c>
      <c r="L11" s="7">
        <v>11.64</v>
      </c>
      <c r="M11" s="6"/>
      <c r="N11" s="6"/>
      <c r="O11" s="7"/>
      <c r="P11" s="7"/>
      <c r="Q11" s="7"/>
      <c r="R11" s="7"/>
      <c r="S11" s="25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25"/>
    </row>
    <row r="12" spans="1:38" x14ac:dyDescent="0.25">
      <c r="A12" s="6">
        <v>16</v>
      </c>
      <c r="B12" s="6" t="s">
        <v>9</v>
      </c>
      <c r="C12" s="7">
        <v>22</v>
      </c>
      <c r="D12" s="7">
        <v>9.36</v>
      </c>
      <c r="E12" s="7">
        <v>8.5</v>
      </c>
      <c r="F12" s="7">
        <v>17.5</v>
      </c>
      <c r="G12" s="6"/>
      <c r="H12" s="6"/>
      <c r="I12" s="7"/>
      <c r="J12" s="7"/>
      <c r="K12" s="7"/>
      <c r="L12" s="7"/>
      <c r="M12" s="6"/>
      <c r="N12" s="6"/>
      <c r="O12" s="7"/>
      <c r="P12" s="7"/>
      <c r="Q12" s="7"/>
      <c r="R12" s="7"/>
      <c r="S12" s="25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5"/>
    </row>
    <row r="13" spans="1:38" x14ac:dyDescent="0.25">
      <c r="A13" s="6">
        <v>17</v>
      </c>
      <c r="B13" s="6" t="s">
        <v>9</v>
      </c>
      <c r="C13" s="7">
        <v>19</v>
      </c>
      <c r="D13" s="7">
        <v>12.45</v>
      </c>
      <c r="E13" s="7">
        <v>12</v>
      </c>
      <c r="F13" s="7">
        <v>21.17</v>
      </c>
      <c r="G13" s="6"/>
      <c r="H13" s="6"/>
      <c r="I13" s="7"/>
      <c r="J13" s="7"/>
      <c r="K13" s="7"/>
      <c r="L13" s="7"/>
      <c r="M13" s="6"/>
      <c r="N13" s="6"/>
      <c r="O13" s="7"/>
      <c r="P13" s="7"/>
      <c r="Q13" s="7"/>
      <c r="R13" s="7"/>
      <c r="S13" s="25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25"/>
    </row>
    <row r="14" spans="1:38" x14ac:dyDescent="0.25">
      <c r="A14" s="6">
        <v>18</v>
      </c>
      <c r="B14" s="6" t="s">
        <v>11</v>
      </c>
      <c r="C14" s="7">
        <v>4.9000000000000004</v>
      </c>
      <c r="D14" s="7">
        <v>2.62</v>
      </c>
      <c r="E14" s="7">
        <v>2.2999999999999998</v>
      </c>
      <c r="F14" s="7">
        <v>4.7300000000000004</v>
      </c>
      <c r="G14" s="6"/>
      <c r="H14" s="6" t="s">
        <v>9</v>
      </c>
      <c r="I14" s="7">
        <v>8</v>
      </c>
      <c r="J14" s="7">
        <v>18.91</v>
      </c>
      <c r="K14" s="7">
        <v>18.5</v>
      </c>
      <c r="L14" s="7">
        <v>6.5</v>
      </c>
      <c r="M14" s="6"/>
      <c r="N14" s="6"/>
      <c r="O14" s="7"/>
      <c r="P14" s="7"/>
      <c r="Q14" s="7"/>
      <c r="R14" s="7"/>
      <c r="S14" s="25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25"/>
    </row>
    <row r="15" spans="1:38" x14ac:dyDescent="0.25">
      <c r="A15" s="6">
        <v>19</v>
      </c>
      <c r="B15" s="6" t="s">
        <v>9</v>
      </c>
      <c r="C15" s="7">
        <v>9</v>
      </c>
      <c r="D15" s="7">
        <v>12.14</v>
      </c>
      <c r="E15" s="7">
        <v>11.9</v>
      </c>
      <c r="F15" s="7">
        <v>11.29</v>
      </c>
      <c r="G15" s="6"/>
      <c r="H15" s="6"/>
      <c r="I15" s="7"/>
      <c r="J15" s="7"/>
      <c r="K15" s="7"/>
      <c r="L15" s="7"/>
      <c r="M15" s="6"/>
      <c r="N15" s="6"/>
      <c r="O15" s="7"/>
      <c r="P15" s="7"/>
      <c r="Q15" s="7"/>
      <c r="R15" s="7"/>
      <c r="S15" s="2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25"/>
    </row>
    <row r="16" spans="1:38" x14ac:dyDescent="0.25">
      <c r="A16" s="6">
        <v>20</v>
      </c>
      <c r="B16" s="6" t="s">
        <v>9</v>
      </c>
      <c r="C16" s="7">
        <v>22.7</v>
      </c>
      <c r="D16" s="7">
        <v>6.12</v>
      </c>
      <c r="E16" s="7">
        <v>5.0999999999999996</v>
      </c>
      <c r="F16" s="7">
        <v>22.14</v>
      </c>
      <c r="G16" s="6"/>
      <c r="H16" s="6"/>
      <c r="I16" s="7"/>
      <c r="J16" s="7"/>
      <c r="K16" s="7"/>
      <c r="L16" s="7"/>
      <c r="M16" s="6"/>
      <c r="N16" s="6"/>
      <c r="O16" s="7"/>
      <c r="P16" s="7"/>
      <c r="Q16" s="7"/>
      <c r="R16" s="7"/>
      <c r="S16" s="2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25"/>
    </row>
    <row r="17" spans="1:37" x14ac:dyDescent="0.25">
      <c r="A17" s="6">
        <v>21</v>
      </c>
      <c r="B17" s="6" t="s">
        <v>9</v>
      </c>
      <c r="C17" s="7">
        <v>19.3</v>
      </c>
      <c r="D17" s="7">
        <v>2.71</v>
      </c>
      <c r="E17" s="7">
        <v>1.5</v>
      </c>
      <c r="F17" s="7">
        <v>18.75</v>
      </c>
      <c r="G17" s="6"/>
      <c r="H17" s="6"/>
      <c r="I17" s="7"/>
      <c r="J17" s="7"/>
      <c r="K17" s="7"/>
      <c r="L17" s="7"/>
      <c r="M17" s="6"/>
      <c r="N17" s="9"/>
      <c r="O17" s="7"/>
      <c r="P17" s="7"/>
      <c r="Q17" s="7"/>
      <c r="R17" s="7"/>
      <c r="S17" s="25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25"/>
    </row>
    <row r="18" spans="1:37" x14ac:dyDescent="0.25">
      <c r="A18" s="6">
        <v>22</v>
      </c>
      <c r="B18" s="6" t="s">
        <v>11</v>
      </c>
      <c r="C18" s="7">
        <v>3</v>
      </c>
      <c r="D18" s="7">
        <v>13.01</v>
      </c>
      <c r="E18" s="7">
        <v>12.8</v>
      </c>
      <c r="F18" s="7">
        <v>3.65</v>
      </c>
      <c r="G18" s="6"/>
      <c r="H18" s="6" t="s">
        <v>12</v>
      </c>
      <c r="I18" s="7">
        <v>8</v>
      </c>
      <c r="J18" s="7">
        <v>19.37</v>
      </c>
      <c r="K18" s="7">
        <v>19.899999999999999</v>
      </c>
      <c r="L18" s="7">
        <v>8.8699999999999992</v>
      </c>
      <c r="M18" s="6"/>
      <c r="N18" s="6" t="s">
        <v>11</v>
      </c>
      <c r="O18" s="7">
        <v>10</v>
      </c>
      <c r="P18" s="7">
        <v>12.54</v>
      </c>
      <c r="Q18" s="7">
        <v>11.9</v>
      </c>
      <c r="R18" s="7">
        <v>12.78</v>
      </c>
      <c r="S18" s="25"/>
      <c r="T18" s="7" t="s">
        <v>12</v>
      </c>
      <c r="U18" s="7">
        <v>5</v>
      </c>
      <c r="V18" s="7">
        <v>19.43</v>
      </c>
      <c r="W18" s="7">
        <v>19.399999999999999</v>
      </c>
      <c r="X18" s="7">
        <v>4.18</v>
      </c>
      <c r="Y18" s="7"/>
      <c r="Z18" s="7" t="s">
        <v>11</v>
      </c>
      <c r="AA18" s="7">
        <v>4</v>
      </c>
      <c r="AB18" s="7">
        <v>25.07</v>
      </c>
      <c r="AC18" s="7">
        <v>21.6</v>
      </c>
      <c r="AD18" s="7">
        <v>7.2</v>
      </c>
      <c r="AE18" s="7"/>
      <c r="AF18" s="7"/>
      <c r="AG18" s="7"/>
      <c r="AH18" s="7"/>
      <c r="AI18" s="7"/>
      <c r="AJ18" s="7"/>
      <c r="AK18" s="25"/>
    </row>
    <row r="19" spans="1:37" x14ac:dyDescent="0.25">
      <c r="A19" s="6">
        <v>23</v>
      </c>
      <c r="B19" s="6" t="s">
        <v>9</v>
      </c>
      <c r="C19" s="7">
        <v>22</v>
      </c>
      <c r="D19" s="7">
        <v>8.18</v>
      </c>
      <c r="E19" s="7">
        <v>7</v>
      </c>
      <c r="F19" s="7">
        <v>19.68</v>
      </c>
      <c r="G19" s="6"/>
      <c r="H19" s="6"/>
      <c r="I19" s="7"/>
      <c r="J19" s="7"/>
      <c r="K19" s="7"/>
      <c r="L19" s="7"/>
      <c r="M19" s="6"/>
      <c r="N19" s="9"/>
      <c r="O19" s="7"/>
      <c r="P19" s="7"/>
      <c r="Q19" s="7"/>
      <c r="R19" s="7"/>
      <c r="S19" s="25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25"/>
    </row>
    <row r="20" spans="1:37" x14ac:dyDescent="0.25">
      <c r="A20" s="6">
        <v>24</v>
      </c>
      <c r="B20" s="6" t="s">
        <v>11</v>
      </c>
      <c r="C20" s="7">
        <v>4.8</v>
      </c>
      <c r="D20" s="7">
        <v>0.6</v>
      </c>
      <c r="E20" s="7">
        <v>0.6</v>
      </c>
      <c r="F20" s="7">
        <v>4.7</v>
      </c>
      <c r="G20" s="6"/>
      <c r="H20" s="6" t="s">
        <v>11</v>
      </c>
      <c r="I20" s="7">
        <v>2</v>
      </c>
      <c r="J20" s="7">
        <v>6.72</v>
      </c>
      <c r="K20" s="7">
        <v>6.9</v>
      </c>
      <c r="L20" s="7">
        <v>1.46</v>
      </c>
      <c r="M20" s="6"/>
      <c r="N20" s="6" t="s">
        <v>9</v>
      </c>
      <c r="O20" s="7">
        <v>10</v>
      </c>
      <c r="P20" s="7">
        <v>14.51</v>
      </c>
      <c r="Q20" s="7">
        <v>13.5</v>
      </c>
      <c r="R20" s="7">
        <v>12.71</v>
      </c>
      <c r="S20" s="25"/>
      <c r="T20" s="7" t="s">
        <v>9</v>
      </c>
      <c r="U20" s="7">
        <v>20</v>
      </c>
      <c r="V20" s="7">
        <v>18.45</v>
      </c>
      <c r="W20" s="7">
        <v>18.399999999999999</v>
      </c>
      <c r="X20" s="7">
        <v>19.27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</row>
    <row r="21" spans="1:37" x14ac:dyDescent="0.25">
      <c r="A21" s="6">
        <v>25</v>
      </c>
      <c r="B21" s="6" t="s">
        <v>9</v>
      </c>
      <c r="C21" s="7">
        <v>17.100000000000001</v>
      </c>
      <c r="D21" s="7">
        <v>0.65</v>
      </c>
      <c r="E21" s="7">
        <v>20</v>
      </c>
      <c r="F21" s="7">
        <v>16.399999999999999</v>
      </c>
      <c r="G21" s="6"/>
      <c r="H21" s="6" t="s">
        <v>9</v>
      </c>
      <c r="I21" s="7">
        <v>21.5</v>
      </c>
      <c r="J21" s="7">
        <v>2.68</v>
      </c>
      <c r="K21" s="7">
        <v>1.5</v>
      </c>
      <c r="L21" s="7">
        <v>20.71</v>
      </c>
      <c r="M21" s="6"/>
      <c r="N21" s="6" t="s">
        <v>11</v>
      </c>
      <c r="O21" s="7">
        <v>22</v>
      </c>
      <c r="P21" s="7">
        <v>10.23</v>
      </c>
      <c r="Q21" s="7">
        <v>6.9</v>
      </c>
      <c r="R21" s="7">
        <v>15.31</v>
      </c>
      <c r="S21" s="25"/>
      <c r="T21" s="7" t="s">
        <v>9</v>
      </c>
      <c r="U21" s="7">
        <v>12</v>
      </c>
      <c r="V21" s="7">
        <v>20.99</v>
      </c>
      <c r="W21" s="7">
        <v>20.3</v>
      </c>
      <c r="X21" s="7">
        <v>11.45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25"/>
    </row>
    <row r="22" spans="1:37" x14ac:dyDescent="0.25">
      <c r="A22" s="6">
        <v>26</v>
      </c>
      <c r="B22" s="6"/>
      <c r="C22" s="7"/>
      <c r="D22" s="7"/>
      <c r="E22" s="7"/>
      <c r="F22" s="7"/>
      <c r="G22" s="6"/>
      <c r="H22" s="6"/>
      <c r="I22" s="7"/>
      <c r="J22" s="7"/>
      <c r="K22" s="7"/>
      <c r="L22" s="7"/>
      <c r="M22" s="6"/>
      <c r="N22" s="6"/>
      <c r="O22" s="7"/>
      <c r="P22" s="7"/>
      <c r="Q22" s="7"/>
      <c r="R22" s="7"/>
      <c r="S22" s="25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25"/>
    </row>
    <row r="23" spans="1:37" x14ac:dyDescent="0.25">
      <c r="A23" s="6">
        <v>27</v>
      </c>
      <c r="B23" s="6" t="s">
        <v>9</v>
      </c>
      <c r="C23" s="7">
        <v>8.6</v>
      </c>
      <c r="D23" s="7">
        <v>0.5</v>
      </c>
      <c r="E23" s="7">
        <v>0.8</v>
      </c>
      <c r="F23" s="7">
        <v>18.38</v>
      </c>
      <c r="G23" s="6"/>
      <c r="H23" s="6" t="s">
        <v>11</v>
      </c>
      <c r="I23" s="7">
        <v>3</v>
      </c>
      <c r="J23" s="7">
        <v>14.91</v>
      </c>
      <c r="K23" s="7">
        <v>14.5</v>
      </c>
      <c r="L23" s="7">
        <v>2.91</v>
      </c>
      <c r="M23" s="6"/>
      <c r="N23" s="6"/>
      <c r="O23" s="7"/>
      <c r="P23" s="7"/>
      <c r="Q23" s="7"/>
      <c r="R23" s="7"/>
      <c r="S23" s="25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25"/>
    </row>
    <row r="24" spans="1:37" x14ac:dyDescent="0.25">
      <c r="A24" s="6">
        <v>28</v>
      </c>
      <c r="B24" s="6" t="s">
        <v>11</v>
      </c>
      <c r="C24" s="7">
        <v>24</v>
      </c>
      <c r="D24" s="7">
        <v>14.18</v>
      </c>
      <c r="E24" s="7">
        <v>11.9</v>
      </c>
      <c r="F24" s="7">
        <v>24.68</v>
      </c>
      <c r="G24" s="6"/>
      <c r="H24" s="6" t="s">
        <v>9</v>
      </c>
      <c r="I24" s="7">
        <v>14.4</v>
      </c>
      <c r="J24" s="7">
        <v>18.940000000000001</v>
      </c>
      <c r="K24" s="7">
        <v>18.5</v>
      </c>
      <c r="L24" s="7">
        <v>15.13</v>
      </c>
      <c r="M24" s="6"/>
      <c r="N24" s="6"/>
      <c r="O24" s="7"/>
      <c r="P24" s="7"/>
      <c r="Q24" s="7"/>
      <c r="R24" s="7"/>
      <c r="S24" s="25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25"/>
    </row>
    <row r="25" spans="1:37" x14ac:dyDescent="0.25">
      <c r="A25" s="6">
        <v>29</v>
      </c>
      <c r="B25" s="6" t="s">
        <v>11</v>
      </c>
      <c r="C25" s="7">
        <v>8</v>
      </c>
      <c r="D25" s="7">
        <v>8.6300000000000008</v>
      </c>
      <c r="E25" s="7">
        <v>8.4</v>
      </c>
      <c r="F25" s="7">
        <v>7.21</v>
      </c>
      <c r="G25" s="6"/>
      <c r="H25" s="6"/>
      <c r="I25" s="7"/>
      <c r="J25" s="7"/>
      <c r="K25" s="7"/>
      <c r="L25" s="7"/>
      <c r="M25" s="6"/>
      <c r="N25" s="6"/>
      <c r="O25" s="7"/>
      <c r="P25" s="7"/>
      <c r="Q25" s="7"/>
      <c r="R25" s="7"/>
      <c r="S25" s="25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25"/>
    </row>
    <row r="26" spans="1:37" x14ac:dyDescent="0.25">
      <c r="A26" s="6">
        <v>30</v>
      </c>
      <c r="B26" s="6" t="s">
        <v>9</v>
      </c>
      <c r="C26" s="7">
        <v>16</v>
      </c>
      <c r="D26" s="7">
        <v>24.69</v>
      </c>
      <c r="E26" s="7">
        <v>20.8</v>
      </c>
      <c r="F26" s="7">
        <v>13.2</v>
      </c>
      <c r="G26" s="6"/>
      <c r="H26" s="6"/>
      <c r="I26" s="7"/>
      <c r="J26" s="7"/>
      <c r="K26" s="7"/>
      <c r="L26" s="7"/>
      <c r="M26" s="6"/>
      <c r="N26" s="6"/>
      <c r="O26" s="7"/>
      <c r="P26" s="7"/>
      <c r="Q26" s="7"/>
      <c r="R26" s="7"/>
      <c r="S26" s="25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25"/>
    </row>
    <row r="27" spans="1:37" x14ac:dyDescent="0.25">
      <c r="A27" s="6">
        <v>31</v>
      </c>
      <c r="B27" s="6" t="s">
        <v>9</v>
      </c>
      <c r="C27" s="7">
        <v>22</v>
      </c>
      <c r="D27" s="7">
        <v>9.9700000000000006</v>
      </c>
      <c r="E27" s="7">
        <v>6.3</v>
      </c>
      <c r="F27" s="7">
        <v>13.89</v>
      </c>
      <c r="G27" s="6"/>
      <c r="H27" s="6" t="s">
        <v>9</v>
      </c>
      <c r="I27" s="7">
        <v>10</v>
      </c>
      <c r="J27" s="7">
        <v>12.97</v>
      </c>
      <c r="K27" s="7">
        <v>11.8</v>
      </c>
      <c r="L27" s="7">
        <v>14.62</v>
      </c>
      <c r="M27" s="6"/>
      <c r="N27" s="6" t="s">
        <v>9</v>
      </c>
      <c r="O27" s="7">
        <v>10</v>
      </c>
      <c r="P27" s="7">
        <v>15.18</v>
      </c>
      <c r="Q27" s="7">
        <v>13.5</v>
      </c>
      <c r="R27" s="7">
        <v>15.65</v>
      </c>
      <c r="S27" s="25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25"/>
    </row>
    <row r="28" spans="1:37" x14ac:dyDescent="0.25">
      <c r="A28" s="6">
        <v>32</v>
      </c>
      <c r="B28" s="6" t="s">
        <v>9</v>
      </c>
      <c r="C28" s="7">
        <v>23.3</v>
      </c>
      <c r="D28" s="7">
        <v>1.97</v>
      </c>
      <c r="E28" s="7">
        <v>1.35</v>
      </c>
      <c r="F28" s="7">
        <v>22.28</v>
      </c>
      <c r="G28" s="6"/>
      <c r="H28" s="6" t="s">
        <v>11</v>
      </c>
      <c r="I28" s="7">
        <v>22</v>
      </c>
      <c r="J28" s="7">
        <v>6.94</v>
      </c>
      <c r="K28" s="7">
        <v>5.5</v>
      </c>
      <c r="L28" s="7">
        <v>17.989999999999998</v>
      </c>
      <c r="M28" s="6"/>
      <c r="N28" s="6"/>
      <c r="O28" s="7"/>
      <c r="P28" s="7"/>
      <c r="Q28" s="7"/>
      <c r="R28" s="7"/>
      <c r="S28" s="25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25"/>
    </row>
    <row r="29" spans="1:37" x14ac:dyDescent="0.25">
      <c r="A29" s="6">
        <v>33</v>
      </c>
      <c r="B29" s="6" t="s">
        <v>11</v>
      </c>
      <c r="C29" s="7">
        <v>22</v>
      </c>
      <c r="D29" s="7">
        <v>6.4</v>
      </c>
      <c r="E29" s="7">
        <v>6.8</v>
      </c>
      <c r="F29" s="7">
        <v>20.47</v>
      </c>
      <c r="G29" s="6"/>
      <c r="H29" s="6" t="s">
        <v>11</v>
      </c>
      <c r="I29" s="7">
        <v>10</v>
      </c>
      <c r="J29" s="7">
        <v>8.6199999999999992</v>
      </c>
      <c r="K29" s="7">
        <v>8</v>
      </c>
      <c r="L29" s="7">
        <v>9.1199999999999992</v>
      </c>
      <c r="M29" s="6"/>
      <c r="N29" s="6" t="s">
        <v>11</v>
      </c>
      <c r="O29" s="7">
        <v>2</v>
      </c>
      <c r="P29" s="7">
        <v>8.81</v>
      </c>
      <c r="Q29" s="7">
        <v>9</v>
      </c>
      <c r="R29" s="7">
        <v>1.18</v>
      </c>
      <c r="S29" s="25"/>
      <c r="T29" s="7" t="s">
        <v>9</v>
      </c>
      <c r="U29" s="7">
        <v>24</v>
      </c>
      <c r="V29" s="7">
        <v>17.82</v>
      </c>
      <c r="W29" s="7">
        <v>17</v>
      </c>
      <c r="X29" s="7">
        <v>26.99</v>
      </c>
      <c r="Y29" s="7"/>
      <c r="Z29" s="7" t="s">
        <v>11</v>
      </c>
      <c r="AA29" s="7">
        <v>22</v>
      </c>
      <c r="AB29" s="7">
        <v>20.36</v>
      </c>
      <c r="AC29" s="7">
        <v>17.8</v>
      </c>
      <c r="AD29" s="7">
        <v>21.2</v>
      </c>
      <c r="AE29" s="7"/>
      <c r="AF29" s="7" t="s">
        <v>9</v>
      </c>
      <c r="AG29" s="7">
        <v>4</v>
      </c>
      <c r="AH29" s="7">
        <v>25.14</v>
      </c>
      <c r="AI29" s="7">
        <v>24.6</v>
      </c>
      <c r="AJ29" s="7">
        <v>4.3</v>
      </c>
      <c r="AK29" s="25"/>
    </row>
    <row r="30" spans="1:37" x14ac:dyDescent="0.25">
      <c r="A30" s="6">
        <v>34</v>
      </c>
      <c r="B30" s="6" t="s">
        <v>9</v>
      </c>
      <c r="C30" s="7">
        <v>14</v>
      </c>
      <c r="D30" s="7">
        <v>12.84</v>
      </c>
      <c r="E30" s="7">
        <v>12</v>
      </c>
      <c r="F30" s="7">
        <v>18.5</v>
      </c>
      <c r="G30" s="6"/>
      <c r="H30" s="6" t="s">
        <v>11</v>
      </c>
      <c r="I30" s="7">
        <v>16</v>
      </c>
      <c r="J30" s="7">
        <v>26.6</v>
      </c>
      <c r="K30" s="7">
        <v>23.8</v>
      </c>
      <c r="L30" s="7">
        <v>16.510000000000002</v>
      </c>
      <c r="M30" s="6"/>
      <c r="N30" s="6"/>
      <c r="O30" s="6"/>
      <c r="P30" s="6"/>
      <c r="Q30" s="6"/>
      <c r="R30" s="6"/>
      <c r="S30" s="2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25"/>
    </row>
    <row r="31" spans="1:37" x14ac:dyDescent="0.25">
      <c r="A31" s="6">
        <v>35</v>
      </c>
      <c r="B31" s="6" t="s">
        <v>9</v>
      </c>
      <c r="C31" s="7">
        <v>22</v>
      </c>
      <c r="D31" s="7">
        <v>8.1199999999999992</v>
      </c>
      <c r="E31" s="7">
        <v>6.3</v>
      </c>
      <c r="F31" s="7">
        <v>23.42</v>
      </c>
      <c r="G31" s="6"/>
      <c r="H31" s="6" t="s">
        <v>9</v>
      </c>
      <c r="I31" s="7">
        <v>24</v>
      </c>
      <c r="J31" s="7">
        <v>17.95</v>
      </c>
      <c r="K31" s="7">
        <v>17</v>
      </c>
      <c r="L31" s="7">
        <v>23.91</v>
      </c>
      <c r="M31" s="6"/>
      <c r="N31" s="6"/>
      <c r="O31" s="6"/>
      <c r="P31" s="6"/>
      <c r="Q31" s="6"/>
      <c r="R31" s="6"/>
      <c r="S31" s="2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25"/>
    </row>
    <row r="32" spans="1:37" x14ac:dyDescent="0.25">
      <c r="A32" s="6">
        <v>36</v>
      </c>
      <c r="B32" s="6" t="s">
        <v>11</v>
      </c>
      <c r="C32" s="7">
        <v>3</v>
      </c>
      <c r="D32" s="7">
        <v>14.65</v>
      </c>
      <c r="E32" s="7">
        <v>14.4</v>
      </c>
      <c r="F32" s="7">
        <v>4.09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25"/>
    </row>
    <row r="33" spans="1:37" x14ac:dyDescent="0.25">
      <c r="A33" s="6">
        <v>37</v>
      </c>
      <c r="B33" s="6" t="s">
        <v>11</v>
      </c>
      <c r="C33" s="7">
        <v>11.6</v>
      </c>
      <c r="D33" s="7">
        <v>0.4</v>
      </c>
      <c r="E33" s="7">
        <v>0.2</v>
      </c>
      <c r="F33" s="7">
        <v>11.5</v>
      </c>
      <c r="G33" s="6"/>
      <c r="H33" s="8" t="s">
        <v>9</v>
      </c>
      <c r="I33" s="7">
        <v>18</v>
      </c>
      <c r="J33" s="7">
        <v>18.309999999999999</v>
      </c>
      <c r="K33" s="7">
        <v>18.5</v>
      </c>
      <c r="L33" s="7">
        <v>13.79</v>
      </c>
      <c r="M33" s="6"/>
      <c r="N33" s="6"/>
      <c r="O33" s="6"/>
      <c r="P33" s="6"/>
      <c r="Q33" s="6"/>
      <c r="R33" s="6"/>
      <c r="S33" s="25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25"/>
    </row>
    <row r="34" spans="1:37" x14ac:dyDescent="0.25">
      <c r="A34" s="6">
        <v>38</v>
      </c>
      <c r="B34" s="6" t="s">
        <v>11</v>
      </c>
      <c r="C34" s="7">
        <v>22</v>
      </c>
      <c r="D34" s="7">
        <v>13.13</v>
      </c>
      <c r="E34" s="7">
        <v>8</v>
      </c>
      <c r="F34" s="7">
        <v>11.38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25"/>
    </row>
    <row r="35" spans="1:37" x14ac:dyDescent="0.25">
      <c r="A35" s="6">
        <v>39</v>
      </c>
      <c r="B35" s="6" t="s">
        <v>11</v>
      </c>
      <c r="C35" s="7">
        <v>7</v>
      </c>
      <c r="D35" s="7">
        <v>12.35</v>
      </c>
      <c r="E35" s="7">
        <v>11.8</v>
      </c>
      <c r="F35" s="7">
        <v>8.89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25"/>
    </row>
    <row r="36" spans="1:37" x14ac:dyDescent="0.25">
      <c r="A36" s="6">
        <v>40</v>
      </c>
      <c r="B36" s="6"/>
      <c r="C36" s="7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25"/>
    </row>
    <row r="37" spans="1:37" x14ac:dyDescent="0.25">
      <c r="A37" s="6">
        <v>41</v>
      </c>
      <c r="B37" s="6" t="s">
        <v>9</v>
      </c>
      <c r="C37" s="7">
        <v>18.8</v>
      </c>
      <c r="D37" s="7">
        <v>0.3</v>
      </c>
      <c r="E37" s="7">
        <v>0.4</v>
      </c>
      <c r="F37" s="7">
        <v>17.989999999999998</v>
      </c>
      <c r="G37" s="6"/>
      <c r="H37" s="6" t="s">
        <v>9</v>
      </c>
      <c r="I37" s="7">
        <v>21</v>
      </c>
      <c r="J37" s="7">
        <v>14.24</v>
      </c>
      <c r="K37" s="7">
        <v>12.4</v>
      </c>
      <c r="L37" s="7">
        <v>24.05</v>
      </c>
      <c r="M37" s="6"/>
      <c r="N37" s="6"/>
      <c r="O37" s="6"/>
      <c r="P37" s="6"/>
      <c r="Q37" s="6"/>
      <c r="R37" s="6"/>
      <c r="S37" s="25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25"/>
    </row>
    <row r="38" spans="1:37" x14ac:dyDescent="0.25">
      <c r="A38" s="6">
        <v>42</v>
      </c>
      <c r="B38" s="6" t="s">
        <v>9</v>
      </c>
      <c r="C38" s="7">
        <v>6.7</v>
      </c>
      <c r="D38" s="7">
        <v>2.6</v>
      </c>
      <c r="E38" s="7">
        <v>2.9</v>
      </c>
      <c r="F38" s="7">
        <v>6.73</v>
      </c>
      <c r="G38" s="6"/>
      <c r="H38" s="6" t="s">
        <v>9</v>
      </c>
      <c r="I38" s="7">
        <v>16</v>
      </c>
      <c r="J38" s="7">
        <v>24.08</v>
      </c>
      <c r="K38" s="7">
        <v>20.7</v>
      </c>
      <c r="L38" s="7">
        <v>20.89</v>
      </c>
      <c r="M38" s="6"/>
      <c r="N38" s="6"/>
      <c r="O38" s="6"/>
      <c r="P38" s="6"/>
      <c r="Q38" s="6"/>
      <c r="R38" s="6"/>
      <c r="S38" s="25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25"/>
    </row>
    <row r="39" spans="1:37" x14ac:dyDescent="0.25">
      <c r="A39" s="6">
        <v>43</v>
      </c>
      <c r="B39" s="6" t="s">
        <v>9</v>
      </c>
      <c r="C39" s="7">
        <v>4</v>
      </c>
      <c r="D39" s="7">
        <v>24.6</v>
      </c>
      <c r="E39" s="7">
        <v>21.5</v>
      </c>
      <c r="F39" s="7">
        <v>8.41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5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25"/>
    </row>
    <row r="40" spans="1:37" x14ac:dyDescent="0.25">
      <c r="A40" s="6">
        <v>44</v>
      </c>
      <c r="B40" s="6"/>
      <c r="C40" s="7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5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25"/>
    </row>
    <row r="41" spans="1:37" x14ac:dyDescent="0.25">
      <c r="A41" s="6">
        <v>45</v>
      </c>
      <c r="B41" s="6" t="s">
        <v>11</v>
      </c>
      <c r="C41" s="7">
        <v>0.7</v>
      </c>
      <c r="D41" s="7">
        <v>0.5</v>
      </c>
      <c r="E41" s="7">
        <v>0.7</v>
      </c>
      <c r="F41" s="7">
        <v>0.5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5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25"/>
    </row>
  </sheetData>
  <mergeCells count="44">
    <mergeCell ref="K4:L4"/>
    <mergeCell ref="M6:M7"/>
    <mergeCell ref="T2:AL4"/>
    <mergeCell ref="AB1:AD1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H6:H7"/>
    <mergeCell ref="I6:I7"/>
    <mergeCell ref="J6:J7"/>
    <mergeCell ref="L6:L7"/>
    <mergeCell ref="K6:K7"/>
    <mergeCell ref="A1:D1"/>
    <mergeCell ref="F1:O1"/>
    <mergeCell ref="A4:G4"/>
    <mergeCell ref="Q4:S4"/>
    <mergeCell ref="A6:A7"/>
    <mergeCell ref="B6:B7"/>
    <mergeCell ref="C6:C7"/>
    <mergeCell ref="D6:D7"/>
    <mergeCell ref="E6:E7"/>
    <mergeCell ref="F6:F7"/>
    <mergeCell ref="N6:N7"/>
    <mergeCell ref="O6:O7"/>
    <mergeCell ref="P6:P7"/>
    <mergeCell ref="Q6:Q7"/>
    <mergeCell ref="R6:R7"/>
    <mergeCell ref="G6:G7"/>
    <mergeCell ref="AK6:AK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42" sqref="F8:F42"/>
    </sheetView>
  </sheetViews>
  <sheetFormatPr defaultRowHeight="15" x14ac:dyDescent="0.25"/>
  <sheetData>
    <row r="1" spans="1:6" ht="15.75" x14ac:dyDescent="0.25">
      <c r="A1" s="28" t="s">
        <v>24</v>
      </c>
      <c r="B1" s="28"/>
      <c r="C1" s="28"/>
      <c r="D1" s="28"/>
      <c r="E1" s="28"/>
      <c r="F1" s="28"/>
    </row>
    <row r="2" spans="1:6" ht="15.75" x14ac:dyDescent="0.25">
      <c r="A2" s="34" t="s">
        <v>25</v>
      </c>
      <c r="B2" s="34"/>
      <c r="C2" s="34"/>
      <c r="D2" s="34"/>
      <c r="E2" s="34"/>
      <c r="F2" s="34"/>
    </row>
    <row r="3" spans="1:6" x14ac:dyDescent="0.25">
      <c r="A3" s="1"/>
      <c r="B3" s="1"/>
      <c r="C3" s="1"/>
      <c r="D3" s="1"/>
      <c r="E3" s="1"/>
      <c r="F3" s="5"/>
    </row>
    <row r="4" spans="1:6" x14ac:dyDescent="0.25">
      <c r="A4" s="35" t="s">
        <v>18</v>
      </c>
      <c r="B4" s="35"/>
      <c r="C4" s="35"/>
      <c r="D4" s="35"/>
      <c r="E4" s="35"/>
      <c r="F4" s="35"/>
    </row>
    <row r="5" spans="1:6" x14ac:dyDescent="0.25">
      <c r="A5" s="5"/>
      <c r="B5" s="5"/>
      <c r="C5" s="5"/>
      <c r="D5" s="5"/>
      <c r="E5" s="5"/>
      <c r="F5" s="5"/>
    </row>
    <row r="6" spans="1:6" ht="15" customHeight="1" x14ac:dyDescent="0.25">
      <c r="A6" s="27" t="s">
        <v>13</v>
      </c>
      <c r="B6" s="27" t="s">
        <v>14</v>
      </c>
      <c r="C6" s="27" t="s">
        <v>15</v>
      </c>
      <c r="D6" s="27" t="s">
        <v>16</v>
      </c>
      <c r="E6" s="27" t="s">
        <v>17</v>
      </c>
      <c r="F6" s="27" t="s">
        <v>2</v>
      </c>
    </row>
    <row r="7" spans="1:6" x14ac:dyDescent="0.25">
      <c r="A7" s="33"/>
      <c r="B7" s="33"/>
      <c r="C7" s="33"/>
      <c r="D7" s="33"/>
      <c r="E7" s="33"/>
      <c r="F7" s="33"/>
    </row>
    <row r="8" spans="1:6" x14ac:dyDescent="0.25">
      <c r="A8" s="6">
        <v>100</v>
      </c>
      <c r="B8" s="6">
        <v>0</v>
      </c>
      <c r="C8" s="6">
        <v>130</v>
      </c>
      <c r="D8" s="6">
        <v>1.5</v>
      </c>
      <c r="E8" s="6">
        <v>9</v>
      </c>
      <c r="F8" s="6" t="s">
        <v>9</v>
      </c>
    </row>
    <row r="9" spans="1:6" x14ac:dyDescent="0.25">
      <c r="A9" s="6">
        <v>940</v>
      </c>
      <c r="B9" s="6">
        <v>-50</v>
      </c>
      <c r="C9" s="6">
        <v>100</v>
      </c>
      <c r="D9" s="6">
        <v>1</v>
      </c>
      <c r="E9" s="6">
        <v>6</v>
      </c>
      <c r="F9" s="6" t="s">
        <v>9</v>
      </c>
    </row>
    <row r="10" spans="1:6" x14ac:dyDescent="0.25">
      <c r="A10" s="6">
        <v>1070</v>
      </c>
      <c r="B10" s="6">
        <v>-40</v>
      </c>
      <c r="C10" s="6">
        <v>120</v>
      </c>
      <c r="D10" s="6">
        <v>1</v>
      </c>
      <c r="E10" s="6">
        <v>8</v>
      </c>
      <c r="F10" s="6" t="s">
        <v>9</v>
      </c>
    </row>
    <row r="11" spans="1:6" x14ac:dyDescent="0.25">
      <c r="A11" s="6">
        <v>1110</v>
      </c>
      <c r="B11" s="6">
        <v>40</v>
      </c>
      <c r="C11" s="6">
        <v>45</v>
      </c>
      <c r="D11" s="6">
        <v>0.5</v>
      </c>
      <c r="E11" s="6">
        <v>6</v>
      </c>
      <c r="F11" s="6" t="s">
        <v>9</v>
      </c>
    </row>
    <row r="12" spans="1:6" x14ac:dyDescent="0.25">
      <c r="A12" s="6">
        <v>1120</v>
      </c>
      <c r="B12" s="6">
        <v>50</v>
      </c>
      <c r="C12" s="6">
        <v>35</v>
      </c>
      <c r="D12" s="6">
        <v>0.5</v>
      </c>
      <c r="E12" s="6">
        <v>7</v>
      </c>
      <c r="F12" s="6" t="s">
        <v>9</v>
      </c>
    </row>
    <row r="13" spans="1:6" x14ac:dyDescent="0.25">
      <c r="A13" s="6">
        <v>1130</v>
      </c>
      <c r="B13" s="6">
        <v>-30</v>
      </c>
      <c r="C13" s="6">
        <v>100</v>
      </c>
      <c r="D13" s="6">
        <v>1</v>
      </c>
      <c r="E13" s="6">
        <v>7</v>
      </c>
      <c r="F13" s="6" t="s">
        <v>9</v>
      </c>
    </row>
    <row r="14" spans="1:6" x14ac:dyDescent="0.25">
      <c r="A14" s="6">
        <v>1180</v>
      </c>
      <c r="B14" s="6">
        <v>0</v>
      </c>
      <c r="C14" s="6">
        <v>150</v>
      </c>
      <c r="D14" s="6">
        <v>2</v>
      </c>
      <c r="E14" s="6">
        <v>10</v>
      </c>
      <c r="F14" s="6" t="s">
        <v>9</v>
      </c>
    </row>
    <row r="15" spans="1:6" x14ac:dyDescent="0.25">
      <c r="A15" s="6">
        <v>1250</v>
      </c>
      <c r="B15" s="6">
        <v>-15</v>
      </c>
      <c r="C15" s="6">
        <v>100</v>
      </c>
      <c r="D15" s="6">
        <v>1.5</v>
      </c>
      <c r="E15" s="6">
        <v>8</v>
      </c>
      <c r="F15" s="6" t="s">
        <v>9</v>
      </c>
    </row>
    <row r="16" spans="1:6" x14ac:dyDescent="0.25">
      <c r="A16" s="6">
        <v>1320</v>
      </c>
      <c r="B16" s="6">
        <v>20</v>
      </c>
      <c r="C16" s="6">
        <v>90</v>
      </c>
      <c r="D16" s="6">
        <v>1.5</v>
      </c>
      <c r="E16" s="6">
        <v>9</v>
      </c>
      <c r="F16" s="6" t="s">
        <v>9</v>
      </c>
    </row>
    <row r="17" spans="1:6" x14ac:dyDescent="0.25">
      <c r="A17" s="6">
        <v>1370</v>
      </c>
      <c r="B17" s="6">
        <v>0</v>
      </c>
      <c r="C17" s="6">
        <v>140</v>
      </c>
      <c r="D17" s="6">
        <v>1</v>
      </c>
      <c r="E17" s="6">
        <v>8</v>
      </c>
      <c r="F17" s="6" t="s">
        <v>9</v>
      </c>
    </row>
    <row r="18" spans="1:6" x14ac:dyDescent="0.25">
      <c r="A18" s="6">
        <v>1400</v>
      </c>
      <c r="B18" s="6">
        <v>20</v>
      </c>
      <c r="C18" s="6">
        <v>80</v>
      </c>
      <c r="D18" s="6">
        <v>1.5</v>
      </c>
      <c r="E18" s="6">
        <v>8</v>
      </c>
      <c r="F18" s="6" t="s">
        <v>9</v>
      </c>
    </row>
    <row r="19" spans="1:6" x14ac:dyDescent="0.25">
      <c r="A19" s="6">
        <v>1430</v>
      </c>
      <c r="B19" s="6">
        <v>50</v>
      </c>
      <c r="C19" s="6">
        <v>180</v>
      </c>
      <c r="D19" s="6">
        <v>2</v>
      </c>
      <c r="E19" s="6">
        <v>12</v>
      </c>
      <c r="F19" s="6" t="s">
        <v>9</v>
      </c>
    </row>
    <row r="20" spans="1:6" x14ac:dyDescent="0.25">
      <c r="A20" s="6">
        <v>1440</v>
      </c>
      <c r="B20" s="6">
        <v>0</v>
      </c>
      <c r="C20" s="6">
        <v>85</v>
      </c>
      <c r="D20" s="6">
        <v>1</v>
      </c>
      <c r="E20" s="6">
        <v>6</v>
      </c>
      <c r="F20" s="6" t="s">
        <v>9</v>
      </c>
    </row>
    <row r="21" spans="1:6" x14ac:dyDescent="0.25">
      <c r="A21" s="6">
        <v>1450</v>
      </c>
      <c r="B21" s="6">
        <v>-25</v>
      </c>
      <c r="C21" s="6">
        <v>110</v>
      </c>
      <c r="D21" s="6">
        <v>1</v>
      </c>
      <c r="E21" s="6">
        <v>9</v>
      </c>
      <c r="F21" s="6" t="s">
        <v>9</v>
      </c>
    </row>
    <row r="22" spans="1:6" x14ac:dyDescent="0.25">
      <c r="A22" s="6">
        <v>1510</v>
      </c>
      <c r="B22" s="6">
        <v>-40</v>
      </c>
      <c r="C22" s="6">
        <v>100</v>
      </c>
      <c r="D22" s="6">
        <v>1</v>
      </c>
      <c r="E22" s="6">
        <v>7</v>
      </c>
      <c r="F22" s="6" t="s">
        <v>9</v>
      </c>
    </row>
    <row r="23" spans="1:6" x14ac:dyDescent="0.25">
      <c r="A23" s="6">
        <v>1525</v>
      </c>
      <c r="B23" s="6">
        <v>0</v>
      </c>
      <c r="C23" s="6">
        <v>120</v>
      </c>
      <c r="D23" s="6">
        <v>1.5</v>
      </c>
      <c r="E23" s="6">
        <v>10</v>
      </c>
      <c r="F23" s="6" t="s">
        <v>9</v>
      </c>
    </row>
    <row r="24" spans="1:6" x14ac:dyDescent="0.25">
      <c r="A24" s="6">
        <v>1570</v>
      </c>
      <c r="B24" s="6">
        <v>-50</v>
      </c>
      <c r="C24" s="6">
        <v>160</v>
      </c>
      <c r="D24" s="6">
        <v>2</v>
      </c>
      <c r="E24" s="6">
        <v>10</v>
      </c>
      <c r="F24" s="6" t="s">
        <v>9</v>
      </c>
    </row>
    <row r="25" spans="1:6" x14ac:dyDescent="0.25">
      <c r="A25" s="6">
        <v>1610</v>
      </c>
      <c r="B25" s="6">
        <v>-25</v>
      </c>
      <c r="C25" s="6">
        <v>150</v>
      </c>
      <c r="D25" s="6">
        <v>1.5</v>
      </c>
      <c r="E25" s="6">
        <v>8</v>
      </c>
      <c r="F25" s="6" t="s">
        <v>9</v>
      </c>
    </row>
    <row r="26" spans="1:6" x14ac:dyDescent="0.25">
      <c r="A26" s="6">
        <v>1650</v>
      </c>
      <c r="B26" s="6">
        <v>-25</v>
      </c>
      <c r="C26" s="6">
        <v>150</v>
      </c>
      <c r="D26" s="6">
        <v>1</v>
      </c>
      <c r="E26" s="6">
        <v>10</v>
      </c>
      <c r="F26" s="6" t="s">
        <v>9</v>
      </c>
    </row>
    <row r="27" spans="1:6" x14ac:dyDescent="0.25">
      <c r="A27" s="6">
        <v>1650</v>
      </c>
      <c r="B27" s="6">
        <v>50</v>
      </c>
      <c r="C27" s="6">
        <v>170</v>
      </c>
      <c r="D27" s="6">
        <v>2.5</v>
      </c>
      <c r="E27" s="6">
        <v>10</v>
      </c>
      <c r="F27" s="6" t="s">
        <v>9</v>
      </c>
    </row>
    <row r="28" spans="1:6" x14ac:dyDescent="0.25">
      <c r="A28" s="6">
        <v>1670</v>
      </c>
      <c r="B28" s="6">
        <v>-40</v>
      </c>
      <c r="C28" s="6">
        <v>165</v>
      </c>
      <c r="D28" s="6">
        <v>1.5</v>
      </c>
      <c r="E28" s="6">
        <v>10</v>
      </c>
      <c r="F28" s="6" t="s">
        <v>9</v>
      </c>
    </row>
    <row r="29" spans="1:6" x14ac:dyDescent="0.25">
      <c r="A29" s="6">
        <v>1690</v>
      </c>
      <c r="B29" s="6">
        <v>35</v>
      </c>
      <c r="C29" s="6">
        <v>95</v>
      </c>
      <c r="D29" s="6">
        <v>1</v>
      </c>
      <c r="E29" s="6">
        <v>8</v>
      </c>
      <c r="F29" s="6" t="s">
        <v>9</v>
      </c>
    </row>
    <row r="30" spans="1:6" x14ac:dyDescent="0.25">
      <c r="A30" s="6">
        <v>1710</v>
      </c>
      <c r="B30" s="6">
        <v>50</v>
      </c>
      <c r="C30" s="6">
        <v>120</v>
      </c>
      <c r="D30" s="6">
        <v>1.5</v>
      </c>
      <c r="E30" s="6">
        <v>8</v>
      </c>
      <c r="F30" s="6" t="s">
        <v>9</v>
      </c>
    </row>
    <row r="31" spans="1:6" x14ac:dyDescent="0.25">
      <c r="A31" s="6">
        <v>1710</v>
      </c>
      <c r="B31" s="6">
        <v>0</v>
      </c>
      <c r="C31" s="6">
        <v>100</v>
      </c>
      <c r="D31" s="6">
        <v>1</v>
      </c>
      <c r="E31" s="6">
        <v>8</v>
      </c>
      <c r="F31" s="6" t="s">
        <v>9</v>
      </c>
    </row>
    <row r="32" spans="1:6" x14ac:dyDescent="0.25">
      <c r="A32" s="6">
        <v>1725</v>
      </c>
      <c r="B32" s="6">
        <v>45</v>
      </c>
      <c r="C32" s="6">
        <v>115</v>
      </c>
      <c r="D32" s="6">
        <v>1.5</v>
      </c>
      <c r="E32" s="6">
        <v>8</v>
      </c>
      <c r="F32" s="6" t="s">
        <v>9</v>
      </c>
    </row>
    <row r="33" spans="1:6" x14ac:dyDescent="0.25">
      <c r="A33" s="6">
        <v>1800</v>
      </c>
      <c r="B33" s="6">
        <v>25</v>
      </c>
      <c r="C33" s="6">
        <v>55</v>
      </c>
      <c r="D33" s="6">
        <v>1.5</v>
      </c>
      <c r="E33" s="6">
        <v>8</v>
      </c>
      <c r="F33" s="6" t="s">
        <v>9</v>
      </c>
    </row>
    <row r="34" spans="1:6" x14ac:dyDescent="0.25">
      <c r="A34" s="6">
        <v>1830</v>
      </c>
      <c r="B34" s="6">
        <v>-25</v>
      </c>
      <c r="C34" s="6">
        <v>110</v>
      </c>
      <c r="D34" s="6">
        <v>1</v>
      </c>
      <c r="E34" s="6">
        <v>9</v>
      </c>
      <c r="F34" s="6" t="s">
        <v>9</v>
      </c>
    </row>
    <row r="35" spans="1:6" x14ac:dyDescent="0.25">
      <c r="A35" s="6">
        <v>1850</v>
      </c>
      <c r="B35" s="6">
        <v>-45</v>
      </c>
      <c r="C35" s="6">
        <v>100</v>
      </c>
      <c r="D35" s="6">
        <v>1</v>
      </c>
      <c r="E35" s="6">
        <v>6</v>
      </c>
      <c r="F35" s="6" t="s">
        <v>9</v>
      </c>
    </row>
    <row r="36" spans="1:6" x14ac:dyDescent="0.25">
      <c r="A36" s="6">
        <v>1990</v>
      </c>
      <c r="B36" s="6">
        <v>-20</v>
      </c>
      <c r="C36" s="6">
        <v>120</v>
      </c>
      <c r="D36" s="6">
        <v>1</v>
      </c>
      <c r="E36" s="6">
        <v>7</v>
      </c>
      <c r="F36" s="6" t="s">
        <v>9</v>
      </c>
    </row>
    <row r="37" spans="1:6" x14ac:dyDescent="0.25">
      <c r="A37" s="6">
        <v>2030</v>
      </c>
      <c r="B37" s="6">
        <v>-10</v>
      </c>
      <c r="C37" s="6">
        <v>150</v>
      </c>
      <c r="D37" s="6">
        <v>1.5</v>
      </c>
      <c r="E37" s="6">
        <v>7</v>
      </c>
      <c r="F37" s="6" t="s">
        <v>9</v>
      </c>
    </row>
    <row r="38" spans="1:6" x14ac:dyDescent="0.25">
      <c r="A38" s="6">
        <v>2040</v>
      </c>
      <c r="B38" s="6">
        <v>-20</v>
      </c>
      <c r="C38" s="6">
        <v>120</v>
      </c>
      <c r="D38" s="6">
        <v>1</v>
      </c>
      <c r="E38" s="6">
        <v>7</v>
      </c>
      <c r="F38" s="6" t="s">
        <v>9</v>
      </c>
    </row>
    <row r="39" spans="1:6" x14ac:dyDescent="0.25">
      <c r="A39" s="6">
        <v>2180</v>
      </c>
      <c r="B39" s="6">
        <v>30</v>
      </c>
      <c r="C39" s="6">
        <v>15</v>
      </c>
      <c r="D39" s="6">
        <v>0.3</v>
      </c>
      <c r="E39" s="6">
        <v>3</v>
      </c>
      <c r="F39" s="6" t="s">
        <v>9</v>
      </c>
    </row>
    <row r="40" spans="1:6" x14ac:dyDescent="0.25">
      <c r="A40" s="6">
        <v>2240</v>
      </c>
      <c r="B40" s="6">
        <v>40</v>
      </c>
      <c r="C40" s="6">
        <v>110</v>
      </c>
      <c r="D40" s="6">
        <v>1</v>
      </c>
      <c r="E40" s="6">
        <v>7</v>
      </c>
      <c r="F40" s="6" t="s">
        <v>9</v>
      </c>
    </row>
    <row r="41" spans="1:6" x14ac:dyDescent="0.25">
      <c r="A41" s="6">
        <v>2280</v>
      </c>
      <c r="B41" s="6">
        <v>30</v>
      </c>
      <c r="C41" s="6">
        <v>150</v>
      </c>
      <c r="D41" s="6">
        <v>2</v>
      </c>
      <c r="E41" s="6">
        <v>10</v>
      </c>
      <c r="F41" s="6" t="s">
        <v>9</v>
      </c>
    </row>
    <row r="42" spans="1:6" x14ac:dyDescent="0.25">
      <c r="A42" s="6">
        <v>2280</v>
      </c>
      <c r="B42" s="6">
        <v>50</v>
      </c>
      <c r="C42" s="6">
        <v>170</v>
      </c>
      <c r="D42" s="6">
        <v>2</v>
      </c>
      <c r="E42" s="6">
        <v>10</v>
      </c>
      <c r="F42" s="6" t="s">
        <v>9</v>
      </c>
    </row>
  </sheetData>
  <mergeCells count="9">
    <mergeCell ref="A1:F1"/>
    <mergeCell ref="A6:A7"/>
    <mergeCell ref="B6:B7"/>
    <mergeCell ref="C6:C7"/>
    <mergeCell ref="D6:D7"/>
    <mergeCell ref="E6:E7"/>
    <mergeCell ref="F6:F7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37" workbookViewId="0">
      <selection activeCell="A37" sqref="A1:XFD1048576"/>
    </sheetView>
  </sheetViews>
  <sheetFormatPr defaultRowHeight="15" x14ac:dyDescent="0.25"/>
  <cols>
    <col min="1" max="2" width="14.7109375" customWidth="1"/>
    <col min="3" max="4" width="20.7109375" customWidth="1"/>
  </cols>
  <sheetData>
    <row r="1" spans="1:10" ht="30" x14ac:dyDescent="0.25">
      <c r="A1" s="10" t="s">
        <v>26</v>
      </c>
      <c r="B1" s="12" t="s">
        <v>27</v>
      </c>
      <c r="C1" s="10" t="s">
        <v>28</v>
      </c>
      <c r="D1" s="10" t="s">
        <v>29</v>
      </c>
      <c r="E1" s="11"/>
      <c r="F1" s="11" t="s">
        <v>30</v>
      </c>
      <c r="G1" s="11" t="s">
        <v>31</v>
      </c>
      <c r="H1" s="11"/>
      <c r="I1" s="11"/>
      <c r="J1" s="11"/>
    </row>
    <row r="2" spans="1:10" x14ac:dyDescent="0.25">
      <c r="A2" s="6">
        <v>12</v>
      </c>
      <c r="B2" s="6">
        <v>1</v>
      </c>
      <c r="C2" s="15">
        <f>$G$2*(A2)^2*B2</f>
        <v>113.09733552923255</v>
      </c>
      <c r="D2" s="15">
        <f>C2/10000</f>
        <v>1.1309733552923255E-2</v>
      </c>
      <c r="E2" s="11"/>
      <c r="F2" s="11">
        <f>PI()</f>
        <v>3.1415926535897931</v>
      </c>
      <c r="G2" s="11">
        <f>F2/4</f>
        <v>0.78539816339744828</v>
      </c>
      <c r="H2" s="11"/>
      <c r="I2" s="11"/>
      <c r="J2" s="11"/>
    </row>
    <row r="3" spans="1:10" x14ac:dyDescent="0.25">
      <c r="A3" s="6">
        <v>13</v>
      </c>
      <c r="B3" s="6"/>
      <c r="C3" s="15"/>
      <c r="D3" s="15"/>
      <c r="E3" s="11"/>
      <c r="F3" s="11"/>
      <c r="G3" s="11"/>
      <c r="H3" s="11"/>
      <c r="I3" s="11"/>
      <c r="J3" s="11"/>
    </row>
    <row r="4" spans="1:10" x14ac:dyDescent="0.25">
      <c r="A4" s="6">
        <v>14</v>
      </c>
      <c r="B4" s="6">
        <v>2</v>
      </c>
      <c r="C4" s="15">
        <f t="shared" ref="C4:C35" si="0">$G$2*(A4)^2*B4</f>
        <v>307.8760800517997</v>
      </c>
      <c r="D4" s="15">
        <f t="shared" ref="D4:D33" si="1">C4/10000</f>
        <v>3.0787608005179972E-2</v>
      </c>
      <c r="E4" s="11"/>
      <c r="F4" s="11"/>
      <c r="G4" s="11"/>
      <c r="H4" s="11"/>
      <c r="I4" s="11"/>
      <c r="J4" s="11"/>
    </row>
    <row r="5" spans="1:10" x14ac:dyDescent="0.25">
      <c r="A5" s="6">
        <v>15</v>
      </c>
      <c r="B5" s="6">
        <v>2</v>
      </c>
      <c r="C5" s="15">
        <f t="shared" si="0"/>
        <v>353.42917352885172</v>
      </c>
      <c r="D5" s="15">
        <f t="shared" si="1"/>
        <v>3.5342917352885174E-2</v>
      </c>
      <c r="E5" s="11"/>
      <c r="F5" s="11"/>
      <c r="G5" s="11"/>
      <c r="H5" s="11"/>
      <c r="I5" s="11"/>
      <c r="J5" s="11"/>
    </row>
    <row r="6" spans="1:10" x14ac:dyDescent="0.25">
      <c r="A6" s="6">
        <v>16</v>
      </c>
      <c r="B6" s="6">
        <v>1</v>
      </c>
      <c r="C6" s="15">
        <f t="shared" si="0"/>
        <v>201.06192982974676</v>
      </c>
      <c r="D6" s="15">
        <f t="shared" si="1"/>
        <v>2.0106192982974676E-2</v>
      </c>
      <c r="E6" s="11"/>
      <c r="F6" s="11"/>
      <c r="G6" s="11"/>
      <c r="H6" s="11"/>
      <c r="I6" s="11"/>
      <c r="J6" s="11"/>
    </row>
    <row r="7" spans="1:10" x14ac:dyDescent="0.25">
      <c r="A7" s="6">
        <v>17</v>
      </c>
      <c r="B7" s="6">
        <v>1</v>
      </c>
      <c r="C7" s="15">
        <f t="shared" si="0"/>
        <v>226.98006922186255</v>
      </c>
      <c r="D7" s="15">
        <f t="shared" si="1"/>
        <v>2.2698006922186254E-2</v>
      </c>
      <c r="E7" s="11"/>
      <c r="F7" s="11"/>
      <c r="G7" s="11"/>
      <c r="H7" s="11"/>
      <c r="I7" s="11"/>
      <c r="J7" s="11"/>
    </row>
    <row r="8" spans="1:10" x14ac:dyDescent="0.25">
      <c r="A8" s="6">
        <v>18</v>
      </c>
      <c r="B8" s="6">
        <v>2</v>
      </c>
      <c r="C8" s="15">
        <f t="shared" si="0"/>
        <v>508.93800988154646</v>
      </c>
      <c r="D8" s="15">
        <f t="shared" si="1"/>
        <v>5.0893800988154644E-2</v>
      </c>
      <c r="E8" s="11"/>
      <c r="F8" s="11"/>
      <c r="G8" s="11"/>
      <c r="H8" s="11"/>
      <c r="I8" s="11"/>
      <c r="J8" s="11"/>
    </row>
    <row r="9" spans="1:10" x14ac:dyDescent="0.25">
      <c r="A9" s="6">
        <v>19</v>
      </c>
      <c r="B9" s="6">
        <v>1</v>
      </c>
      <c r="C9" s="15">
        <f t="shared" si="0"/>
        <v>283.5287369864788</v>
      </c>
      <c r="D9" s="15">
        <f t="shared" si="1"/>
        <v>2.835287369864788E-2</v>
      </c>
      <c r="E9" s="11"/>
      <c r="F9" s="11"/>
      <c r="G9" s="11"/>
      <c r="H9" s="11"/>
      <c r="I9" s="11"/>
      <c r="J9" s="11"/>
    </row>
    <row r="10" spans="1:10" x14ac:dyDescent="0.25">
      <c r="A10" s="6">
        <v>20</v>
      </c>
      <c r="B10" s="6">
        <v>1</v>
      </c>
      <c r="C10" s="15">
        <f t="shared" si="0"/>
        <v>314.15926535897933</v>
      </c>
      <c r="D10" s="15">
        <f t="shared" si="1"/>
        <v>3.1415926535897934E-2</v>
      </c>
      <c r="E10" s="11"/>
      <c r="F10" s="11"/>
      <c r="G10" s="11"/>
      <c r="H10" s="11"/>
      <c r="I10" s="11"/>
      <c r="J10" s="11"/>
    </row>
    <row r="11" spans="1:10" x14ac:dyDescent="0.25">
      <c r="A11" s="6">
        <v>21</v>
      </c>
      <c r="B11" s="6">
        <v>1</v>
      </c>
      <c r="C11" s="15">
        <f t="shared" si="0"/>
        <v>346.36059005827468</v>
      </c>
      <c r="D11" s="15">
        <f t="shared" si="1"/>
        <v>3.4636059005827467E-2</v>
      </c>
      <c r="E11" s="11"/>
      <c r="F11" s="11"/>
      <c r="G11" s="11"/>
      <c r="H11" s="11"/>
      <c r="I11" s="11"/>
      <c r="J11" s="11"/>
    </row>
    <row r="12" spans="1:10" x14ac:dyDescent="0.25">
      <c r="A12" s="6">
        <v>22</v>
      </c>
      <c r="B12" s="6">
        <v>5</v>
      </c>
      <c r="C12" s="15">
        <f t="shared" si="0"/>
        <v>1900.6635554218249</v>
      </c>
      <c r="D12" s="15">
        <f t="shared" si="1"/>
        <v>0.19006635554218249</v>
      </c>
      <c r="E12" s="11"/>
      <c r="F12" s="11"/>
      <c r="G12" s="11"/>
      <c r="H12" s="11"/>
      <c r="I12" s="11"/>
      <c r="J12" s="11"/>
    </row>
    <row r="13" spans="1:10" x14ac:dyDescent="0.25">
      <c r="A13" s="6">
        <v>23</v>
      </c>
      <c r="B13" s="6">
        <v>1</v>
      </c>
      <c r="C13" s="15">
        <f t="shared" si="0"/>
        <v>415.47562843725012</v>
      </c>
      <c r="D13" s="15">
        <f t="shared" si="1"/>
        <v>4.154756284372501E-2</v>
      </c>
      <c r="E13" s="11"/>
      <c r="F13" s="11"/>
      <c r="G13" s="11"/>
      <c r="H13" s="11"/>
      <c r="I13" s="11"/>
      <c r="J13" s="11"/>
    </row>
    <row r="14" spans="1:10" x14ac:dyDescent="0.25">
      <c r="A14" s="6">
        <v>24</v>
      </c>
      <c r="B14" s="6">
        <v>4</v>
      </c>
      <c r="C14" s="15">
        <f t="shared" si="0"/>
        <v>1809.5573684677208</v>
      </c>
      <c r="D14" s="15">
        <f t="shared" si="1"/>
        <v>0.18095573684677208</v>
      </c>
      <c r="E14" s="11"/>
      <c r="F14" s="11"/>
      <c r="G14" s="11"/>
      <c r="H14" s="11"/>
      <c r="I14" s="11"/>
      <c r="J14" s="11"/>
    </row>
    <row r="15" spans="1:10" x14ac:dyDescent="0.25">
      <c r="A15" s="6">
        <v>25</v>
      </c>
      <c r="B15" s="6">
        <v>4</v>
      </c>
      <c r="C15" s="15">
        <f t="shared" si="0"/>
        <v>1963.4954084936207</v>
      </c>
      <c r="D15" s="15">
        <f t="shared" si="1"/>
        <v>0.19634954084936207</v>
      </c>
      <c r="E15" s="11"/>
      <c r="F15" s="11"/>
      <c r="G15" s="11"/>
      <c r="H15" s="11"/>
      <c r="I15" s="11"/>
      <c r="J15" s="11"/>
    </row>
    <row r="16" spans="1:10" x14ac:dyDescent="0.25">
      <c r="A16" s="6">
        <v>26</v>
      </c>
      <c r="B16" s="6"/>
      <c r="C16" s="15"/>
      <c r="D16" s="15"/>
      <c r="E16" s="11"/>
      <c r="F16" s="11"/>
      <c r="G16" s="11"/>
      <c r="H16" s="11"/>
      <c r="I16" s="11"/>
      <c r="J16" s="11"/>
    </row>
    <row r="17" spans="1:10" x14ac:dyDescent="0.25">
      <c r="A17" s="6">
        <v>27</v>
      </c>
      <c r="B17" s="6">
        <v>2</v>
      </c>
      <c r="C17" s="15">
        <f t="shared" si="0"/>
        <v>1145.1105222334795</v>
      </c>
      <c r="D17" s="15">
        <f t="shared" si="1"/>
        <v>0.11451105222334795</v>
      </c>
      <c r="E17" s="11"/>
      <c r="F17" s="11"/>
      <c r="G17" s="11"/>
      <c r="H17" s="11"/>
      <c r="I17" s="11"/>
      <c r="J17" s="11"/>
    </row>
    <row r="18" spans="1:10" x14ac:dyDescent="0.25">
      <c r="A18" s="6">
        <v>28</v>
      </c>
      <c r="B18" s="6">
        <v>2</v>
      </c>
      <c r="C18" s="15">
        <f t="shared" si="0"/>
        <v>1231.5043202071988</v>
      </c>
      <c r="D18" s="15">
        <f t="shared" si="1"/>
        <v>0.12315043202071989</v>
      </c>
      <c r="E18" s="11"/>
      <c r="F18" s="11"/>
      <c r="G18" s="11"/>
      <c r="H18" s="11"/>
      <c r="I18" s="11"/>
      <c r="J18" s="11"/>
    </row>
    <row r="19" spans="1:10" x14ac:dyDescent="0.25">
      <c r="A19" s="6">
        <v>29</v>
      </c>
      <c r="B19" s="6">
        <v>1</v>
      </c>
      <c r="C19" s="15">
        <f t="shared" si="0"/>
        <v>660.51985541725401</v>
      </c>
      <c r="D19" s="15">
        <f t="shared" si="1"/>
        <v>6.6051985541725394E-2</v>
      </c>
      <c r="E19" s="11"/>
      <c r="F19" s="11"/>
      <c r="G19" s="11"/>
      <c r="H19" s="11"/>
      <c r="I19" s="11"/>
      <c r="J19" s="11"/>
    </row>
    <row r="20" spans="1:10" x14ac:dyDescent="0.25">
      <c r="A20" s="6">
        <v>30</v>
      </c>
      <c r="B20" s="6">
        <v>1</v>
      </c>
      <c r="C20" s="15">
        <f t="shared" si="0"/>
        <v>706.85834705770344</v>
      </c>
      <c r="D20" s="15">
        <f t="shared" si="1"/>
        <v>7.0685834705770348E-2</v>
      </c>
      <c r="E20" s="11"/>
      <c r="F20" s="11"/>
      <c r="G20" s="11"/>
      <c r="H20" s="11"/>
      <c r="I20" s="11"/>
      <c r="J20" s="11"/>
    </row>
    <row r="21" spans="1:10" x14ac:dyDescent="0.25">
      <c r="A21" s="6">
        <v>31</v>
      </c>
      <c r="B21" s="6">
        <v>3</v>
      </c>
      <c r="C21" s="15">
        <f t="shared" si="0"/>
        <v>2264.3029050748437</v>
      </c>
      <c r="D21" s="15">
        <f t="shared" si="1"/>
        <v>0.22643029050748437</v>
      </c>
      <c r="E21" s="11"/>
      <c r="F21" s="11"/>
      <c r="G21" s="11"/>
      <c r="H21" s="11"/>
      <c r="I21" s="11"/>
      <c r="J21" s="11"/>
    </row>
    <row r="22" spans="1:10" x14ac:dyDescent="0.25">
      <c r="A22" s="6">
        <v>32</v>
      </c>
      <c r="B22" s="6">
        <v>2</v>
      </c>
      <c r="C22" s="15">
        <f t="shared" si="0"/>
        <v>1608.4954386379741</v>
      </c>
      <c r="D22" s="15">
        <f t="shared" si="1"/>
        <v>0.16084954386379741</v>
      </c>
      <c r="E22" s="11"/>
      <c r="F22" s="11"/>
      <c r="G22" s="11"/>
      <c r="H22" s="11"/>
      <c r="I22" s="11"/>
      <c r="J22" s="11"/>
    </row>
    <row r="23" spans="1:10" x14ac:dyDescent="0.25">
      <c r="A23" s="6">
        <v>33</v>
      </c>
      <c r="B23" s="6">
        <v>6</v>
      </c>
      <c r="C23" s="15">
        <f t="shared" si="0"/>
        <v>5131.7915996389274</v>
      </c>
      <c r="D23" s="15">
        <f t="shared" si="1"/>
        <v>0.51317915996389274</v>
      </c>
      <c r="E23" s="11"/>
      <c r="F23" s="11"/>
      <c r="G23" s="11"/>
      <c r="H23" s="11"/>
      <c r="I23" s="11"/>
      <c r="J23" s="11"/>
    </row>
    <row r="24" spans="1:10" x14ac:dyDescent="0.25">
      <c r="A24" s="6">
        <v>34</v>
      </c>
      <c r="B24" s="6">
        <v>2</v>
      </c>
      <c r="C24" s="15">
        <f t="shared" si="0"/>
        <v>1815.8405537749004</v>
      </c>
      <c r="D24" s="15">
        <f t="shared" si="1"/>
        <v>0.18158405537749003</v>
      </c>
      <c r="E24" s="11"/>
      <c r="F24" s="11"/>
      <c r="G24" s="11"/>
      <c r="H24" s="11"/>
      <c r="I24" s="11"/>
      <c r="J24" s="11"/>
    </row>
    <row r="25" spans="1:10" x14ac:dyDescent="0.25">
      <c r="A25" s="6">
        <v>35</v>
      </c>
      <c r="B25" s="6">
        <v>2</v>
      </c>
      <c r="C25" s="15">
        <f t="shared" si="0"/>
        <v>1924.2255003237483</v>
      </c>
      <c r="D25" s="15">
        <f t="shared" si="1"/>
        <v>0.19242255003237482</v>
      </c>
      <c r="E25" s="11"/>
      <c r="F25" s="11"/>
      <c r="G25" s="11"/>
      <c r="H25" s="11"/>
      <c r="I25" s="11"/>
      <c r="J25" s="11"/>
    </row>
    <row r="26" spans="1:10" x14ac:dyDescent="0.25">
      <c r="A26" s="6">
        <v>36</v>
      </c>
      <c r="B26" s="6">
        <v>1</v>
      </c>
      <c r="C26" s="15">
        <f t="shared" si="0"/>
        <v>1017.8760197630929</v>
      </c>
      <c r="D26" s="15">
        <f t="shared" si="1"/>
        <v>0.10178760197630929</v>
      </c>
      <c r="E26" s="11"/>
      <c r="F26" s="11"/>
      <c r="G26" s="11"/>
      <c r="H26" s="11"/>
      <c r="I26" s="11"/>
      <c r="J26" s="11"/>
    </row>
    <row r="27" spans="1:10" x14ac:dyDescent="0.25">
      <c r="A27" s="6">
        <v>37</v>
      </c>
      <c r="B27" s="6">
        <v>2</v>
      </c>
      <c r="C27" s="15">
        <f t="shared" si="0"/>
        <v>2150.4201713822135</v>
      </c>
      <c r="D27" s="15">
        <f t="shared" si="1"/>
        <v>0.21504201713822135</v>
      </c>
      <c r="E27" s="11"/>
      <c r="F27" s="11"/>
      <c r="G27" s="11"/>
      <c r="H27" s="11"/>
      <c r="I27" s="11"/>
      <c r="J27" s="11"/>
    </row>
    <row r="28" spans="1:10" x14ac:dyDescent="0.25">
      <c r="A28" s="6">
        <v>38</v>
      </c>
      <c r="B28" s="6">
        <v>1</v>
      </c>
      <c r="C28" s="15">
        <f t="shared" si="0"/>
        <v>1134.1149479459152</v>
      </c>
      <c r="D28" s="15">
        <f t="shared" si="1"/>
        <v>0.11341149479459152</v>
      </c>
      <c r="E28" s="11"/>
      <c r="F28" s="11"/>
      <c r="G28" s="11"/>
      <c r="H28" s="11"/>
      <c r="I28" s="11"/>
      <c r="J28" s="11"/>
    </row>
    <row r="29" spans="1:10" x14ac:dyDescent="0.25">
      <c r="A29" s="6">
        <v>39</v>
      </c>
      <c r="B29" s="6">
        <v>1</v>
      </c>
      <c r="C29" s="15">
        <f t="shared" si="0"/>
        <v>1194.5906065275187</v>
      </c>
      <c r="D29" s="15">
        <f t="shared" si="1"/>
        <v>0.11945906065275187</v>
      </c>
      <c r="E29" s="11"/>
      <c r="F29" s="11"/>
      <c r="G29" s="11"/>
      <c r="H29" s="11"/>
      <c r="I29" s="11"/>
      <c r="J29" s="11"/>
    </row>
    <row r="30" spans="1:10" x14ac:dyDescent="0.25">
      <c r="A30" s="6">
        <v>40</v>
      </c>
      <c r="B30" s="6"/>
      <c r="C30" s="15"/>
      <c r="D30" s="15"/>
      <c r="E30" s="11"/>
      <c r="F30" s="11"/>
      <c r="G30" s="11"/>
      <c r="H30" s="11"/>
      <c r="I30" s="11"/>
      <c r="J30" s="11"/>
    </row>
    <row r="31" spans="1:10" x14ac:dyDescent="0.25">
      <c r="A31" s="6">
        <v>41</v>
      </c>
      <c r="B31" s="6">
        <v>2</v>
      </c>
      <c r="C31" s="15">
        <f t="shared" si="0"/>
        <v>2640.508625342221</v>
      </c>
      <c r="D31" s="15">
        <f t="shared" si="1"/>
        <v>0.26405086253422211</v>
      </c>
      <c r="E31" s="11"/>
      <c r="F31" s="11"/>
      <c r="G31" s="11"/>
      <c r="H31" s="11"/>
      <c r="I31" s="11"/>
      <c r="J31" s="11"/>
    </row>
    <row r="32" spans="1:10" x14ac:dyDescent="0.25">
      <c r="A32" s="6">
        <v>42</v>
      </c>
      <c r="B32" s="6">
        <v>2</v>
      </c>
      <c r="C32" s="15">
        <f>$G$2*(A32)^2*B32</f>
        <v>2770.8847204661975</v>
      </c>
      <c r="D32" s="15">
        <f t="shared" si="1"/>
        <v>0.27708847204661974</v>
      </c>
      <c r="E32" s="11"/>
      <c r="F32" s="11"/>
      <c r="G32" s="11"/>
      <c r="H32" s="11"/>
      <c r="I32" s="11"/>
      <c r="J32" s="11"/>
    </row>
    <row r="33" spans="1:10" x14ac:dyDescent="0.25">
      <c r="A33" s="6">
        <v>43</v>
      </c>
      <c r="B33" s="6">
        <v>1</v>
      </c>
      <c r="C33" s="15">
        <f t="shared" si="0"/>
        <v>1452.2012041218818</v>
      </c>
      <c r="D33" s="15">
        <f t="shared" si="1"/>
        <v>0.14522012041218818</v>
      </c>
      <c r="E33" s="11"/>
      <c r="F33" s="11"/>
      <c r="G33" s="11"/>
      <c r="H33" s="11"/>
      <c r="I33" s="11"/>
      <c r="J33" s="11"/>
    </row>
    <row r="34" spans="1:10" x14ac:dyDescent="0.25">
      <c r="A34" s="6">
        <v>44</v>
      </c>
      <c r="B34" s="6"/>
      <c r="C34" s="15"/>
      <c r="D34" s="15"/>
      <c r="E34" s="11"/>
      <c r="F34" s="11"/>
      <c r="G34" s="11"/>
      <c r="H34" s="11"/>
      <c r="I34" s="11"/>
      <c r="J34" s="11"/>
    </row>
    <row r="35" spans="1:10" x14ac:dyDescent="0.25">
      <c r="A35" s="6">
        <v>45</v>
      </c>
      <c r="B35" s="6">
        <v>1</v>
      </c>
      <c r="C35" s="15">
        <f t="shared" si="0"/>
        <v>1590.4312808798327</v>
      </c>
      <c r="D35" s="15">
        <f>C35/10000</f>
        <v>0.15904312808798327</v>
      </c>
      <c r="E35" s="11"/>
      <c r="F35" s="11"/>
      <c r="G35" s="11"/>
      <c r="H35" s="11"/>
      <c r="I35" s="11"/>
      <c r="J35" s="11"/>
    </row>
    <row r="36" spans="1:10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25">
      <c r="A37" s="11" t="s">
        <v>32</v>
      </c>
      <c r="B37" s="11">
        <f>SUM(B2:B35)</f>
        <v>58</v>
      </c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10" x14ac:dyDescent="0.25">
      <c r="A39" s="11"/>
      <c r="B39" s="11" t="s">
        <v>33</v>
      </c>
      <c r="C39" s="14">
        <f>SUM(C2:C35)</f>
        <v>39184.299770062098</v>
      </c>
      <c r="D39" s="14">
        <f>C39/10000</f>
        <v>3.9184299770062099</v>
      </c>
      <c r="E39" s="11"/>
      <c r="F39" s="11"/>
      <c r="G39" s="11"/>
      <c r="H39" s="11"/>
      <c r="I39" s="11"/>
      <c r="J39" s="11"/>
    </row>
    <row r="40" spans="1:10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10" x14ac:dyDescent="0.25">
      <c r="A41" s="11"/>
      <c r="B41" s="11" t="s">
        <v>34</v>
      </c>
      <c r="C41" s="16">
        <f>SQRT((C39/B37)*(4/F2))</f>
        <v>29.328990012825429</v>
      </c>
      <c r="D41" s="16"/>
      <c r="E41" s="11"/>
      <c r="F41" s="11"/>
      <c r="G41" s="11"/>
      <c r="H41" s="11"/>
      <c r="I41" s="11"/>
      <c r="J41" s="11"/>
    </row>
    <row r="42" spans="1:10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3" t="s">
        <v>35</v>
      </c>
      <c r="B43" s="13" t="s">
        <v>36</v>
      </c>
      <c r="C43" s="13" t="s">
        <v>37</v>
      </c>
      <c r="D43" s="11"/>
      <c r="E43" s="11"/>
      <c r="F43" s="11"/>
      <c r="G43" s="11"/>
      <c r="H43" s="11"/>
      <c r="I43" s="11"/>
      <c r="J43" s="11"/>
    </row>
    <row r="44" spans="1:10" x14ac:dyDescent="0.25">
      <c r="A44" s="6">
        <v>58</v>
      </c>
      <c r="B44" s="17">
        <v>3.9180000000000001</v>
      </c>
      <c r="C44" s="18">
        <v>29.3</v>
      </c>
      <c r="D44" s="11"/>
      <c r="E44" s="11"/>
      <c r="F44" s="11"/>
      <c r="G44" s="11"/>
      <c r="H44" s="11"/>
      <c r="I44" s="11"/>
      <c r="J44" s="11"/>
    </row>
    <row r="45" spans="1:10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 spans="1:10" x14ac:dyDescent="0.25">
      <c r="A47" s="30" t="s">
        <v>40</v>
      </c>
      <c r="B47" s="30"/>
      <c r="C47" s="30"/>
      <c r="D47" s="11"/>
      <c r="E47" s="11"/>
      <c r="F47" s="11"/>
      <c r="G47" s="11"/>
      <c r="H47" s="11"/>
      <c r="I47" s="11"/>
      <c r="J47" s="11"/>
    </row>
    <row r="48" spans="1:10" x14ac:dyDescent="0.25">
      <c r="A48" s="19" t="s">
        <v>41</v>
      </c>
      <c r="B48" s="19" t="s">
        <v>42</v>
      </c>
      <c r="C48" s="19">
        <f>25*25</f>
        <v>625</v>
      </c>
      <c r="D48" s="11"/>
      <c r="E48" s="11"/>
      <c r="F48" s="11"/>
      <c r="G48" s="11"/>
      <c r="H48" s="11"/>
      <c r="I48" s="11"/>
      <c r="J48" s="11"/>
    </row>
    <row r="49" spans="1:10" x14ac:dyDescent="0.25">
      <c r="A49" s="19"/>
      <c r="B49" s="19"/>
      <c r="C49" s="19"/>
      <c r="D49" s="11"/>
      <c r="E49" s="11"/>
      <c r="F49" s="11"/>
      <c r="G49" s="11"/>
      <c r="H49" s="11"/>
      <c r="I49" s="11"/>
      <c r="J49" s="11"/>
    </row>
    <row r="50" spans="1:10" x14ac:dyDescent="0.25">
      <c r="A50" s="20" t="s">
        <v>35</v>
      </c>
      <c r="B50" s="20" t="s">
        <v>36</v>
      </c>
      <c r="C50" s="20" t="s">
        <v>37</v>
      </c>
      <c r="D50" s="11"/>
      <c r="E50" s="11"/>
      <c r="F50" s="11"/>
      <c r="G50" s="11"/>
      <c r="H50" s="11"/>
      <c r="I50" s="11"/>
      <c r="J50" s="11"/>
    </row>
    <row r="51" spans="1:10" x14ac:dyDescent="0.25">
      <c r="A51" s="24">
        <f>A44*(10000/625)</f>
        <v>928</v>
      </c>
      <c r="B51" s="6">
        <f>B44*(10000/625)</f>
        <v>62.688000000000002</v>
      </c>
      <c r="C51" s="18">
        <v>29.3</v>
      </c>
      <c r="D51" s="11"/>
      <c r="E51" s="11"/>
      <c r="F51" s="11"/>
      <c r="G51" s="11"/>
      <c r="H51" s="11"/>
      <c r="I51" s="11"/>
      <c r="J51" s="11"/>
    </row>
    <row r="52" spans="1:10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spans="1:10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 spans="1:10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0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0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spans="1:10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spans="1:10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 spans="1:10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 spans="1:1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 spans="1:1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 spans="1:1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 spans="1:1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 spans="1:1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1:1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 spans="1:1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 spans="1:1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 spans="1:1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 spans="1:1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 spans="1:1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 spans="1:1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 spans="1:1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 spans="1:1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 spans="1:1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 spans="1:1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 spans="1:1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 spans="1:1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 spans="1:1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spans="1:1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spans="1:1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spans="1:1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</row>
  </sheetData>
  <mergeCells count="1">
    <mergeCell ref="A47:C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4" sqref="A14:E14"/>
    </sheetView>
  </sheetViews>
  <sheetFormatPr defaultRowHeight="15" x14ac:dyDescent="0.25"/>
  <cols>
    <col min="1" max="1" width="11.140625" bestFit="1" customWidth="1"/>
    <col min="2" max="2" width="9.42578125" bestFit="1" customWidth="1"/>
  </cols>
  <sheetData>
    <row r="1" spans="1:5" x14ac:dyDescent="0.25">
      <c r="A1" s="20" t="s">
        <v>39</v>
      </c>
      <c r="B1" s="20" t="s">
        <v>9</v>
      </c>
      <c r="C1" s="20" t="s">
        <v>11</v>
      </c>
      <c r="D1" s="22" t="s">
        <v>12</v>
      </c>
    </row>
    <row r="2" spans="1:5" x14ac:dyDescent="0.25">
      <c r="A2" s="6">
        <v>10</v>
      </c>
      <c r="B2" s="21"/>
      <c r="C2" s="21">
        <v>1</v>
      </c>
      <c r="D2" s="23"/>
    </row>
    <row r="3" spans="1:5" x14ac:dyDescent="0.25">
      <c r="A3" s="6">
        <v>15</v>
      </c>
      <c r="B3" s="21">
        <v>2</v>
      </c>
      <c r="C3" s="21"/>
      <c r="D3" s="23">
        <v>4</v>
      </c>
    </row>
    <row r="4" spans="1:5" x14ac:dyDescent="0.25">
      <c r="A4" s="6">
        <v>20</v>
      </c>
      <c r="B4" s="21">
        <v>4</v>
      </c>
      <c r="C4" s="21">
        <v>4</v>
      </c>
      <c r="D4" s="23">
        <v>2</v>
      </c>
    </row>
    <row r="5" spans="1:5" x14ac:dyDescent="0.25">
      <c r="A5" s="6">
        <v>25</v>
      </c>
      <c r="B5" s="21">
        <v>7</v>
      </c>
      <c r="C5" s="23">
        <v>4</v>
      </c>
      <c r="D5" s="23"/>
    </row>
    <row r="6" spans="1:5" x14ac:dyDescent="0.25">
      <c r="A6" s="6">
        <v>30</v>
      </c>
      <c r="B6" s="21">
        <v>6</v>
      </c>
      <c r="C6" s="23">
        <v>3</v>
      </c>
      <c r="D6" s="23"/>
    </row>
    <row r="7" spans="1:5" x14ac:dyDescent="0.25">
      <c r="A7" s="6">
        <v>35</v>
      </c>
      <c r="B7" s="21">
        <v>6</v>
      </c>
      <c r="C7" s="23">
        <v>7</v>
      </c>
      <c r="D7" s="23"/>
    </row>
    <row r="8" spans="1:5" x14ac:dyDescent="0.25">
      <c r="A8" s="6">
        <v>40</v>
      </c>
      <c r="B8" s="21">
        <v>4</v>
      </c>
      <c r="C8" s="23">
        <v>2</v>
      </c>
      <c r="D8" s="23"/>
    </row>
    <row r="9" spans="1:5" x14ac:dyDescent="0.25">
      <c r="A9" s="6">
        <v>45</v>
      </c>
      <c r="B9" s="21">
        <v>1</v>
      </c>
      <c r="C9" s="23">
        <v>1</v>
      </c>
      <c r="D9" s="23"/>
    </row>
    <row r="10" spans="1:5" x14ac:dyDescent="0.25">
      <c r="A10" s="6">
        <v>50</v>
      </c>
      <c r="B10" s="21"/>
      <c r="C10" s="23"/>
      <c r="D10" s="23"/>
    </row>
    <row r="12" spans="1:5" x14ac:dyDescent="0.25">
      <c r="A12" s="19" t="s">
        <v>32</v>
      </c>
      <c r="B12" s="19">
        <f>SUM(B2:B10)</f>
        <v>30</v>
      </c>
      <c r="C12" s="19">
        <f>SUM(C2:C10)</f>
        <v>22</v>
      </c>
      <c r="D12" s="19">
        <f>SUM(D2:D10)</f>
        <v>6</v>
      </c>
      <c r="E12" s="19">
        <f>30+22+6</f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Piedilista cavallettamento</vt:lpstr>
      <vt:lpstr>Transect rinnovazione</vt:lpstr>
      <vt:lpstr>Parametri dendrometrici</vt:lpstr>
      <vt:lpstr>Poligono frequenze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castellaneta</dc:creator>
  <cp:lastModifiedBy>pasquale castellaneta</cp:lastModifiedBy>
  <dcterms:created xsi:type="dcterms:W3CDTF">2017-04-10T09:08:56Z</dcterms:created>
  <dcterms:modified xsi:type="dcterms:W3CDTF">2017-11-28T14:57:29Z</dcterms:modified>
</cp:coreProperties>
</file>