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Borsa di studio\Uscite in bosco\c) PODERNOVO 11-04-2017 particella 35 Ads C\"/>
    </mc:Choice>
  </mc:AlternateContent>
  <bookViews>
    <workbookView xWindow="0" yWindow="0" windowWidth="19320" windowHeight="7755"/>
  </bookViews>
  <sheets>
    <sheet name="Piedilista cavallettamento" sheetId="2" r:id="rId1"/>
    <sheet name="Transect rinnovazione" sheetId="1" r:id="rId2"/>
    <sheet name="Parametri dendrometrici" sheetId="3" r:id="rId3"/>
    <sheet name="Poligono frequenz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3" l="1"/>
  <c r="A46" i="3"/>
  <c r="C43" i="3"/>
  <c r="C36" i="3" l="1"/>
  <c r="C34" i="3"/>
  <c r="C30" i="3"/>
  <c r="D26" i="3"/>
  <c r="D30" i="3"/>
  <c r="C26" i="3"/>
  <c r="C6" i="3"/>
  <c r="C2" i="3"/>
  <c r="F2" i="3"/>
  <c r="G2" i="3" s="1"/>
  <c r="B32" i="3"/>
  <c r="D34" i="3" l="1"/>
  <c r="C25" i="3"/>
  <c r="D25" i="3" s="1"/>
  <c r="C19" i="3"/>
  <c r="D19" i="3" s="1"/>
  <c r="C15" i="3"/>
  <c r="D15" i="3" s="1"/>
  <c r="C10" i="3"/>
  <c r="D10" i="3" s="1"/>
  <c r="D2" i="3"/>
  <c r="C18" i="3"/>
  <c r="D18" i="3" s="1"/>
  <c r="C14" i="3"/>
  <c r="D14" i="3" s="1"/>
  <c r="C9" i="3"/>
  <c r="D9" i="3" s="1"/>
  <c r="D6" i="3"/>
  <c r="C22" i="3"/>
  <c r="D22" i="3" s="1"/>
  <c r="C21" i="3"/>
  <c r="D21" i="3" s="1"/>
  <c r="C17" i="3"/>
  <c r="D17" i="3" s="1"/>
  <c r="C13" i="3"/>
  <c r="D13" i="3" s="1"/>
  <c r="C8" i="3"/>
  <c r="D8" i="3" s="1"/>
  <c r="C12" i="3"/>
  <c r="D12" i="3" s="1"/>
  <c r="C20" i="3"/>
  <c r="D20" i="3" s="1"/>
  <c r="C16" i="3"/>
  <c r="D16" i="3" s="1"/>
  <c r="C11" i="3"/>
  <c r="D11" i="3" s="1"/>
</calcChain>
</file>

<file path=xl/sharedStrings.xml><?xml version="1.0" encoding="utf-8"?>
<sst xmlns="http://schemas.openxmlformats.org/spreadsheetml/2006/main" count="123" uniqueCount="42">
  <si>
    <t>Transect rinnovazione</t>
  </si>
  <si>
    <t>Dimensioni: 25mx1m</t>
  </si>
  <si>
    <t>x                    cm</t>
  </si>
  <si>
    <t>y                    cm</t>
  </si>
  <si>
    <t>H                    cm</t>
  </si>
  <si>
    <t>D                    cm</t>
  </si>
  <si>
    <t>Età</t>
  </si>
  <si>
    <t>Specie</t>
  </si>
  <si>
    <t>douglasia</t>
  </si>
  <si>
    <t>Piedilista di cavallettamento</t>
  </si>
  <si>
    <t>Dimensioni area:</t>
  </si>
  <si>
    <t>y   25m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</si>
  <si>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 xml:space="preserve">1,30            </t>
    </r>
    <r>
      <rPr>
        <b/>
        <sz val="11"/>
        <color theme="1"/>
        <rFont val="Calibri"/>
        <family val="2"/>
        <scheme val="minor"/>
      </rPr>
      <t>cm</t>
    </r>
  </si>
  <si>
    <t>asse x     m</t>
  </si>
  <si>
    <t>x vertex m</t>
  </si>
  <si>
    <t>asse y      m</t>
  </si>
  <si>
    <t>y vertex m</t>
  </si>
  <si>
    <t>note</t>
  </si>
  <si>
    <t>Descrizione:</t>
  </si>
  <si>
    <r>
      <t>Particella n°. 35/</t>
    </r>
    <r>
      <rPr>
        <b/>
        <sz val="11"/>
        <color theme="1"/>
        <rFont val="Calibri"/>
        <family val="2"/>
        <scheme val="minor"/>
      </rPr>
      <t>Ads. C</t>
    </r>
    <r>
      <rPr>
        <sz val="11"/>
        <color theme="1"/>
        <rFont val="Calibri"/>
        <family val="2"/>
        <scheme val="minor"/>
      </rPr>
      <t xml:space="preserve">     Data: 11-04-2017</t>
    </r>
  </si>
  <si>
    <r>
      <t>Particella n°. 35/</t>
    </r>
    <r>
      <rPr>
        <b/>
        <sz val="11"/>
        <color theme="1"/>
        <rFont val="Calibri"/>
        <family val="2"/>
        <scheme val="minor"/>
      </rPr>
      <t>Ads C</t>
    </r>
    <r>
      <rPr>
        <sz val="11"/>
        <color theme="1"/>
        <rFont val="Calibri"/>
        <family val="2"/>
        <scheme val="minor"/>
      </rPr>
      <t xml:space="preserve">   Località Podernovo            Rinnovazione di douglasia sotto pino nero</t>
    </r>
  </si>
  <si>
    <t>Rilevatori: Andrea Pacciani, Claudia Capponi, Giulia Rinaldini.</t>
  </si>
  <si>
    <t>x   25m</t>
  </si>
  <si>
    <t>Data: 11-04-2017</t>
  </si>
  <si>
    <t>Fustaia matura di pino nero a densità semicolma oggetto di un recente diradamento. Rinnovazione di douglasia abbondante e ben affermata, raccolta in nuclei di diversa densità e sviluppo. Sottobosco costituito da rovi e ginestra, distribuito in modo non uniforme sulla superficie dell'area di saggio. Presenza di novellame di carpino e acero che pare tuttavia senza avvenire e piuttosto danneggiato dalla fauna locale. Scarso novellame di pino nero. Pendenza nell'ordine del 20-30%, esposizione nord nord-ovest. Area 25mx25m.</t>
  </si>
  <si>
    <t>pino nero</t>
  </si>
  <si>
    <t>Diam a 1,30 [cm]</t>
  </si>
  <si>
    <t>Piante n°</t>
  </si>
  <si>
    <t xml:space="preserve">Area basimetrica            [cm2] </t>
  </si>
  <si>
    <t>Area basimetrica              [m2]</t>
  </si>
  <si>
    <t>Tot</t>
  </si>
  <si>
    <t>π</t>
  </si>
  <si>
    <t>π/4</t>
  </si>
  <si>
    <t>G=</t>
  </si>
  <si>
    <t>dg=</t>
  </si>
  <si>
    <t>n° piante</t>
  </si>
  <si>
    <t>G [m2]</t>
  </si>
  <si>
    <t>dg [cm]</t>
  </si>
  <si>
    <t>classe diam</t>
  </si>
  <si>
    <t>A ETTARO</t>
  </si>
  <si>
    <t>Ads</t>
  </si>
  <si>
    <t>25x25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</si>
</sst>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Istogramma</a:t>
            </a:r>
            <a:r>
              <a:rPr lang="it-IT" baseline="0"/>
              <a:t> di frequenza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'Poligono frequenze'!$B$1</c:f>
              <c:strCache>
                <c:ptCount val="1"/>
                <c:pt idx="0">
                  <c:v>pino nero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'Poligono frequenze'!$A$2:$A$8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</c:numCache>
            </c:numRef>
          </c:cat>
          <c:val>
            <c:numRef>
              <c:f>'Poligono frequenze'!$B$2:$B$8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6997632"/>
        <c:axId val="-1416999264"/>
      </c:barChart>
      <c:catAx>
        <c:axId val="-141699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Classi di diametro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16999264"/>
        <c:crosses val="autoZero"/>
        <c:auto val="1"/>
        <c:lblAlgn val="ctr"/>
        <c:lblOffset val="100"/>
        <c:noMultiLvlLbl val="0"/>
      </c:catAx>
      <c:valAx>
        <c:axId val="-14169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Frequenza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41699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14287</xdr:rowOff>
    </xdr:from>
    <xdr:to>
      <xdr:col>11</xdr:col>
      <xdr:colOff>304800</xdr:colOff>
      <xdr:row>15</xdr:row>
      <xdr:rowOff>90487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abSelected="1" zoomScaleNormal="100" workbookViewId="0">
      <selection activeCell="A4" sqref="A4:H4"/>
    </sheetView>
  </sheetViews>
  <sheetFormatPr defaultRowHeight="15" x14ac:dyDescent="0.25"/>
  <cols>
    <col min="1" max="16384" width="9.140625" style="1"/>
  </cols>
  <sheetData>
    <row r="1" spans="1:29" ht="15" customHeight="1" x14ac:dyDescent="0.25">
      <c r="A1" s="25" t="s">
        <v>9</v>
      </c>
      <c r="B1" s="25"/>
      <c r="C1" s="25"/>
      <c r="D1" s="25"/>
      <c r="E1" s="4"/>
      <c r="F1" s="22" t="s">
        <v>20</v>
      </c>
      <c r="G1" s="22"/>
      <c r="H1" s="22"/>
      <c r="I1" s="22"/>
      <c r="J1" s="22"/>
      <c r="K1" s="22"/>
      <c r="L1" s="22"/>
      <c r="M1" s="22"/>
      <c r="N1" s="22"/>
      <c r="O1" s="22"/>
    </row>
    <row r="2" spans="1:29" x14ac:dyDescent="0.25">
      <c r="E2" s="4"/>
      <c r="F2" s="5"/>
      <c r="G2" s="5"/>
      <c r="H2" s="5"/>
      <c r="I2" s="5"/>
      <c r="J2" s="5"/>
    </row>
    <row r="3" spans="1:29" x14ac:dyDescent="0.25">
      <c r="E3" s="4"/>
    </row>
    <row r="4" spans="1:29" x14ac:dyDescent="0.25">
      <c r="A4" s="21" t="s">
        <v>21</v>
      </c>
      <c r="B4" s="21"/>
      <c r="C4" s="21"/>
      <c r="D4" s="21"/>
      <c r="E4" s="21"/>
      <c r="F4" s="21"/>
      <c r="G4" s="21"/>
      <c r="H4" s="21"/>
      <c r="K4" s="21" t="s">
        <v>10</v>
      </c>
      <c r="L4" s="21"/>
      <c r="M4" s="1" t="s">
        <v>22</v>
      </c>
      <c r="N4" s="1" t="s">
        <v>11</v>
      </c>
      <c r="Q4" s="21" t="s">
        <v>23</v>
      </c>
      <c r="R4" s="21"/>
      <c r="S4" s="21"/>
    </row>
    <row r="5" spans="1:29" x14ac:dyDescent="0.25">
      <c r="S5" s="4"/>
      <c r="T5" s="4"/>
      <c r="U5" s="4"/>
      <c r="V5" s="4"/>
      <c r="W5" s="4"/>
      <c r="X5" s="4"/>
      <c r="Y5" s="4"/>
      <c r="Z5" s="4"/>
    </row>
    <row r="6" spans="1:29" ht="18" customHeight="1" x14ac:dyDescent="0.25">
      <c r="A6" s="23" t="s">
        <v>12</v>
      </c>
      <c r="B6" s="26" t="s">
        <v>7</v>
      </c>
      <c r="C6" s="23" t="s">
        <v>13</v>
      </c>
      <c r="D6" s="23" t="s">
        <v>14</v>
      </c>
      <c r="E6" s="23" t="s">
        <v>15</v>
      </c>
      <c r="F6" s="23" t="s">
        <v>16</v>
      </c>
      <c r="G6" s="23" t="s">
        <v>17</v>
      </c>
      <c r="H6" s="23" t="s">
        <v>7</v>
      </c>
      <c r="I6" s="23" t="s">
        <v>13</v>
      </c>
      <c r="J6" s="23" t="s">
        <v>14</v>
      </c>
      <c r="K6" s="23" t="s">
        <v>15</v>
      </c>
      <c r="L6" s="23" t="s">
        <v>16</v>
      </c>
      <c r="M6" s="23" t="s">
        <v>17</v>
      </c>
      <c r="N6" s="23" t="s">
        <v>7</v>
      </c>
      <c r="O6" s="23" t="s">
        <v>13</v>
      </c>
      <c r="P6" s="23" t="s">
        <v>14</v>
      </c>
      <c r="Q6" s="23" t="s">
        <v>15</v>
      </c>
      <c r="R6" s="23" t="s">
        <v>16</v>
      </c>
      <c r="S6" s="23" t="s">
        <v>17</v>
      </c>
      <c r="T6" s="23" t="s">
        <v>7</v>
      </c>
      <c r="U6" s="23" t="s">
        <v>13</v>
      </c>
      <c r="V6" s="23" t="s">
        <v>14</v>
      </c>
      <c r="W6" s="23" t="s">
        <v>15</v>
      </c>
      <c r="X6" s="23" t="s">
        <v>16</v>
      </c>
      <c r="Y6" s="23" t="s">
        <v>17</v>
      </c>
      <c r="AA6" s="21" t="s">
        <v>18</v>
      </c>
      <c r="AB6" s="21"/>
      <c r="AC6" s="21"/>
    </row>
    <row r="7" spans="1:29" ht="15" customHeight="1" x14ac:dyDescent="0.25">
      <c r="A7" s="24"/>
      <c r="B7" s="27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AA7" s="22" t="s">
        <v>24</v>
      </c>
      <c r="AB7" s="22"/>
      <c r="AC7" s="22"/>
    </row>
    <row r="8" spans="1:29" x14ac:dyDescent="0.25">
      <c r="A8" s="3">
        <v>16</v>
      </c>
      <c r="B8" s="3" t="s">
        <v>25</v>
      </c>
      <c r="C8" s="7">
        <v>10</v>
      </c>
      <c r="D8" s="7">
        <v>20.75</v>
      </c>
      <c r="E8" s="7">
        <v>15.2</v>
      </c>
      <c r="F8" s="7">
        <v>14.36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AA8" s="22"/>
      <c r="AB8" s="22"/>
      <c r="AC8" s="22"/>
    </row>
    <row r="9" spans="1:29" x14ac:dyDescent="0.25">
      <c r="A9" s="3">
        <v>17</v>
      </c>
      <c r="B9" s="3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AA9" s="22"/>
      <c r="AB9" s="22"/>
      <c r="AC9" s="22"/>
    </row>
    <row r="10" spans="1:29" x14ac:dyDescent="0.25">
      <c r="A10" s="3">
        <v>18</v>
      </c>
      <c r="B10" s="3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AA10" s="22"/>
      <c r="AB10" s="22"/>
      <c r="AC10" s="22"/>
    </row>
    <row r="11" spans="1:29" x14ac:dyDescent="0.25">
      <c r="A11" s="3">
        <v>19</v>
      </c>
      <c r="B11" s="3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AA11" s="22"/>
      <c r="AB11" s="22"/>
      <c r="AC11" s="22"/>
    </row>
    <row r="12" spans="1:29" x14ac:dyDescent="0.25">
      <c r="A12" s="3">
        <v>20</v>
      </c>
      <c r="B12" s="3" t="s">
        <v>25</v>
      </c>
      <c r="C12" s="7">
        <v>1</v>
      </c>
      <c r="D12" s="7">
        <v>6.73</v>
      </c>
      <c r="E12" s="7">
        <v>6.5</v>
      </c>
      <c r="F12" s="7">
        <v>1.1000000000000001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AA12" s="22"/>
      <c r="AB12" s="22"/>
      <c r="AC12" s="22"/>
    </row>
    <row r="13" spans="1:29" x14ac:dyDescent="0.25">
      <c r="A13" s="3">
        <v>21</v>
      </c>
      <c r="B13" s="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AA13" s="22"/>
      <c r="AB13" s="22"/>
      <c r="AC13" s="22"/>
    </row>
    <row r="14" spans="1:29" x14ac:dyDescent="0.25">
      <c r="A14" s="3">
        <v>22</v>
      </c>
      <c r="B14" s="3" t="s">
        <v>25</v>
      </c>
      <c r="C14" s="7">
        <v>10</v>
      </c>
      <c r="D14" s="7">
        <v>22.65</v>
      </c>
      <c r="E14" s="7">
        <v>19</v>
      </c>
      <c r="F14" s="7">
        <v>13.47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AA14" s="22"/>
      <c r="AB14" s="22"/>
      <c r="AC14" s="22"/>
    </row>
    <row r="15" spans="1:29" x14ac:dyDescent="0.25">
      <c r="A15" s="3">
        <v>23</v>
      </c>
      <c r="B15" s="3" t="s">
        <v>25</v>
      </c>
      <c r="C15" s="7">
        <v>20</v>
      </c>
      <c r="D15" s="7">
        <v>15.94</v>
      </c>
      <c r="E15" s="7">
        <v>9</v>
      </c>
      <c r="F15" s="7">
        <v>23.58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AA15" s="22"/>
      <c r="AB15" s="22"/>
      <c r="AC15" s="22"/>
    </row>
    <row r="16" spans="1:29" x14ac:dyDescent="0.25">
      <c r="A16" s="3">
        <v>24</v>
      </c>
      <c r="B16" s="3" t="s">
        <v>25</v>
      </c>
      <c r="C16" s="7">
        <v>17</v>
      </c>
      <c r="D16" s="7">
        <v>13.25</v>
      </c>
      <c r="E16" s="7">
        <v>10.5</v>
      </c>
      <c r="F16" s="7">
        <v>16.84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AA16" s="22"/>
      <c r="AB16" s="22"/>
      <c r="AC16" s="22"/>
    </row>
    <row r="17" spans="1:29" x14ac:dyDescent="0.25">
      <c r="A17" s="3">
        <v>25</v>
      </c>
      <c r="B17" s="3" t="s">
        <v>25</v>
      </c>
      <c r="C17" s="7">
        <v>4.5</v>
      </c>
      <c r="D17" s="7">
        <v>18.440000000000001</v>
      </c>
      <c r="E17" s="7">
        <v>17</v>
      </c>
      <c r="F17" s="7">
        <v>7.96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AA17" s="22"/>
      <c r="AB17" s="22"/>
      <c r="AC17" s="22"/>
    </row>
    <row r="18" spans="1:29" x14ac:dyDescent="0.25">
      <c r="A18" s="3">
        <v>26</v>
      </c>
      <c r="B18" s="3" t="s">
        <v>25</v>
      </c>
      <c r="C18" s="7">
        <v>9</v>
      </c>
      <c r="D18" s="7">
        <v>10.64</v>
      </c>
      <c r="E18" s="7">
        <v>9</v>
      </c>
      <c r="F18" s="7">
        <v>10.82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AA18" s="22"/>
      <c r="AB18" s="22"/>
      <c r="AC18" s="22"/>
    </row>
    <row r="19" spans="1:29" x14ac:dyDescent="0.25">
      <c r="A19" s="3">
        <v>27</v>
      </c>
      <c r="B19" s="3" t="s">
        <v>25</v>
      </c>
      <c r="C19" s="7">
        <v>13</v>
      </c>
      <c r="D19" s="7">
        <v>16.91</v>
      </c>
      <c r="E19" s="7">
        <v>11.4</v>
      </c>
      <c r="F19" s="7">
        <v>17.13</v>
      </c>
      <c r="G19" s="7"/>
      <c r="H19" s="7" t="s">
        <v>25</v>
      </c>
      <c r="I19" s="7">
        <v>8</v>
      </c>
      <c r="J19" s="7">
        <v>20.89</v>
      </c>
      <c r="K19" s="7">
        <v>19</v>
      </c>
      <c r="L19" s="7">
        <v>9.48</v>
      </c>
      <c r="M19" s="7"/>
      <c r="N19" s="7" t="s">
        <v>25</v>
      </c>
      <c r="O19" s="7">
        <v>6</v>
      </c>
      <c r="P19" s="7">
        <v>22.4</v>
      </c>
      <c r="Q19" s="7">
        <v>19</v>
      </c>
      <c r="R19" s="7">
        <v>7.55</v>
      </c>
      <c r="S19" s="7"/>
      <c r="T19" s="7"/>
      <c r="U19" s="7"/>
      <c r="V19" s="7"/>
      <c r="W19" s="7"/>
      <c r="X19" s="7"/>
      <c r="Y19" s="7"/>
      <c r="AA19" s="22"/>
      <c r="AB19" s="22"/>
      <c r="AC19" s="22"/>
    </row>
    <row r="20" spans="1:29" x14ac:dyDescent="0.25">
      <c r="A20" s="3">
        <v>28</v>
      </c>
      <c r="B20" s="3" t="s">
        <v>25</v>
      </c>
      <c r="C20" s="7">
        <v>10</v>
      </c>
      <c r="D20" s="7">
        <v>18.38</v>
      </c>
      <c r="E20" s="7">
        <v>15</v>
      </c>
      <c r="F20" s="7">
        <v>14.12</v>
      </c>
      <c r="G20" s="7"/>
      <c r="H20" s="7"/>
      <c r="I20" s="7"/>
      <c r="J20" s="7"/>
      <c r="K20" s="7"/>
      <c r="L20" s="7"/>
      <c r="M20" s="7"/>
      <c r="N20" s="3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AA20" s="22"/>
      <c r="AB20" s="22"/>
      <c r="AC20" s="22"/>
    </row>
    <row r="21" spans="1:29" x14ac:dyDescent="0.25">
      <c r="A21" s="3">
        <v>29</v>
      </c>
      <c r="B21" s="3" t="s">
        <v>25</v>
      </c>
      <c r="C21" s="7">
        <v>13</v>
      </c>
      <c r="D21" s="7">
        <v>7.56</v>
      </c>
      <c r="E21" s="7">
        <v>4.8</v>
      </c>
      <c r="F21" s="7">
        <v>17.63</v>
      </c>
      <c r="G21" s="7"/>
      <c r="H21" s="7"/>
      <c r="I21" s="7"/>
      <c r="J21" s="7"/>
      <c r="K21" s="7"/>
      <c r="L21" s="7"/>
      <c r="M21" s="7"/>
      <c r="N21" s="3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AA21" s="22"/>
      <c r="AB21" s="22"/>
      <c r="AC21" s="22"/>
    </row>
    <row r="22" spans="1:29" x14ac:dyDescent="0.25">
      <c r="A22" s="3">
        <v>30</v>
      </c>
      <c r="B22" s="3" t="s">
        <v>25</v>
      </c>
      <c r="C22" s="7">
        <v>11.2</v>
      </c>
      <c r="D22" s="7">
        <v>5.2</v>
      </c>
      <c r="E22" s="7">
        <v>5.0999999999999996</v>
      </c>
      <c r="F22" s="7">
        <v>11.18</v>
      </c>
      <c r="G22" s="7"/>
      <c r="H22" s="7" t="s">
        <v>25</v>
      </c>
      <c r="I22" s="7">
        <v>20</v>
      </c>
      <c r="J22" s="7">
        <v>7</v>
      </c>
      <c r="K22" s="7">
        <v>2.2000000000000002</v>
      </c>
      <c r="L22" s="7">
        <v>23.94</v>
      </c>
      <c r="M22" s="7"/>
      <c r="N22" s="7" t="s">
        <v>25</v>
      </c>
      <c r="O22" s="7">
        <v>20</v>
      </c>
      <c r="P22" s="7">
        <v>13.6</v>
      </c>
      <c r="Q22" s="7">
        <v>6.9</v>
      </c>
      <c r="R22" s="7">
        <v>22.27</v>
      </c>
      <c r="S22" s="7"/>
      <c r="T22" s="7"/>
      <c r="U22" s="7"/>
      <c r="V22" s="7"/>
      <c r="W22" s="7"/>
      <c r="X22" s="7"/>
      <c r="Y22" s="7"/>
      <c r="AA22" s="22"/>
      <c r="AB22" s="22"/>
      <c r="AC22" s="22"/>
    </row>
    <row r="23" spans="1:29" x14ac:dyDescent="0.25">
      <c r="A23" s="3">
        <v>31</v>
      </c>
      <c r="B23" s="3" t="s">
        <v>25</v>
      </c>
      <c r="C23" s="7">
        <v>2.2999999999999998</v>
      </c>
      <c r="D23" s="7">
        <v>15.48</v>
      </c>
      <c r="E23" s="7">
        <v>15.4</v>
      </c>
      <c r="F23" s="7">
        <v>4.0599999999999996</v>
      </c>
      <c r="G23" s="7"/>
      <c r="H23" s="7" t="s">
        <v>25</v>
      </c>
      <c r="I23" s="7">
        <v>0.5</v>
      </c>
      <c r="J23" s="7">
        <v>12.56</v>
      </c>
      <c r="K23" s="7">
        <v>12.2</v>
      </c>
      <c r="L23" s="7">
        <v>0.7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AA23" s="22"/>
      <c r="AB23" s="22"/>
      <c r="AC23" s="22"/>
    </row>
    <row r="24" spans="1:29" x14ac:dyDescent="0.25">
      <c r="A24" s="3">
        <v>32</v>
      </c>
      <c r="B24" s="3" t="s">
        <v>25</v>
      </c>
      <c r="C24" s="7">
        <v>8</v>
      </c>
      <c r="D24" s="7">
        <v>10.26</v>
      </c>
      <c r="E24" s="7">
        <v>9</v>
      </c>
      <c r="F24" s="7">
        <v>8.94</v>
      </c>
      <c r="G24" s="7"/>
      <c r="H24" s="7" t="s">
        <v>25</v>
      </c>
      <c r="I24" s="7">
        <v>12.6</v>
      </c>
      <c r="J24" s="7">
        <v>7.74</v>
      </c>
      <c r="K24" s="7">
        <v>2.4</v>
      </c>
      <c r="L24" s="7">
        <v>19.13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AA24" s="22"/>
      <c r="AB24" s="22"/>
      <c r="AC24" s="22"/>
    </row>
    <row r="25" spans="1:29" x14ac:dyDescent="0.25">
      <c r="A25" s="3">
        <v>33</v>
      </c>
      <c r="B25" s="3" t="s">
        <v>25</v>
      </c>
      <c r="C25" s="7">
        <v>1.3</v>
      </c>
      <c r="D25" s="7">
        <v>23.79</v>
      </c>
      <c r="E25" s="7">
        <v>20</v>
      </c>
      <c r="F25" s="7">
        <v>3.89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AA25" s="22"/>
      <c r="AB25" s="22"/>
      <c r="AC25" s="22"/>
    </row>
    <row r="26" spans="1:29" x14ac:dyDescent="0.25">
      <c r="A26" s="3">
        <v>34</v>
      </c>
      <c r="B26" s="3" t="s">
        <v>25</v>
      </c>
      <c r="C26" s="7">
        <v>5.5</v>
      </c>
      <c r="D26" s="7">
        <v>3.26</v>
      </c>
      <c r="E26" s="7">
        <v>2.7</v>
      </c>
      <c r="F26" s="7">
        <v>5.69</v>
      </c>
      <c r="G26" s="7"/>
      <c r="H26" s="7" t="s">
        <v>25</v>
      </c>
      <c r="I26" s="7">
        <v>4.5</v>
      </c>
      <c r="J26" s="7">
        <v>7.52</v>
      </c>
      <c r="K26" s="7">
        <v>6.8</v>
      </c>
      <c r="L26" s="7">
        <v>5.04</v>
      </c>
      <c r="M26" s="7"/>
      <c r="N26" s="7" t="s">
        <v>25</v>
      </c>
      <c r="O26" s="7">
        <v>19.7</v>
      </c>
      <c r="P26" s="7">
        <v>19.8</v>
      </c>
      <c r="Q26" s="7">
        <v>11.2</v>
      </c>
      <c r="R26" s="7">
        <v>25.12</v>
      </c>
      <c r="S26" s="7"/>
      <c r="T26" s="7" t="s">
        <v>25</v>
      </c>
      <c r="U26" s="7">
        <v>12</v>
      </c>
      <c r="V26" s="7">
        <v>19.82</v>
      </c>
      <c r="W26" s="7">
        <v>13.2</v>
      </c>
      <c r="X26" s="7">
        <v>18.96</v>
      </c>
      <c r="Y26" s="7"/>
      <c r="AA26" s="22"/>
      <c r="AB26" s="22"/>
      <c r="AC26" s="22"/>
    </row>
    <row r="27" spans="1:29" x14ac:dyDescent="0.25">
      <c r="A27" s="3">
        <v>35</v>
      </c>
      <c r="B27" s="3" t="s">
        <v>25</v>
      </c>
      <c r="C27" s="7">
        <v>16.7</v>
      </c>
      <c r="D27" s="7">
        <v>3.6</v>
      </c>
      <c r="E27" s="7">
        <v>2</v>
      </c>
      <c r="F27" s="7">
        <v>18.260000000000002</v>
      </c>
      <c r="G27" s="7"/>
      <c r="H27" s="7" t="s">
        <v>25</v>
      </c>
      <c r="I27" s="7">
        <v>20</v>
      </c>
      <c r="J27" s="7">
        <v>2.2599999999999998</v>
      </c>
      <c r="K27" s="7">
        <v>0.5</v>
      </c>
      <c r="L27" s="7">
        <v>21.81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9" x14ac:dyDescent="0.25">
      <c r="A28" s="3">
        <v>36</v>
      </c>
      <c r="B28" s="3" t="s">
        <v>25</v>
      </c>
      <c r="C28" s="7">
        <v>9</v>
      </c>
      <c r="D28" s="7">
        <v>12.63</v>
      </c>
      <c r="E28" s="7">
        <v>9</v>
      </c>
      <c r="F28" s="7">
        <v>10.77</v>
      </c>
      <c r="G28" s="7"/>
      <c r="H28" s="7" t="s">
        <v>25</v>
      </c>
      <c r="I28" s="7">
        <v>13</v>
      </c>
      <c r="J28" s="7">
        <v>9.2100000000000009</v>
      </c>
      <c r="K28" s="7">
        <v>6</v>
      </c>
      <c r="L28" s="7">
        <v>17.28</v>
      </c>
      <c r="M28" s="7"/>
      <c r="N28" s="7" t="s">
        <v>25</v>
      </c>
      <c r="O28" s="7">
        <v>20</v>
      </c>
      <c r="P28" s="7">
        <v>11.61</v>
      </c>
      <c r="Q28" s="7">
        <v>6.9</v>
      </c>
      <c r="R28" s="7">
        <v>21.34</v>
      </c>
      <c r="S28" s="7"/>
      <c r="T28" s="7"/>
      <c r="U28" s="7"/>
      <c r="V28" s="7"/>
      <c r="W28" s="7"/>
      <c r="X28" s="7"/>
      <c r="Y28" s="7"/>
    </row>
    <row r="29" spans="1:29" x14ac:dyDescent="0.25">
      <c r="A29" s="3">
        <v>37</v>
      </c>
      <c r="B29" s="3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9" x14ac:dyDescent="0.25">
      <c r="A30" s="3">
        <v>38</v>
      </c>
      <c r="B30" s="3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9" x14ac:dyDescent="0.25">
      <c r="A31" s="3">
        <v>39</v>
      </c>
      <c r="B31" s="3" t="s">
        <v>25</v>
      </c>
      <c r="C31" s="7">
        <v>1.4</v>
      </c>
      <c r="D31" s="7">
        <v>4.1900000000000004</v>
      </c>
      <c r="E31" s="7">
        <v>4</v>
      </c>
      <c r="F31" s="7">
        <v>1.57</v>
      </c>
      <c r="G31" s="7"/>
      <c r="H31" s="7" t="s">
        <v>25</v>
      </c>
      <c r="I31" s="7">
        <v>17</v>
      </c>
      <c r="J31" s="7">
        <v>15.38</v>
      </c>
      <c r="K31" s="7">
        <v>10.5</v>
      </c>
      <c r="L31" s="7">
        <v>16.53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9" x14ac:dyDescent="0.25">
      <c r="A32" s="3">
        <v>40</v>
      </c>
      <c r="B32" s="3" t="s">
        <v>25</v>
      </c>
      <c r="C32" s="7">
        <v>0.6</v>
      </c>
      <c r="D32" s="7">
        <v>18.75</v>
      </c>
      <c r="E32" s="7">
        <v>18.600000000000001</v>
      </c>
      <c r="F32" s="7">
        <v>1.26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3">
        <v>41</v>
      </c>
      <c r="B33" s="3"/>
      <c r="C33" s="7"/>
      <c r="D33" s="7"/>
      <c r="E33" s="7"/>
      <c r="F33" s="7"/>
      <c r="G33" s="3"/>
      <c r="H33" s="3"/>
      <c r="I33" s="3"/>
      <c r="J33" s="3"/>
      <c r="K33" s="3"/>
      <c r="L33" s="3"/>
      <c r="M33" s="3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3">
        <v>42</v>
      </c>
      <c r="B34" s="3"/>
      <c r="C34" s="7"/>
      <c r="D34" s="7"/>
      <c r="E34" s="7"/>
      <c r="F34" s="7"/>
      <c r="G34" s="3"/>
      <c r="H34" s="3"/>
      <c r="I34" s="3"/>
      <c r="J34" s="3"/>
      <c r="K34" s="3"/>
      <c r="L34" s="3"/>
      <c r="M34" s="3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3">
        <v>43</v>
      </c>
      <c r="B35" s="3"/>
      <c r="C35" s="7"/>
      <c r="D35" s="7"/>
      <c r="E35" s="7"/>
      <c r="F35" s="7"/>
      <c r="G35" s="3"/>
      <c r="H35" s="3"/>
      <c r="I35" s="3"/>
      <c r="J35" s="3"/>
      <c r="K35" s="3"/>
      <c r="L35" s="3"/>
      <c r="M35" s="3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3">
        <v>44</v>
      </c>
      <c r="B36" s="3" t="s">
        <v>25</v>
      </c>
      <c r="C36" s="7">
        <v>2</v>
      </c>
      <c r="D36" s="7">
        <v>10.82</v>
      </c>
      <c r="E36" s="7">
        <v>10.199999999999999</v>
      </c>
      <c r="F36" s="7">
        <v>2.39</v>
      </c>
      <c r="G36" s="3"/>
      <c r="H36" s="3"/>
      <c r="I36" s="3"/>
      <c r="J36" s="3"/>
      <c r="K36" s="3"/>
      <c r="L36" s="3"/>
      <c r="M36" s="3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</sheetData>
  <mergeCells count="32">
    <mergeCell ref="A6:A7"/>
    <mergeCell ref="B6:B7"/>
    <mergeCell ref="C6:C7"/>
    <mergeCell ref="D6:D7"/>
    <mergeCell ref="E6:E7"/>
    <mergeCell ref="A1:D1"/>
    <mergeCell ref="F1:O1"/>
    <mergeCell ref="A4:H4"/>
    <mergeCell ref="K4:L4"/>
    <mergeCell ref="Q4:S4"/>
    <mergeCell ref="S6:S7"/>
    <mergeCell ref="L6:L7"/>
    <mergeCell ref="M6:M7"/>
    <mergeCell ref="F6:F7"/>
    <mergeCell ref="G6:G7"/>
    <mergeCell ref="H6:H7"/>
    <mergeCell ref="I6:I7"/>
    <mergeCell ref="J6:J7"/>
    <mergeCell ref="K6:K7"/>
    <mergeCell ref="N6:N7"/>
    <mergeCell ref="O6:O7"/>
    <mergeCell ref="P6:P7"/>
    <mergeCell ref="Q6:Q7"/>
    <mergeCell ref="R6:R7"/>
    <mergeCell ref="AA6:AC6"/>
    <mergeCell ref="AA7:AC26"/>
    <mergeCell ref="T6:T7"/>
    <mergeCell ref="U6:U7"/>
    <mergeCell ref="V6:V7"/>
    <mergeCell ref="W6:W7"/>
    <mergeCell ref="X6:X7"/>
    <mergeCell ref="Y6:Y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3" workbookViewId="0">
      <selection activeCell="I31" sqref="I31"/>
    </sheetView>
  </sheetViews>
  <sheetFormatPr defaultRowHeight="15" x14ac:dyDescent="0.25"/>
  <cols>
    <col min="1" max="16384" width="9.140625" style="1"/>
  </cols>
  <sheetData>
    <row r="1" spans="1:6" ht="15.75" x14ac:dyDescent="0.25">
      <c r="A1" s="25" t="s">
        <v>0</v>
      </c>
      <c r="B1" s="25"/>
      <c r="C1" s="25"/>
      <c r="D1" s="25"/>
      <c r="E1" s="25"/>
      <c r="F1" s="25"/>
    </row>
    <row r="2" spans="1:6" ht="15.75" x14ac:dyDescent="0.25">
      <c r="A2" s="28" t="s">
        <v>1</v>
      </c>
      <c r="B2" s="28"/>
      <c r="C2" s="28"/>
      <c r="D2" s="28"/>
      <c r="E2" s="28"/>
      <c r="F2" s="28"/>
    </row>
    <row r="3" spans="1:6" x14ac:dyDescent="0.25">
      <c r="A3" s="2"/>
      <c r="B3" s="2"/>
      <c r="C3" s="2"/>
      <c r="D3" s="2"/>
      <c r="E3" s="2"/>
    </row>
    <row r="4" spans="1:6" x14ac:dyDescent="0.25">
      <c r="A4" s="29" t="s">
        <v>19</v>
      </c>
      <c r="B4" s="29"/>
      <c r="C4" s="29"/>
      <c r="D4" s="29"/>
      <c r="E4" s="29"/>
      <c r="F4" s="29"/>
    </row>
    <row r="6" spans="1:6" x14ac:dyDescent="0.25">
      <c r="A6" s="23" t="s">
        <v>2</v>
      </c>
      <c r="B6" s="23" t="s">
        <v>3</v>
      </c>
      <c r="C6" s="23" t="s">
        <v>4</v>
      </c>
      <c r="D6" s="23" t="s">
        <v>5</v>
      </c>
      <c r="E6" s="23" t="s">
        <v>6</v>
      </c>
      <c r="F6" s="23" t="s">
        <v>7</v>
      </c>
    </row>
    <row r="7" spans="1:6" x14ac:dyDescent="0.25">
      <c r="A7" s="24"/>
      <c r="B7" s="24"/>
      <c r="C7" s="24"/>
      <c r="D7" s="24"/>
      <c r="E7" s="24"/>
      <c r="F7" s="24"/>
    </row>
    <row r="8" spans="1:6" x14ac:dyDescent="0.25">
      <c r="A8" s="3">
        <v>600</v>
      </c>
      <c r="B8" s="3">
        <v>30</v>
      </c>
      <c r="C8" s="3">
        <v>160</v>
      </c>
      <c r="D8" s="3">
        <v>2</v>
      </c>
      <c r="E8" s="3">
        <v>10</v>
      </c>
      <c r="F8" s="3" t="s">
        <v>8</v>
      </c>
    </row>
    <row r="9" spans="1:6" x14ac:dyDescent="0.25">
      <c r="A9" s="3">
        <v>670</v>
      </c>
      <c r="B9" s="3">
        <v>45</v>
      </c>
      <c r="C9" s="3">
        <v>90</v>
      </c>
      <c r="D9" s="3">
        <v>1</v>
      </c>
      <c r="E9" s="3">
        <v>6</v>
      </c>
      <c r="F9" s="3" t="s">
        <v>8</v>
      </c>
    </row>
    <row r="10" spans="1:6" x14ac:dyDescent="0.25">
      <c r="A10" s="3">
        <v>700</v>
      </c>
      <c r="B10" s="3">
        <v>-10</v>
      </c>
      <c r="C10" s="3">
        <v>35</v>
      </c>
      <c r="D10" s="3">
        <v>0.5</v>
      </c>
      <c r="E10" s="3">
        <v>6</v>
      </c>
      <c r="F10" s="3" t="s">
        <v>8</v>
      </c>
    </row>
    <row r="11" spans="1:6" x14ac:dyDescent="0.25">
      <c r="A11" s="3">
        <v>725</v>
      </c>
      <c r="B11" s="3">
        <v>-30</v>
      </c>
      <c r="C11" s="3">
        <v>95</v>
      </c>
      <c r="D11" s="3">
        <v>1</v>
      </c>
      <c r="E11" s="3">
        <v>8</v>
      </c>
      <c r="F11" s="3" t="s">
        <v>8</v>
      </c>
    </row>
    <row r="12" spans="1:6" x14ac:dyDescent="0.25">
      <c r="A12" s="3">
        <v>880</v>
      </c>
      <c r="B12" s="3">
        <v>-40</v>
      </c>
      <c r="C12" s="3">
        <v>25</v>
      </c>
      <c r="D12" s="3">
        <v>0.8</v>
      </c>
      <c r="E12" s="3">
        <v>6</v>
      </c>
      <c r="F12" s="3" t="s">
        <v>8</v>
      </c>
    </row>
    <row r="13" spans="1:6" x14ac:dyDescent="0.25">
      <c r="A13" s="3">
        <v>1430</v>
      </c>
      <c r="B13" s="3">
        <v>50</v>
      </c>
      <c r="C13" s="3">
        <v>90</v>
      </c>
      <c r="D13" s="3">
        <v>1</v>
      </c>
      <c r="E13" s="3">
        <v>7</v>
      </c>
      <c r="F13" s="3" t="s">
        <v>8</v>
      </c>
    </row>
    <row r="14" spans="1:6" x14ac:dyDescent="0.25">
      <c r="A14" s="3">
        <v>1440</v>
      </c>
      <c r="B14" s="3">
        <v>-40</v>
      </c>
      <c r="C14" s="3">
        <v>230</v>
      </c>
      <c r="D14" s="3">
        <v>3</v>
      </c>
      <c r="E14" s="3">
        <v>10</v>
      </c>
      <c r="F14" s="3" t="s">
        <v>8</v>
      </c>
    </row>
    <row r="15" spans="1:6" x14ac:dyDescent="0.25">
      <c r="A15" s="3">
        <v>1450</v>
      </c>
      <c r="B15" s="3">
        <v>-40</v>
      </c>
      <c r="C15" s="3">
        <v>250</v>
      </c>
      <c r="D15" s="3">
        <v>3.5</v>
      </c>
      <c r="E15" s="3">
        <v>12</v>
      </c>
      <c r="F15" s="3" t="s">
        <v>8</v>
      </c>
    </row>
    <row r="16" spans="1:6" x14ac:dyDescent="0.25">
      <c r="A16" s="3">
        <v>1460</v>
      </c>
      <c r="B16" s="3">
        <v>20</v>
      </c>
      <c r="C16" s="3">
        <v>140</v>
      </c>
      <c r="D16" s="3">
        <v>1.5</v>
      </c>
      <c r="E16" s="3">
        <v>8</v>
      </c>
      <c r="F16" s="3" t="s">
        <v>8</v>
      </c>
    </row>
    <row r="17" spans="1:6" x14ac:dyDescent="0.25">
      <c r="A17" s="3">
        <v>1590</v>
      </c>
      <c r="B17" s="3">
        <v>-40</v>
      </c>
      <c r="C17" s="3">
        <v>160</v>
      </c>
      <c r="D17" s="3">
        <v>2.5</v>
      </c>
      <c r="E17" s="3">
        <v>9</v>
      </c>
      <c r="F17" s="3" t="s">
        <v>8</v>
      </c>
    </row>
    <row r="18" spans="1:6" x14ac:dyDescent="0.25">
      <c r="A18" s="3">
        <v>1790</v>
      </c>
      <c r="B18" s="3">
        <v>40</v>
      </c>
      <c r="C18" s="3">
        <v>210</v>
      </c>
      <c r="D18" s="3">
        <v>2.5</v>
      </c>
      <c r="E18" s="3">
        <v>11</v>
      </c>
      <c r="F18" s="3" t="s">
        <v>8</v>
      </c>
    </row>
    <row r="19" spans="1:6" x14ac:dyDescent="0.25">
      <c r="A19" s="3">
        <v>1895</v>
      </c>
      <c r="B19" s="3">
        <v>-40</v>
      </c>
      <c r="C19" s="3">
        <v>35</v>
      </c>
      <c r="D19" s="3">
        <v>0.5</v>
      </c>
      <c r="E19" s="3">
        <v>4</v>
      </c>
      <c r="F19" s="3" t="s">
        <v>8</v>
      </c>
    </row>
    <row r="20" spans="1:6" x14ac:dyDescent="0.25">
      <c r="A20" s="3">
        <v>1950</v>
      </c>
      <c r="B20" s="3">
        <v>30</v>
      </c>
      <c r="C20" s="3">
        <v>50</v>
      </c>
      <c r="D20" s="3">
        <v>0.5</v>
      </c>
      <c r="E20" s="3">
        <v>6</v>
      </c>
      <c r="F20" s="3" t="s">
        <v>8</v>
      </c>
    </row>
    <row r="21" spans="1:6" x14ac:dyDescent="0.25">
      <c r="A21" s="3">
        <v>1995</v>
      </c>
      <c r="B21" s="3">
        <v>-30</v>
      </c>
      <c r="C21" s="3">
        <v>70</v>
      </c>
      <c r="D21" s="3">
        <v>1.5</v>
      </c>
      <c r="E21" s="3">
        <v>5</v>
      </c>
      <c r="F21" s="3" t="s">
        <v>8</v>
      </c>
    </row>
    <row r="22" spans="1:6" x14ac:dyDescent="0.25">
      <c r="A22" s="3">
        <v>2130</v>
      </c>
      <c r="B22" s="3">
        <v>-10</v>
      </c>
      <c r="C22" s="3">
        <v>185</v>
      </c>
      <c r="D22" s="3">
        <v>2</v>
      </c>
      <c r="E22" s="3">
        <v>8</v>
      </c>
      <c r="F22" s="3" t="s">
        <v>8</v>
      </c>
    </row>
    <row r="23" spans="1:6" x14ac:dyDescent="0.25">
      <c r="A23" s="3">
        <v>2140</v>
      </c>
      <c r="B23" s="3">
        <v>50</v>
      </c>
      <c r="C23" s="3">
        <v>300</v>
      </c>
      <c r="D23" s="3">
        <v>3.5</v>
      </c>
      <c r="E23" s="3">
        <v>11</v>
      </c>
      <c r="F23" s="3" t="s">
        <v>8</v>
      </c>
    </row>
    <row r="24" spans="1:6" x14ac:dyDescent="0.25">
      <c r="A24" s="3">
        <v>2250</v>
      </c>
      <c r="B24" s="3">
        <v>30</v>
      </c>
      <c r="C24" s="3">
        <v>220</v>
      </c>
      <c r="D24" s="3">
        <v>2</v>
      </c>
      <c r="E24" s="3">
        <v>10</v>
      </c>
      <c r="F24" s="3" t="s">
        <v>8</v>
      </c>
    </row>
    <row r="25" spans="1:6" x14ac:dyDescent="0.25">
      <c r="A25" s="3">
        <v>2270</v>
      </c>
      <c r="B25" s="3">
        <v>30</v>
      </c>
      <c r="C25" s="3">
        <v>120</v>
      </c>
      <c r="D25" s="3">
        <v>1</v>
      </c>
      <c r="E25" s="3">
        <v>8</v>
      </c>
      <c r="F25" s="3" t="s">
        <v>8</v>
      </c>
    </row>
    <row r="26" spans="1:6" x14ac:dyDescent="0.25">
      <c r="A26" s="3">
        <v>2280</v>
      </c>
      <c r="B26" s="3">
        <v>30</v>
      </c>
      <c r="C26" s="3">
        <v>120</v>
      </c>
      <c r="D26" s="3">
        <v>1</v>
      </c>
      <c r="E26" s="3">
        <v>7</v>
      </c>
      <c r="F26" s="3" t="s">
        <v>8</v>
      </c>
    </row>
    <row r="27" spans="1:6" x14ac:dyDescent="0.25">
      <c r="A27" s="3">
        <v>2310</v>
      </c>
      <c r="B27" s="3">
        <v>0</v>
      </c>
      <c r="C27" s="3">
        <v>210</v>
      </c>
      <c r="D27" s="3">
        <v>3</v>
      </c>
      <c r="E27" s="3">
        <v>10</v>
      </c>
      <c r="F27" s="3" t="s">
        <v>8</v>
      </c>
    </row>
    <row r="28" spans="1:6" x14ac:dyDescent="0.25">
      <c r="A28" s="3">
        <v>2320</v>
      </c>
      <c r="B28" s="3">
        <v>-35</v>
      </c>
      <c r="C28" s="3">
        <v>180</v>
      </c>
      <c r="D28" s="3">
        <v>2</v>
      </c>
      <c r="E28" s="3">
        <v>9</v>
      </c>
      <c r="F28" s="3" t="s">
        <v>8</v>
      </c>
    </row>
    <row r="29" spans="1:6" x14ac:dyDescent="0.25">
      <c r="A29" s="3">
        <v>2390</v>
      </c>
      <c r="B29" s="3">
        <v>-40</v>
      </c>
      <c r="C29" s="3">
        <v>215</v>
      </c>
      <c r="D29" s="3">
        <v>2</v>
      </c>
      <c r="E29" s="3">
        <v>9</v>
      </c>
      <c r="F29" s="3" t="s">
        <v>8</v>
      </c>
    </row>
    <row r="30" spans="1:6" x14ac:dyDescent="0.25">
      <c r="A30" s="3">
        <v>2400</v>
      </c>
      <c r="B30" s="3">
        <v>20</v>
      </c>
      <c r="C30" s="3">
        <v>350</v>
      </c>
      <c r="D30" s="3">
        <v>3</v>
      </c>
      <c r="E30" s="3">
        <v>11</v>
      </c>
      <c r="F30" s="3" t="s">
        <v>8</v>
      </c>
    </row>
    <row r="31" spans="1:6" x14ac:dyDescent="0.25">
      <c r="A31" s="3">
        <v>2440</v>
      </c>
      <c r="B31" s="3">
        <v>-5</v>
      </c>
      <c r="C31" s="3">
        <v>175</v>
      </c>
      <c r="D31" s="3">
        <v>1.5</v>
      </c>
      <c r="E31" s="3">
        <v>7</v>
      </c>
      <c r="F31" s="3" t="s">
        <v>8</v>
      </c>
    </row>
    <row r="32" spans="1:6" x14ac:dyDescent="0.25">
      <c r="A32" s="3">
        <v>2470</v>
      </c>
      <c r="B32" s="3">
        <v>30</v>
      </c>
      <c r="C32" s="3">
        <v>140</v>
      </c>
      <c r="D32" s="3">
        <v>1.5</v>
      </c>
      <c r="E32" s="3">
        <v>8</v>
      </c>
      <c r="F32" s="3" t="s">
        <v>8</v>
      </c>
    </row>
    <row r="33" spans="1:6" x14ac:dyDescent="0.25">
      <c r="A33" s="3">
        <v>2490</v>
      </c>
      <c r="B33" s="3">
        <v>-10</v>
      </c>
      <c r="C33" s="3">
        <v>240</v>
      </c>
      <c r="D33" s="3">
        <v>3.5</v>
      </c>
      <c r="E33" s="3">
        <v>11</v>
      </c>
      <c r="F33" s="3" t="s">
        <v>8</v>
      </c>
    </row>
  </sheetData>
  <mergeCells count="9">
    <mergeCell ref="A1:F1"/>
    <mergeCell ref="A2:F2"/>
    <mergeCell ref="A4:F4"/>
    <mergeCell ref="A6:A7"/>
    <mergeCell ref="B6:B7"/>
    <mergeCell ref="C6:C7"/>
    <mergeCell ref="D6:D7"/>
    <mergeCell ref="E6:E7"/>
    <mergeCell ref="F6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25" workbookViewId="0">
      <selection activeCell="A42" sqref="A42:C46"/>
    </sheetView>
  </sheetViews>
  <sheetFormatPr defaultRowHeight="15" x14ac:dyDescent="0.25"/>
  <cols>
    <col min="1" max="2" width="14.7109375" style="6" customWidth="1"/>
    <col min="3" max="4" width="20.7109375" style="6" customWidth="1"/>
    <col min="5" max="16384" width="9.140625" style="6"/>
  </cols>
  <sheetData>
    <row r="1" spans="1:7" ht="30" x14ac:dyDescent="0.25">
      <c r="A1" s="8" t="s">
        <v>26</v>
      </c>
      <c r="B1" s="9" t="s">
        <v>27</v>
      </c>
      <c r="C1" s="8" t="s">
        <v>28</v>
      </c>
      <c r="D1" s="8" t="s">
        <v>29</v>
      </c>
      <c r="F1" s="6" t="s">
        <v>31</v>
      </c>
      <c r="G1" s="6" t="s">
        <v>32</v>
      </c>
    </row>
    <row r="2" spans="1:7" x14ac:dyDescent="0.25">
      <c r="A2" s="3">
        <v>16</v>
      </c>
      <c r="B2" s="3">
        <v>1</v>
      </c>
      <c r="C2" s="10">
        <f>$G$2*(A2)^2*B2</f>
        <v>201.06192982974676</v>
      </c>
      <c r="D2" s="10">
        <f t="shared" ref="D2:D30" si="0">C2/10000</f>
        <v>2.0106192982974676E-2</v>
      </c>
      <c r="F2" s="6">
        <f>PI()</f>
        <v>3.1415926535897931</v>
      </c>
      <c r="G2" s="6">
        <f>F2/4</f>
        <v>0.78539816339744828</v>
      </c>
    </row>
    <row r="3" spans="1:7" x14ac:dyDescent="0.25">
      <c r="A3" s="3">
        <v>17</v>
      </c>
      <c r="B3" s="3"/>
      <c r="C3" s="3"/>
      <c r="D3" s="3"/>
    </row>
    <row r="4" spans="1:7" x14ac:dyDescent="0.25">
      <c r="A4" s="3">
        <v>18</v>
      </c>
      <c r="B4" s="3"/>
      <c r="C4" s="3"/>
      <c r="D4" s="3"/>
    </row>
    <row r="5" spans="1:7" x14ac:dyDescent="0.25">
      <c r="A5" s="3">
        <v>19</v>
      </c>
      <c r="B5" s="3"/>
      <c r="C5" s="3"/>
      <c r="D5" s="3"/>
    </row>
    <row r="6" spans="1:7" x14ac:dyDescent="0.25">
      <c r="A6" s="3">
        <v>20</v>
      </c>
      <c r="B6" s="3">
        <v>1</v>
      </c>
      <c r="C6" s="10">
        <f>$G$2*(A6)^2*B6</f>
        <v>314.15926535897933</v>
      </c>
      <c r="D6" s="10">
        <f t="shared" si="0"/>
        <v>3.1415926535897934E-2</v>
      </c>
    </row>
    <row r="7" spans="1:7" x14ac:dyDescent="0.25">
      <c r="A7" s="3">
        <v>21</v>
      </c>
      <c r="B7" s="3"/>
      <c r="C7" s="10"/>
      <c r="D7" s="10"/>
    </row>
    <row r="8" spans="1:7" x14ac:dyDescent="0.25">
      <c r="A8" s="3">
        <v>22</v>
      </c>
      <c r="B8" s="3">
        <v>1</v>
      </c>
      <c r="C8" s="10">
        <f t="shared" ref="C8:C26" si="1">$G$2*(A8)^2*B8</f>
        <v>380.13271108436498</v>
      </c>
      <c r="D8" s="10">
        <f t="shared" si="0"/>
        <v>3.8013271108436497E-2</v>
      </c>
    </row>
    <row r="9" spans="1:7" x14ac:dyDescent="0.25">
      <c r="A9" s="3">
        <v>23</v>
      </c>
      <c r="B9" s="3">
        <v>1</v>
      </c>
      <c r="C9" s="10">
        <f t="shared" si="1"/>
        <v>415.47562843725012</v>
      </c>
      <c r="D9" s="10">
        <f t="shared" si="0"/>
        <v>4.154756284372501E-2</v>
      </c>
    </row>
    <row r="10" spans="1:7" x14ac:dyDescent="0.25">
      <c r="A10" s="3">
        <v>24</v>
      </c>
      <c r="B10" s="3">
        <v>1</v>
      </c>
      <c r="C10" s="10">
        <f t="shared" si="1"/>
        <v>452.38934211693021</v>
      </c>
      <c r="D10" s="10">
        <f t="shared" si="0"/>
        <v>4.5238934211693019E-2</v>
      </c>
    </row>
    <row r="11" spans="1:7" x14ac:dyDescent="0.25">
      <c r="A11" s="3">
        <v>25</v>
      </c>
      <c r="B11" s="3">
        <v>1</v>
      </c>
      <c r="C11" s="10">
        <f t="shared" si="1"/>
        <v>490.87385212340519</v>
      </c>
      <c r="D11" s="10">
        <f t="shared" si="0"/>
        <v>4.9087385212340517E-2</v>
      </c>
    </row>
    <row r="12" spans="1:7" x14ac:dyDescent="0.25">
      <c r="A12" s="3">
        <v>26</v>
      </c>
      <c r="B12" s="3">
        <v>1</v>
      </c>
      <c r="C12" s="10">
        <f t="shared" si="1"/>
        <v>530.92915845667505</v>
      </c>
      <c r="D12" s="10">
        <f t="shared" si="0"/>
        <v>5.3092915845667506E-2</v>
      </c>
    </row>
    <row r="13" spans="1:7" x14ac:dyDescent="0.25">
      <c r="A13" s="3">
        <v>27</v>
      </c>
      <c r="B13" s="3">
        <v>3</v>
      </c>
      <c r="C13" s="10">
        <f t="shared" si="1"/>
        <v>1717.6657833502193</v>
      </c>
      <c r="D13" s="10">
        <f t="shared" si="0"/>
        <v>0.17176657833502193</v>
      </c>
    </row>
    <row r="14" spans="1:7" x14ac:dyDescent="0.25">
      <c r="A14" s="3">
        <v>28</v>
      </c>
      <c r="B14" s="3">
        <v>1</v>
      </c>
      <c r="C14" s="10">
        <f t="shared" si="1"/>
        <v>615.75216010359941</v>
      </c>
      <c r="D14" s="10">
        <f t="shared" si="0"/>
        <v>6.1575216010359944E-2</v>
      </c>
    </row>
    <row r="15" spans="1:7" x14ac:dyDescent="0.25">
      <c r="A15" s="3">
        <v>29</v>
      </c>
      <c r="B15" s="3">
        <v>1</v>
      </c>
      <c r="C15" s="10">
        <f t="shared" si="1"/>
        <v>660.51985541725401</v>
      </c>
      <c r="D15" s="10">
        <f t="shared" si="0"/>
        <v>6.6051985541725394E-2</v>
      </c>
    </row>
    <row r="16" spans="1:7" x14ac:dyDescent="0.25">
      <c r="A16" s="3">
        <v>30</v>
      </c>
      <c r="B16" s="3">
        <v>3</v>
      </c>
      <c r="C16" s="10">
        <f t="shared" si="1"/>
        <v>2120.5750411731105</v>
      </c>
      <c r="D16" s="10">
        <f t="shared" si="0"/>
        <v>0.21205750411731106</v>
      </c>
    </row>
    <row r="17" spans="1:4" x14ac:dyDescent="0.25">
      <c r="A17" s="3">
        <v>31</v>
      </c>
      <c r="B17" s="3">
        <v>2</v>
      </c>
      <c r="C17" s="10">
        <f t="shared" si="1"/>
        <v>1509.5352700498956</v>
      </c>
      <c r="D17" s="10">
        <f t="shared" si="0"/>
        <v>0.15095352700498957</v>
      </c>
    </row>
    <row r="18" spans="1:4" x14ac:dyDescent="0.25">
      <c r="A18" s="3">
        <v>32</v>
      </c>
      <c r="B18" s="3">
        <v>2</v>
      </c>
      <c r="C18" s="10">
        <f t="shared" si="1"/>
        <v>1608.4954386379741</v>
      </c>
      <c r="D18" s="10">
        <f t="shared" si="0"/>
        <v>0.16084954386379741</v>
      </c>
    </row>
    <row r="19" spans="1:4" x14ac:dyDescent="0.25">
      <c r="A19" s="3">
        <v>33</v>
      </c>
      <c r="B19" s="3">
        <v>1</v>
      </c>
      <c r="C19" s="10">
        <f t="shared" si="1"/>
        <v>855.2985999398212</v>
      </c>
      <c r="D19" s="10">
        <f t="shared" si="0"/>
        <v>8.5529859993982119E-2</v>
      </c>
    </row>
    <row r="20" spans="1:4" x14ac:dyDescent="0.25">
      <c r="A20" s="3">
        <v>34</v>
      </c>
      <c r="B20" s="3">
        <v>4</v>
      </c>
      <c r="C20" s="10">
        <f t="shared" si="1"/>
        <v>3631.6811075498008</v>
      </c>
      <c r="D20" s="10">
        <f t="shared" si="0"/>
        <v>0.36316811075498007</v>
      </c>
    </row>
    <row r="21" spans="1:4" x14ac:dyDescent="0.25">
      <c r="A21" s="3">
        <v>35</v>
      </c>
      <c r="B21" s="3">
        <v>2</v>
      </c>
      <c r="C21" s="10">
        <f t="shared" si="1"/>
        <v>1924.2255003237483</v>
      </c>
      <c r="D21" s="10">
        <f t="shared" si="0"/>
        <v>0.19242255003237482</v>
      </c>
    </row>
    <row r="22" spans="1:4" x14ac:dyDescent="0.25">
      <c r="A22" s="3">
        <v>36</v>
      </c>
      <c r="B22" s="3">
        <v>3</v>
      </c>
      <c r="C22" s="10">
        <f t="shared" si="1"/>
        <v>3053.628059289279</v>
      </c>
      <c r="D22" s="10">
        <f t="shared" si="0"/>
        <v>0.30536280592892789</v>
      </c>
    </row>
    <row r="23" spans="1:4" x14ac:dyDescent="0.25">
      <c r="A23" s="3">
        <v>37</v>
      </c>
      <c r="B23" s="3"/>
      <c r="C23" s="10"/>
      <c r="D23" s="10"/>
    </row>
    <row r="24" spans="1:4" x14ac:dyDescent="0.25">
      <c r="A24" s="3">
        <v>38</v>
      </c>
      <c r="B24" s="3"/>
      <c r="C24" s="10"/>
      <c r="D24" s="10"/>
    </row>
    <row r="25" spans="1:4" x14ac:dyDescent="0.25">
      <c r="A25" s="3">
        <v>39</v>
      </c>
      <c r="B25" s="3">
        <v>2</v>
      </c>
      <c r="C25" s="10">
        <f t="shared" si="1"/>
        <v>2389.1812130550375</v>
      </c>
      <c r="D25" s="10">
        <f t="shared" si="0"/>
        <v>0.23891812130550374</v>
      </c>
    </row>
    <row r="26" spans="1:4" x14ac:dyDescent="0.25">
      <c r="A26" s="3">
        <v>40</v>
      </c>
      <c r="B26" s="3">
        <v>1</v>
      </c>
      <c r="C26" s="10">
        <f t="shared" si="1"/>
        <v>1256.6370614359173</v>
      </c>
      <c r="D26" s="10">
        <f t="shared" si="0"/>
        <v>0.12566370614359174</v>
      </c>
    </row>
    <row r="27" spans="1:4" x14ac:dyDescent="0.25">
      <c r="A27" s="3">
        <v>41</v>
      </c>
      <c r="B27" s="3"/>
      <c r="C27" s="10"/>
      <c r="D27" s="10"/>
    </row>
    <row r="28" spans="1:4" x14ac:dyDescent="0.25">
      <c r="A28" s="3">
        <v>42</v>
      </c>
      <c r="B28" s="3"/>
      <c r="C28" s="10"/>
      <c r="D28" s="10"/>
    </row>
    <row r="29" spans="1:4" x14ac:dyDescent="0.25">
      <c r="A29" s="3">
        <v>43</v>
      </c>
      <c r="B29" s="3"/>
      <c r="C29" s="10"/>
      <c r="D29" s="10"/>
    </row>
    <row r="30" spans="1:4" x14ac:dyDescent="0.25">
      <c r="A30" s="3">
        <v>44</v>
      </c>
      <c r="B30" s="3">
        <v>1</v>
      </c>
      <c r="C30" s="10">
        <f>$G$2*(A30)^2*B30</f>
        <v>1520.5308443374599</v>
      </c>
      <c r="D30" s="10">
        <f t="shared" si="0"/>
        <v>0.15205308443374599</v>
      </c>
    </row>
    <row r="32" spans="1:4" x14ac:dyDescent="0.25">
      <c r="A32" s="6" t="s">
        <v>30</v>
      </c>
      <c r="B32" s="6">
        <f>SUM(B2:B30)</f>
        <v>33</v>
      </c>
    </row>
    <row r="34" spans="1:4" x14ac:dyDescent="0.25">
      <c r="B34" s="6" t="s">
        <v>33</v>
      </c>
      <c r="C34" s="11">
        <f>SUM(C2:C30)</f>
        <v>25648.747822070472</v>
      </c>
      <c r="D34" s="12">
        <f>C34/10000</f>
        <v>2.5648747822070472</v>
      </c>
    </row>
    <row r="36" spans="1:4" x14ac:dyDescent="0.25">
      <c r="B36" s="6" t="s">
        <v>34</v>
      </c>
      <c r="C36" s="13">
        <f>SQRT((C34/B32)*(4/F2))</f>
        <v>31.458004714318118</v>
      </c>
    </row>
    <row r="38" spans="1:4" x14ac:dyDescent="0.25">
      <c r="A38" s="9" t="s">
        <v>35</v>
      </c>
      <c r="B38" s="9" t="s">
        <v>36</v>
      </c>
      <c r="C38" s="9" t="s">
        <v>37</v>
      </c>
    </row>
    <row r="39" spans="1:4" x14ac:dyDescent="0.25">
      <c r="A39" s="3">
        <v>33</v>
      </c>
      <c r="B39" s="10">
        <v>2.5649999999999999</v>
      </c>
      <c r="C39" s="14">
        <v>31.5</v>
      </c>
    </row>
    <row r="42" spans="1:4" x14ac:dyDescent="0.25">
      <c r="A42" s="21" t="s">
        <v>39</v>
      </c>
      <c r="B42" s="21"/>
      <c r="C42" s="21"/>
    </row>
    <row r="43" spans="1:4" x14ac:dyDescent="0.25">
      <c r="A43" s="15" t="s">
        <v>40</v>
      </c>
      <c r="B43" s="15" t="s">
        <v>41</v>
      </c>
      <c r="C43" s="15">
        <f>25*25</f>
        <v>625</v>
      </c>
    </row>
    <row r="44" spans="1:4" x14ac:dyDescent="0.25">
      <c r="A44" s="15"/>
      <c r="B44" s="15"/>
      <c r="C44" s="15"/>
    </row>
    <row r="45" spans="1:4" x14ac:dyDescent="0.25">
      <c r="A45" s="9" t="s">
        <v>35</v>
      </c>
      <c r="B45" s="9" t="s">
        <v>36</v>
      </c>
      <c r="C45" s="9" t="s">
        <v>37</v>
      </c>
    </row>
    <row r="46" spans="1:4" x14ac:dyDescent="0.25">
      <c r="A46" s="20">
        <f>A39*(10000/625)</f>
        <v>528</v>
      </c>
      <c r="B46" s="3">
        <f>B39*(10000/625)</f>
        <v>41.04</v>
      </c>
      <c r="C46" s="14">
        <v>31.5</v>
      </c>
    </row>
    <row r="47" spans="1:4" x14ac:dyDescent="0.25">
      <c r="A47" s="15"/>
      <c r="B47" s="15"/>
      <c r="C47" s="15"/>
    </row>
  </sheetData>
  <mergeCells count="1">
    <mergeCell ref="A42:C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3" sqref="B13"/>
    </sheetView>
  </sheetViews>
  <sheetFormatPr defaultRowHeight="15" x14ac:dyDescent="0.25"/>
  <cols>
    <col min="1" max="1" width="11.140625" bestFit="1" customWidth="1"/>
  </cols>
  <sheetData>
    <row r="1" spans="1:2" x14ac:dyDescent="0.25">
      <c r="A1" s="9" t="s">
        <v>38</v>
      </c>
      <c r="B1" s="9" t="s">
        <v>25</v>
      </c>
    </row>
    <row r="2" spans="1:2" x14ac:dyDescent="0.25">
      <c r="A2" s="3">
        <v>15</v>
      </c>
      <c r="B2" s="16">
        <v>1</v>
      </c>
    </row>
    <row r="3" spans="1:2" x14ac:dyDescent="0.25">
      <c r="A3" s="3">
        <v>20</v>
      </c>
      <c r="B3" s="16">
        <v>2</v>
      </c>
    </row>
    <row r="4" spans="1:2" x14ac:dyDescent="0.25">
      <c r="A4" s="3">
        <v>25</v>
      </c>
      <c r="B4" s="17">
        <v>7</v>
      </c>
    </row>
    <row r="5" spans="1:2" x14ac:dyDescent="0.25">
      <c r="A5" s="3">
        <v>30</v>
      </c>
      <c r="B5" s="17">
        <v>9</v>
      </c>
    </row>
    <row r="6" spans="1:2" x14ac:dyDescent="0.25">
      <c r="A6" s="3">
        <v>35</v>
      </c>
      <c r="B6" s="17">
        <v>10</v>
      </c>
    </row>
    <row r="7" spans="1:2" x14ac:dyDescent="0.25">
      <c r="A7" s="3">
        <v>40</v>
      </c>
      <c r="B7" s="17">
        <v>3</v>
      </c>
    </row>
    <row r="8" spans="1:2" x14ac:dyDescent="0.25">
      <c r="A8" s="3">
        <v>45</v>
      </c>
      <c r="B8" s="17">
        <v>1</v>
      </c>
    </row>
    <row r="9" spans="1:2" x14ac:dyDescent="0.25">
      <c r="B9" s="15"/>
    </row>
    <row r="10" spans="1:2" x14ac:dyDescent="0.25">
      <c r="A10" s="18" t="s">
        <v>30</v>
      </c>
      <c r="B10" s="19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Piedilista cavallettamento</vt:lpstr>
      <vt:lpstr>Transect rinnovazione</vt:lpstr>
      <vt:lpstr>Parametri dendrometrici</vt:lpstr>
      <vt:lpstr>Poligono frequenze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pasquale castellaneta</dc:creator>
  <cp:lastModifiedBy>pasquale castellaneta</cp:lastModifiedBy>
  <dcterms:created xsi:type="dcterms:W3CDTF">2017-04-11T14:06:14Z</dcterms:created>
  <dcterms:modified xsi:type="dcterms:W3CDTF">2017-11-28T14:58:01Z</dcterms:modified>
</cp:coreProperties>
</file>