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0" documentId="8_{92596322-656C-409B-95DF-7E98A22862A7}" xr6:coauthVersionLast="47" xr6:coauthVersionMax="47" xr10:uidLastSave="{00000000-0000-0000-0000-000000000000}"/>
  <bookViews>
    <workbookView xWindow="-98" yWindow="-98" windowWidth="24496" windowHeight="15675" xr2:uid="{00000000-000D-0000-FFFF-FFFF00000000}"/>
  </bookViews>
  <sheets>
    <sheet name="Projektplan" sheetId="11" r:id="rId1"/>
    <sheet name="Info" sheetId="12" r:id="rId2"/>
  </sheets>
  <definedNames>
    <definedName name="Anzeigewoche">Projektplan!$D$4</definedName>
    <definedName name="_xlnm.Print_Titles" localSheetId="0">Projektplan!$4:$6</definedName>
    <definedName name="Heute" localSheetId="0">TODAY()</definedName>
    <definedName name="Projektanfang">Projektplan!$D$3</definedName>
    <definedName name="task_end" localSheetId="0">Projektplan!$E1</definedName>
    <definedName name="task_progress" localSheetId="0">Projektplan!$C1</definedName>
    <definedName name="task_start" localSheetId="0">Projektplan!$D1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11" l="1"/>
  <c r="G40" i="11"/>
  <c r="D13" i="11"/>
  <c r="D11" i="11"/>
  <c r="D10" i="11"/>
  <c r="D9" i="11"/>
  <c r="G7" i="11"/>
  <c r="G24" i="11" l="1"/>
  <c r="E9" i="11"/>
  <c r="H5" i="11"/>
  <c r="H6" i="11" s="1"/>
  <c r="G33" i="11"/>
  <c r="G32" i="11"/>
  <c r="G31" i="11"/>
  <c r="G29" i="11"/>
  <c r="G23" i="11"/>
  <c r="G22" i="11"/>
  <c r="G15" i="11"/>
  <c r="G8" i="11"/>
  <c r="G9" i="11" l="1"/>
  <c r="E10" i="11"/>
  <c r="G30" i="11" l="1"/>
  <c r="G10" i="11"/>
  <c r="G16" i="11"/>
  <c r="E13" i="11"/>
  <c r="G13" i="11" s="1"/>
  <c r="E11" i="11"/>
  <c r="I5" i="11"/>
  <c r="H4" i="11"/>
  <c r="J5" i="11" l="1"/>
  <c r="I6" i="11"/>
  <c r="G17" i="11"/>
  <c r="D21" i="11"/>
  <c r="G11" i="11"/>
  <c r="E12" i="11"/>
  <c r="G12" i="11" s="1"/>
  <c r="K5" i="11" l="1"/>
  <c r="J6" i="11"/>
  <c r="G21" i="11"/>
  <c r="G18" i="11"/>
  <c r="L5" i="11" l="1"/>
  <c r="K6" i="11"/>
  <c r="M5" i="11" l="1"/>
  <c r="L6" i="11"/>
  <c r="N5" i="11" l="1"/>
  <c r="M6" i="11"/>
  <c r="O5" i="11" l="1"/>
  <c r="N6" i="11"/>
  <c r="O6" i="11" l="1"/>
  <c r="O4" i="11"/>
  <c r="P5" i="11"/>
  <c r="Q5" i="11" l="1"/>
  <c r="P6" i="11"/>
  <c r="R5" i="11" l="1"/>
  <c r="Q6" i="11"/>
  <c r="S5" i="11" l="1"/>
  <c r="R6" i="11"/>
  <c r="T5" i="11" l="1"/>
  <c r="S6" i="11"/>
  <c r="U5" i="11" l="1"/>
  <c r="T6" i="11"/>
  <c r="V5" i="11" l="1"/>
  <c r="U6" i="11"/>
  <c r="V6" i="11" l="1"/>
  <c r="V4" i="11"/>
  <c r="W5" i="11"/>
  <c r="X5" i="11" l="1"/>
  <c r="W6" i="11"/>
  <c r="Y5" i="11" l="1"/>
  <c r="X6" i="11"/>
  <c r="Z5" i="11" l="1"/>
  <c r="Y6" i="11"/>
  <c r="AA5" i="11" l="1"/>
  <c r="Z6" i="11"/>
  <c r="AB5" i="11" l="1"/>
  <c r="AA6" i="11"/>
  <c r="AC5" i="11" l="1"/>
  <c r="AB6" i="11"/>
  <c r="AC6" i="11" l="1"/>
  <c r="AD5" i="11"/>
  <c r="AC4" i="11"/>
  <c r="AE5" i="11" l="1"/>
  <c r="AD6" i="11"/>
  <c r="AF5" i="11" l="1"/>
  <c r="AE6" i="11"/>
  <c r="AG5" i="11" l="1"/>
  <c r="AF6" i="11"/>
  <c r="AH5" i="11" l="1"/>
  <c r="AG6" i="11"/>
  <c r="AI5" i="11" l="1"/>
  <c r="AH6" i="11"/>
  <c r="AI6" i="11" l="1"/>
  <c r="AJ5" i="11"/>
  <c r="AK5" i="11" l="1"/>
  <c r="AJ6" i="11"/>
  <c r="AJ4" i="11"/>
  <c r="AL5" i="11" l="1"/>
  <c r="AK6" i="11"/>
  <c r="AM5" i="11" l="1"/>
  <c r="AL6" i="11"/>
  <c r="AN5" i="11" l="1"/>
  <c r="AM6" i="11"/>
  <c r="AO5" i="11" l="1"/>
  <c r="AN6" i="11"/>
  <c r="AP5" i="11" l="1"/>
  <c r="AO6" i="11"/>
  <c r="AP6" i="11" l="1"/>
  <c r="AQ5" i="11"/>
  <c r="AR5" i="11" l="1"/>
  <c r="AQ6" i="11"/>
  <c r="AQ4" i="11"/>
  <c r="AR6" i="11" l="1"/>
  <c r="AS5" i="11"/>
  <c r="AS6" i="11" l="1"/>
  <c r="AT5" i="11"/>
  <c r="AT6" i="11" l="1"/>
  <c r="AU5" i="11"/>
  <c r="AU6" i="11" l="1"/>
  <c r="AV5" i="11"/>
  <c r="AV6" i="11" l="1"/>
  <c r="AW5" i="11"/>
  <c r="AX5" i="11" l="1"/>
  <c r="AW6" i="11"/>
  <c r="AX6" i="11" l="1"/>
  <c r="AY5" i="11"/>
  <c r="AX4" i="11"/>
  <c r="AY6" i="11" l="1"/>
  <c r="AZ5" i="11"/>
  <c r="AZ6" i="11" l="1"/>
  <c r="BA5" i="11"/>
  <c r="BA6" i="11" l="1"/>
  <c r="BB5" i="11"/>
  <c r="BB6" i="11" l="1"/>
  <c r="BC5" i="11"/>
  <c r="BC6" i="11" l="1"/>
  <c r="BD5" i="11"/>
  <c r="BD6" i="11" l="1"/>
  <c r="BE5" i="11"/>
  <c r="BE6" i="11" l="1"/>
  <c r="BF5" i="11"/>
  <c r="BE4" i="11"/>
  <c r="BF6" i="11" l="1"/>
  <c r="BG5" i="11"/>
  <c r="BG6" i="11" l="1"/>
  <c r="BH5" i="11"/>
  <c r="BH6" i="11" l="1"/>
  <c r="BI5" i="11"/>
  <c r="BI6" i="11" l="1"/>
  <c r="BJ5" i="11"/>
  <c r="BJ6" i="11" l="1"/>
  <c r="BK5" i="11"/>
  <c r="BK6" i="11" s="1"/>
</calcChain>
</file>

<file path=xl/sharedStrings.xml><?xml version="1.0" encoding="utf-8"?>
<sst xmlns="http://schemas.openxmlformats.org/spreadsheetml/2006/main" count="66" uniqueCount="65">
  <si>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</si>
  <si>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</si>
  <si>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</si>
  <si>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</si>
  <si>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</si>
  <si>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</si>
  <si>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</si>
  <si>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</si>
  <si>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</si>
  <si>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</si>
  <si>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</si>
  <si>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</si>
  <si>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</si>
  <si>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</si>
  <si>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</si>
  <si>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</si>
  <si>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</si>
  <si>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</si>
  <si>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</si>
  <si>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</si>
  <si>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</si>
  <si>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</si>
  <si>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</si>
  <si>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</si>
  <si>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</si>
  <si>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</si>
  <si>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</si>
  <si>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</si>
  <si>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</si>
  <si>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</si>
  <si>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</si>
  <si>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</si>
  <si>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</si>
  <si>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</si>
  <si>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</si>
  <si>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HAW</t>
  </si>
  <si>
    <t>Konzepterstellung</t>
  </si>
  <si>
    <t>Einarbeitung, Einlesen</t>
  </si>
  <si>
    <t>Sequenzdiagramm</t>
  </si>
  <si>
    <t>Klassendiagramm</t>
  </si>
  <si>
    <t>ER-Diagramm</t>
  </si>
  <si>
    <t>Schnittstellenabsprache mit anderen Gewerken</t>
  </si>
  <si>
    <t>Einarbeitung in Software und vorhanden Code</t>
  </si>
  <si>
    <t>state machine, statesstruktur erstellen</t>
  </si>
  <si>
    <t>Implementierungen bis Semesterstart</t>
  </si>
  <si>
    <t>Konzept überarbeiten</t>
  </si>
  <si>
    <t>Gewerk 1</t>
  </si>
  <si>
    <t>Testung mit dummies  bis Semesterstart</t>
  </si>
  <si>
    <t>Testung mit Hardware</t>
  </si>
  <si>
    <t>Schreib- und Lesezugriff auf RFID Daten herstellen</t>
  </si>
  <si>
    <t>Kameradaten auslesen und in QT verfügbar machen</t>
  </si>
  <si>
    <t>QT mit MQTT, SQL Bibliothen installieren</t>
  </si>
  <si>
    <t>Datenbankzugriff und Abfrage über QT herstellen</t>
  </si>
  <si>
    <t>Provisorisch Fahraufträge erstellen und per MQTT an den Broker senden</t>
  </si>
  <si>
    <t>Agenten mit zugehörigen Methoden und Funktionalitäten implementieren</t>
  </si>
  <si>
    <t>Datenbankzugriff in den Agenten implementieren</t>
  </si>
  <si>
    <t>Visualisierung: Produktauswahl, Hinzufügen und Löschen von Taschenbelegungen</t>
  </si>
  <si>
    <t>Visualisierung: Button aus QT erzeugt Datenbankzugriff ( z. B. Taschenbelegung)</t>
  </si>
  <si>
    <t>Produktkatalog erstellen und in Datenbank eintragen über QT</t>
  </si>
  <si>
    <t xml:space="preserve">Spezielle Fälle ermitteln und Priorisierung festlegen </t>
  </si>
  <si>
    <t>Anzeigen Visualisierung</t>
  </si>
  <si>
    <t>Schnittstellen/Protokolle überprüfen. Testfälle prüfen</t>
  </si>
  <si>
    <t xml:space="preserve">Datenbankzugriff prüfen. Steht gewünschter Datenbankeintrag drin? </t>
  </si>
  <si>
    <t>Gesamtsystem. Ist Auftrag erfolgreich?</t>
  </si>
  <si>
    <t xml:space="preserve">Tonn, Anton Rüdenauer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</si>
</sst>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9"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9"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9"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9"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9"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Fill="1">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45" borderId="2" xfId="12" applyFill="1">
      <alignment horizontal="left" vertical="center" indent="2"/>
    </xf>
    <xf numFmtId="9" fontId="4" fillId="45" borderId="2" xfId="2" applyFont="1" applyFill="1" applyBorder="1" applyAlignment="1">
      <alignment horizontal="center" vertical="center"/>
    </xf>
    <xf numFmtId="166" fontId="8" fillId="45" borderId="2" xfId="10" applyFill="1">
      <alignment horizontal="center" vertical="center"/>
    </xf>
    <xf numFmtId="0" fontId="8" fillId="46" borderId="2" xfId="12" applyFill="1">
      <alignment horizontal="left" vertical="center" indent="2"/>
    </xf>
    <xf numFmtId="9" fontId="4" fillId="46" borderId="2" xfId="2" applyFont="1" applyFill="1" applyBorder="1" applyAlignment="1">
      <alignment horizontal="center" vertical="center"/>
    </xf>
    <xf numFmtId="166" fontId="8" fillId="46" borderId="2" xfId="10" applyFill="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8"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2"/>
  <sheetViews>
    <sheetView showGridLines="0" tabSelected="1" showRuler="0" zoomScaleNormal="100" zoomScalePageLayoutView="70" workbookViewId="0">
      <pane ySplit="6" topLeftCell="A8" activePane="bottomLeft" state="frozen"/>
      <selection pane="bottomLeft" activeCell="B4" sqref="B4"/>
    </sheetView>
  </sheetViews>
  <sheetFormatPr baseColWidth="10" defaultColWidth="9.1328125" defaultRowHeight="30" customHeight="1" x14ac:dyDescent="0.45"/>
  <cols>
    <col min="1" max="1" width="2.6640625" style="40" customWidth="1"/>
    <col min="2" max="2" width="67.86328125" customWidth="1"/>
    <col min="3" max="3" width="10.6640625" customWidth="1"/>
    <col min="4" max="4" width="10.46484375" style="4" customWidth="1"/>
    <col min="5" max="5" width="10.46484375" customWidth="1"/>
    <col min="6" max="6" width="2.6640625" customWidth="1"/>
    <col min="7" max="7" width="6.1328125" hidden="1" customWidth="1"/>
    <col min="8" max="63" width="2.53125" customWidth="1"/>
    <col min="68" max="69" width="10.33203125"/>
  </cols>
  <sheetData>
    <row r="1" spans="1:63" ht="30" customHeight="1" x14ac:dyDescent="0.85">
      <c r="A1" s="41" t="s">
        <v>0</v>
      </c>
      <c r="B1" s="43" t="s">
        <v>46</v>
      </c>
      <c r="C1" s="1"/>
      <c r="D1" s="3"/>
      <c r="E1" s="29"/>
      <c r="G1" s="1"/>
      <c r="H1" s="51"/>
    </row>
    <row r="2" spans="1:63" ht="30" customHeight="1" x14ac:dyDescent="0.55000000000000004">
      <c r="A2" s="40" t="s">
        <v>1</v>
      </c>
      <c r="B2" s="44" t="s">
        <v>35</v>
      </c>
      <c r="H2" s="52"/>
    </row>
    <row r="3" spans="1:63" ht="30" customHeight="1" x14ac:dyDescent="0.45">
      <c r="A3" s="40" t="s">
        <v>2</v>
      </c>
      <c r="B3" s="45" t="s">
        <v>64</v>
      </c>
      <c r="C3" s="54"/>
      <c r="D3" s="81">
        <v>45260</v>
      </c>
      <c r="E3" s="81"/>
    </row>
    <row r="4" spans="1:63" ht="30" customHeight="1" x14ac:dyDescent="0.45">
      <c r="A4" s="41" t="s">
        <v>3</v>
      </c>
      <c r="C4" s="54"/>
      <c r="D4" s="6">
        <v>1</v>
      </c>
      <c r="H4" s="78">
        <f>H5</f>
        <v>45257</v>
      </c>
      <c r="I4" s="79"/>
      <c r="J4" s="79"/>
      <c r="K4" s="79"/>
      <c r="L4" s="79"/>
      <c r="M4" s="79"/>
      <c r="N4" s="80"/>
      <c r="O4" s="78">
        <f>O5</f>
        <v>45264</v>
      </c>
      <c r="P4" s="79"/>
      <c r="Q4" s="79"/>
      <c r="R4" s="79"/>
      <c r="S4" s="79"/>
      <c r="T4" s="79"/>
      <c r="U4" s="80"/>
      <c r="V4" s="78">
        <f>V5</f>
        <v>45271</v>
      </c>
      <c r="W4" s="79"/>
      <c r="X4" s="79"/>
      <c r="Y4" s="79"/>
      <c r="Z4" s="79"/>
      <c r="AA4" s="79"/>
      <c r="AB4" s="80"/>
      <c r="AC4" s="78">
        <f>AC5</f>
        <v>45278</v>
      </c>
      <c r="AD4" s="79"/>
      <c r="AE4" s="79"/>
      <c r="AF4" s="79"/>
      <c r="AG4" s="79"/>
      <c r="AH4" s="79"/>
      <c r="AI4" s="80"/>
      <c r="AJ4" s="78">
        <f>AJ5</f>
        <v>45285</v>
      </c>
      <c r="AK4" s="79"/>
      <c r="AL4" s="79"/>
      <c r="AM4" s="79"/>
      <c r="AN4" s="79"/>
      <c r="AO4" s="79"/>
      <c r="AP4" s="80"/>
      <c r="AQ4" s="78">
        <f>AQ5</f>
        <v>45292</v>
      </c>
      <c r="AR4" s="79"/>
      <c r="AS4" s="79"/>
      <c r="AT4" s="79"/>
      <c r="AU4" s="79"/>
      <c r="AV4" s="79"/>
      <c r="AW4" s="80"/>
      <c r="AX4" s="78">
        <f>AX5</f>
        <v>45299</v>
      </c>
      <c r="AY4" s="79"/>
      <c r="AZ4" s="79"/>
      <c r="BA4" s="79"/>
      <c r="BB4" s="79"/>
      <c r="BC4" s="79"/>
      <c r="BD4" s="80"/>
      <c r="BE4" s="78">
        <f>BE5</f>
        <v>45306</v>
      </c>
      <c r="BF4" s="79"/>
      <c r="BG4" s="79"/>
      <c r="BH4" s="79"/>
      <c r="BI4" s="79"/>
      <c r="BJ4" s="79"/>
      <c r="BK4" s="80"/>
    </row>
    <row r="5" spans="1:63" ht="15" customHeight="1" x14ac:dyDescent="0.45">
      <c r="A5" s="41" t="s">
        <v>4</v>
      </c>
      <c r="B5" s="50"/>
      <c r="C5" s="50"/>
      <c r="D5" s="50"/>
      <c r="E5" s="50"/>
      <c r="F5" s="50"/>
      <c r="H5" s="69">
        <f>Projektanfang-WEEKDAY(Projektanfang,1)+2+7*(Anzeigewoche-1)</f>
        <v>45257</v>
      </c>
      <c r="I5" s="70">
        <f>H5+1</f>
        <v>45258</v>
      </c>
      <c r="J5" s="70">
        <f t="shared" ref="J5:AW5" si="0">I5+1</f>
        <v>45259</v>
      </c>
      <c r="K5" s="70">
        <f t="shared" si="0"/>
        <v>45260</v>
      </c>
      <c r="L5" s="70">
        <f t="shared" si="0"/>
        <v>45261</v>
      </c>
      <c r="M5" s="70">
        <f t="shared" si="0"/>
        <v>45262</v>
      </c>
      <c r="N5" s="71">
        <f t="shared" si="0"/>
        <v>45263</v>
      </c>
      <c r="O5" s="69">
        <f>N5+1</f>
        <v>45264</v>
      </c>
      <c r="P5" s="70">
        <f>O5+1</f>
        <v>45265</v>
      </c>
      <c r="Q5" s="70">
        <f t="shared" si="0"/>
        <v>45266</v>
      </c>
      <c r="R5" s="70">
        <f t="shared" si="0"/>
        <v>45267</v>
      </c>
      <c r="S5" s="70">
        <f t="shared" si="0"/>
        <v>45268</v>
      </c>
      <c r="T5" s="70">
        <f t="shared" si="0"/>
        <v>45269</v>
      </c>
      <c r="U5" s="71">
        <f t="shared" si="0"/>
        <v>45270</v>
      </c>
      <c r="V5" s="69">
        <f>U5+1</f>
        <v>45271</v>
      </c>
      <c r="W5" s="70">
        <f>V5+1</f>
        <v>45272</v>
      </c>
      <c r="X5" s="70">
        <f t="shared" si="0"/>
        <v>45273</v>
      </c>
      <c r="Y5" s="70">
        <f t="shared" si="0"/>
        <v>45274</v>
      </c>
      <c r="Z5" s="70">
        <f t="shared" si="0"/>
        <v>45275</v>
      </c>
      <c r="AA5" s="70">
        <f t="shared" si="0"/>
        <v>45276</v>
      </c>
      <c r="AB5" s="71">
        <f t="shared" si="0"/>
        <v>45277</v>
      </c>
      <c r="AC5" s="69">
        <f>AB5+1</f>
        <v>45278</v>
      </c>
      <c r="AD5" s="70">
        <f>AC5+1</f>
        <v>45279</v>
      </c>
      <c r="AE5" s="70">
        <f t="shared" si="0"/>
        <v>45280</v>
      </c>
      <c r="AF5" s="70">
        <f t="shared" si="0"/>
        <v>45281</v>
      </c>
      <c r="AG5" s="70">
        <f t="shared" si="0"/>
        <v>45282</v>
      </c>
      <c r="AH5" s="70">
        <f t="shared" si="0"/>
        <v>45283</v>
      </c>
      <c r="AI5" s="71">
        <f t="shared" si="0"/>
        <v>45284</v>
      </c>
      <c r="AJ5" s="69">
        <f>AI5+1</f>
        <v>45285</v>
      </c>
      <c r="AK5" s="70">
        <f>AJ5+1</f>
        <v>45286</v>
      </c>
      <c r="AL5" s="70">
        <f t="shared" si="0"/>
        <v>45287</v>
      </c>
      <c r="AM5" s="70">
        <f t="shared" si="0"/>
        <v>45288</v>
      </c>
      <c r="AN5" s="70">
        <f t="shared" si="0"/>
        <v>45289</v>
      </c>
      <c r="AO5" s="70">
        <f t="shared" si="0"/>
        <v>45290</v>
      </c>
      <c r="AP5" s="71">
        <f t="shared" si="0"/>
        <v>45291</v>
      </c>
      <c r="AQ5" s="69">
        <f>AP5+1</f>
        <v>45292</v>
      </c>
      <c r="AR5" s="70">
        <f>AQ5+1</f>
        <v>45293</v>
      </c>
      <c r="AS5" s="70">
        <f t="shared" si="0"/>
        <v>45294</v>
      </c>
      <c r="AT5" s="70">
        <f t="shared" si="0"/>
        <v>45295</v>
      </c>
      <c r="AU5" s="70">
        <f t="shared" si="0"/>
        <v>45296</v>
      </c>
      <c r="AV5" s="70">
        <f t="shared" si="0"/>
        <v>45297</v>
      </c>
      <c r="AW5" s="71">
        <f t="shared" si="0"/>
        <v>45298</v>
      </c>
      <c r="AX5" s="69">
        <f>AW5+1</f>
        <v>45299</v>
      </c>
      <c r="AY5" s="70">
        <f>AX5+1</f>
        <v>45300</v>
      </c>
      <c r="AZ5" s="70">
        <f t="shared" ref="AZ5:BD5" si="1">AY5+1</f>
        <v>45301</v>
      </c>
      <c r="BA5" s="70">
        <f t="shared" si="1"/>
        <v>45302</v>
      </c>
      <c r="BB5" s="70">
        <f t="shared" si="1"/>
        <v>45303</v>
      </c>
      <c r="BC5" s="70">
        <f t="shared" si="1"/>
        <v>45304</v>
      </c>
      <c r="BD5" s="71">
        <f t="shared" si="1"/>
        <v>45305</v>
      </c>
      <c r="BE5" s="69">
        <f>BD5+1</f>
        <v>45306</v>
      </c>
      <c r="BF5" s="70">
        <f>BE5+1</f>
        <v>45307</v>
      </c>
      <c r="BG5" s="70">
        <f t="shared" ref="BG5:BK5" si="2">BF5+1</f>
        <v>45308</v>
      </c>
      <c r="BH5" s="70">
        <f t="shared" si="2"/>
        <v>45309</v>
      </c>
      <c r="BI5" s="70">
        <f t="shared" si="2"/>
        <v>45310</v>
      </c>
      <c r="BJ5" s="70">
        <f t="shared" si="2"/>
        <v>45311</v>
      </c>
      <c r="BK5" s="71">
        <f t="shared" si="2"/>
        <v>45312</v>
      </c>
    </row>
    <row r="6" spans="1:63" ht="30" customHeight="1" thickBot="1" x14ac:dyDescent="0.5">
      <c r="A6" s="41" t="s">
        <v>5</v>
      </c>
      <c r="B6" s="7" t="s">
        <v>14</v>
      </c>
      <c r="C6" s="8" t="s">
        <v>16</v>
      </c>
      <c r="D6" s="8" t="s">
        <v>17</v>
      </c>
      <c r="E6" s="8" t="s">
        <v>18</v>
      </c>
      <c r="F6" s="8"/>
      <c r="G6" s="8" t="s">
        <v>19</v>
      </c>
      <c r="H6" s="9" t="str">
        <f t="shared" ref="H6:AM6" si="3">LEFT(TEXT(H5,"TTTT"),1)</f>
        <v>M</v>
      </c>
      <c r="I6" s="9" t="str">
        <f t="shared" si="3"/>
        <v>D</v>
      </c>
      <c r="J6" s="9" t="str">
        <f t="shared" si="3"/>
        <v>M</v>
      </c>
      <c r="K6" s="9" t="str">
        <f t="shared" si="3"/>
        <v>D</v>
      </c>
      <c r="L6" s="9" t="str">
        <f t="shared" si="3"/>
        <v>F</v>
      </c>
      <c r="M6" s="9" t="str">
        <f t="shared" si="3"/>
        <v>S</v>
      </c>
      <c r="N6" s="9" t="str">
        <f t="shared" si="3"/>
        <v>S</v>
      </c>
      <c r="O6" s="9" t="str">
        <f t="shared" si="3"/>
        <v>M</v>
      </c>
      <c r="P6" s="9" t="str">
        <f t="shared" si="3"/>
        <v>D</v>
      </c>
      <c r="Q6" s="9" t="str">
        <f t="shared" si="3"/>
        <v>M</v>
      </c>
      <c r="R6" s="9" t="str">
        <f t="shared" si="3"/>
        <v>D</v>
      </c>
      <c r="S6" s="9" t="str">
        <f t="shared" si="3"/>
        <v>F</v>
      </c>
      <c r="T6" s="9" t="str">
        <f t="shared" si="3"/>
        <v>S</v>
      </c>
      <c r="U6" s="9" t="str">
        <f t="shared" si="3"/>
        <v>S</v>
      </c>
      <c r="V6" s="9" t="str">
        <f t="shared" si="3"/>
        <v>M</v>
      </c>
      <c r="W6" s="9" t="str">
        <f t="shared" si="3"/>
        <v>D</v>
      </c>
      <c r="X6" s="9" t="str">
        <f t="shared" si="3"/>
        <v>M</v>
      </c>
      <c r="Y6" s="9" t="str">
        <f t="shared" si="3"/>
        <v>D</v>
      </c>
      <c r="Z6" s="9" t="str">
        <f t="shared" si="3"/>
        <v>F</v>
      </c>
      <c r="AA6" s="9" t="str">
        <f t="shared" si="3"/>
        <v>S</v>
      </c>
      <c r="AB6" s="9" t="str">
        <f t="shared" si="3"/>
        <v>S</v>
      </c>
      <c r="AC6" s="9" t="str">
        <f t="shared" si="3"/>
        <v>M</v>
      </c>
      <c r="AD6" s="9" t="str">
        <f t="shared" si="3"/>
        <v>D</v>
      </c>
      <c r="AE6" s="9" t="str">
        <f t="shared" si="3"/>
        <v>M</v>
      </c>
      <c r="AF6" s="9" t="str">
        <f t="shared" si="3"/>
        <v>D</v>
      </c>
      <c r="AG6" s="9" t="str">
        <f t="shared" si="3"/>
        <v>F</v>
      </c>
      <c r="AH6" s="9" t="str">
        <f t="shared" si="3"/>
        <v>S</v>
      </c>
      <c r="AI6" s="9" t="str">
        <f t="shared" si="3"/>
        <v>S</v>
      </c>
      <c r="AJ6" s="9" t="str">
        <f t="shared" si="3"/>
        <v>M</v>
      </c>
      <c r="AK6" s="9" t="str">
        <f t="shared" si="3"/>
        <v>D</v>
      </c>
      <c r="AL6" s="9" t="str">
        <f t="shared" si="3"/>
        <v>M</v>
      </c>
      <c r="AM6" s="9" t="str">
        <f t="shared" si="3"/>
        <v>D</v>
      </c>
      <c r="AN6" s="9" t="str">
        <f t="shared" ref="AN6:BK6" si="4">LEFT(TEXT(AN5,"TTTT"),1)</f>
        <v>F</v>
      </c>
      <c r="AO6" s="9" t="str">
        <f t="shared" si="4"/>
        <v>S</v>
      </c>
      <c r="AP6" s="9" t="str">
        <f t="shared" si="4"/>
        <v>S</v>
      </c>
      <c r="AQ6" s="9" t="str">
        <f t="shared" si="4"/>
        <v>M</v>
      </c>
      <c r="AR6" s="9" t="str">
        <f t="shared" si="4"/>
        <v>D</v>
      </c>
      <c r="AS6" s="9" t="str">
        <f t="shared" si="4"/>
        <v>M</v>
      </c>
      <c r="AT6" s="9" t="str">
        <f t="shared" si="4"/>
        <v>D</v>
      </c>
      <c r="AU6" s="9" t="str">
        <f t="shared" si="4"/>
        <v>F</v>
      </c>
      <c r="AV6" s="9" t="str">
        <f t="shared" si="4"/>
        <v>S</v>
      </c>
      <c r="AW6" s="9" t="str">
        <f t="shared" si="4"/>
        <v>S</v>
      </c>
      <c r="AX6" s="9" t="str">
        <f t="shared" si="4"/>
        <v>M</v>
      </c>
      <c r="AY6" s="9" t="str">
        <f t="shared" si="4"/>
        <v>D</v>
      </c>
      <c r="AZ6" s="9" t="str">
        <f t="shared" si="4"/>
        <v>M</v>
      </c>
      <c r="BA6" s="9" t="str">
        <f t="shared" si="4"/>
        <v>D</v>
      </c>
      <c r="BB6" s="9" t="str">
        <f t="shared" si="4"/>
        <v>F</v>
      </c>
      <c r="BC6" s="9" t="str">
        <f t="shared" si="4"/>
        <v>S</v>
      </c>
      <c r="BD6" s="9" t="str">
        <f t="shared" si="4"/>
        <v>S</v>
      </c>
      <c r="BE6" s="9" t="str">
        <f t="shared" si="4"/>
        <v>M</v>
      </c>
      <c r="BF6" s="9" t="str">
        <f t="shared" si="4"/>
        <v>D</v>
      </c>
      <c r="BG6" s="9" t="str">
        <f t="shared" si="4"/>
        <v>M</v>
      </c>
      <c r="BH6" s="9" t="str">
        <f t="shared" si="4"/>
        <v>D</v>
      </c>
      <c r="BI6" s="9" t="str">
        <f t="shared" si="4"/>
        <v>F</v>
      </c>
      <c r="BJ6" s="9" t="str">
        <f t="shared" si="4"/>
        <v>S</v>
      </c>
      <c r="BK6" s="9" t="str">
        <f t="shared" si="4"/>
        <v>S</v>
      </c>
    </row>
    <row r="7" spans="1:63" ht="30" hidden="1" customHeight="1" thickBot="1" x14ac:dyDescent="0.5">
      <c r="A7" s="40" t="s">
        <v>6</v>
      </c>
      <c r="D7"/>
      <c r="G7" t="str">
        <f>IF(OR(ISBLANK(task_start),ISBLANK(task_end)),"",task_end-task_start+1)</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row>
    <row r="8" spans="1:63" s="2" customFormat="1" ht="30" customHeight="1" thickBot="1" x14ac:dyDescent="0.5">
      <c r="A8" s="41" t="s">
        <v>7</v>
      </c>
      <c r="B8" s="11" t="s">
        <v>36</v>
      </c>
      <c r="C8" s="12">
        <v>1</v>
      </c>
      <c r="D8" s="55">
        <v>45260</v>
      </c>
      <c r="E8" s="56">
        <v>45281</v>
      </c>
      <c r="F8" s="10"/>
      <c r="G8" s="10">
        <f t="shared" ref="G8:G40" si="5">IF(OR(ISBLANK(task_start),ISBLANK(task_end)),"",task_end-task_start+1)</f>
        <v>22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row>
    <row r="9" spans="1:63" s="2" customFormat="1" ht="30" customHeight="1" thickBot="1" x14ac:dyDescent="0.5">
      <c r="A9" s="41" t="s">
        <v>8</v>
      </c>
      <c r="B9" s="46" t="s">
        <v>37</v>
      </c>
      <c r="C9" s="13">
        <v>1</v>
      </c>
      <c r="D9" s="57">
        <f>Projektanfang</f>
        <v>45260</v>
      </c>
      <c r="E9" s="57">
        <f>D9+3</f>
        <v>45263</v>
      </c>
      <c r="F9" s="10"/>
      <c r="G9" s="10">
        <f t="shared" si="5"/>
        <v>4</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2" customFormat="1" ht="30" customHeight="1" thickBot="1" x14ac:dyDescent="0.5">
      <c r="A10" s="41" t="s">
        <v>9</v>
      </c>
      <c r="B10" s="46" t="s">
        <v>38</v>
      </c>
      <c r="C10" s="13">
        <v>1</v>
      </c>
      <c r="D10" s="57">
        <f>Projektanfang</f>
        <v>45260</v>
      </c>
      <c r="E10" s="57">
        <f>D10+2</f>
        <v>45262</v>
      </c>
      <c r="F10" s="10"/>
      <c r="G10" s="10">
        <f t="shared" si="5"/>
        <v>3</v>
      </c>
      <c r="H10" s="26"/>
      <c r="I10" s="26"/>
      <c r="J10" s="26"/>
      <c r="K10" s="26"/>
      <c r="L10" s="26"/>
      <c r="M10" s="26"/>
      <c r="N10" s="26"/>
      <c r="O10" s="26"/>
      <c r="P10" s="26"/>
      <c r="Q10" s="26"/>
      <c r="R10" s="26"/>
      <c r="S10" s="26"/>
      <c r="T10" s="27"/>
      <c r="U10" s="27"/>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row>
    <row r="11" spans="1:63" s="2" customFormat="1" ht="30" customHeight="1" thickBot="1" x14ac:dyDescent="0.5">
      <c r="A11" s="40"/>
      <c r="B11" s="46" t="s">
        <v>39</v>
      </c>
      <c r="C11" s="13">
        <v>1</v>
      </c>
      <c r="D11" s="57">
        <f>Projektanfang</f>
        <v>45260</v>
      </c>
      <c r="E11" s="57">
        <f>D11+4</f>
        <v>45264</v>
      </c>
      <c r="F11" s="10"/>
      <c r="G11" s="10">
        <f t="shared" si="5"/>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row>
    <row r="12" spans="1:63" s="2" customFormat="1" ht="30" customHeight="1" thickBot="1" x14ac:dyDescent="0.5">
      <c r="A12" s="40"/>
      <c r="B12" s="46" t="s">
        <v>40</v>
      </c>
      <c r="C12" s="13">
        <v>1</v>
      </c>
      <c r="D12" s="57">
        <v>45270</v>
      </c>
      <c r="E12" s="57">
        <f>D12+5</f>
        <v>45275</v>
      </c>
      <c r="F12" s="10"/>
      <c r="G12" s="10">
        <f t="shared" si="5"/>
        <v>6</v>
      </c>
      <c r="H12" s="26"/>
      <c r="I12" s="26"/>
      <c r="J12" s="26"/>
      <c r="K12" s="26"/>
      <c r="L12" s="26"/>
      <c r="M12" s="26"/>
      <c r="N12" s="26"/>
      <c r="O12" s="26"/>
      <c r="P12" s="26"/>
      <c r="Q12" s="26"/>
      <c r="R12" s="26"/>
      <c r="S12" s="26"/>
      <c r="T12" s="26"/>
      <c r="U12" s="26"/>
      <c r="V12" s="26"/>
      <c r="W12" s="26"/>
      <c r="X12" s="27"/>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row>
    <row r="13" spans="1:63" s="2" customFormat="1" ht="30" customHeight="1" thickBot="1" x14ac:dyDescent="0.5">
      <c r="A13" s="40"/>
      <c r="B13" s="46" t="s">
        <v>41</v>
      </c>
      <c r="C13" s="13">
        <v>1</v>
      </c>
      <c r="D13" s="57">
        <f>Projektanfang</f>
        <v>45260</v>
      </c>
      <c r="E13" s="57">
        <f>D13+2</f>
        <v>45262</v>
      </c>
      <c r="F13" s="10"/>
      <c r="G13" s="10">
        <f t="shared" si="5"/>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row>
    <row r="14" spans="1:63" s="2" customFormat="1" ht="30" customHeight="1" thickBot="1" x14ac:dyDescent="0.5">
      <c r="A14" s="40"/>
      <c r="B14" s="46" t="s">
        <v>45</v>
      </c>
      <c r="C14" s="13"/>
      <c r="D14" s="57">
        <v>45281</v>
      </c>
      <c r="E14" s="57">
        <v>45288</v>
      </c>
      <c r="F14" s="10"/>
      <c r="G14" s="10"/>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row>
    <row r="15" spans="1:63" s="2" customFormat="1" ht="30" customHeight="1" thickBot="1" x14ac:dyDescent="0.5">
      <c r="A15" s="41" t="s">
        <v>10</v>
      </c>
      <c r="B15" s="14" t="s">
        <v>42</v>
      </c>
      <c r="C15" s="15">
        <v>0.05</v>
      </c>
      <c r="D15" s="58">
        <v>45292</v>
      </c>
      <c r="E15" s="59">
        <v>45309</v>
      </c>
      <c r="F15" s="10"/>
      <c r="G15" s="10">
        <f t="shared" si="5"/>
        <v>18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 customFormat="1" ht="30" customHeight="1" thickBot="1" x14ac:dyDescent="0.5">
      <c r="A16" s="41"/>
      <c r="B16" s="47" t="s">
        <v>49</v>
      </c>
      <c r="C16" s="16">
        <v>0.5</v>
      </c>
      <c r="D16" s="60">
        <v>45292</v>
      </c>
      <c r="E16" s="60">
        <v>45309</v>
      </c>
      <c r="F16" s="10"/>
      <c r="G16" s="10">
        <f t="shared" si="5"/>
        <v>18</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 customFormat="1" ht="30" customHeight="1" thickBot="1" x14ac:dyDescent="0.5">
      <c r="A17" s="40"/>
      <c r="B17" s="47" t="s">
        <v>50</v>
      </c>
      <c r="C17" s="16">
        <v>0</v>
      </c>
      <c r="D17" s="60">
        <v>45292</v>
      </c>
      <c r="E17" s="60">
        <v>45309</v>
      </c>
      <c r="F17" s="10"/>
      <c r="G17" s="10">
        <f t="shared" si="5"/>
        <v>18</v>
      </c>
      <c r="H17" s="26"/>
      <c r="I17" s="26"/>
      <c r="J17" s="26"/>
      <c r="K17" s="26"/>
      <c r="L17" s="26"/>
      <c r="M17" s="26"/>
      <c r="N17" s="26"/>
      <c r="O17" s="26"/>
      <c r="P17" s="26"/>
      <c r="Q17" s="26"/>
      <c r="R17" s="26"/>
      <c r="S17" s="26"/>
      <c r="T17" s="27"/>
      <c r="U17" s="27"/>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 customFormat="1" ht="30" customHeight="1" thickBot="1" x14ac:dyDescent="0.5">
      <c r="A18" s="40"/>
      <c r="B18" s="47" t="s">
        <v>51</v>
      </c>
      <c r="C18" s="16">
        <v>0.1</v>
      </c>
      <c r="D18" s="60">
        <v>45292</v>
      </c>
      <c r="E18" s="60">
        <v>45309</v>
      </c>
      <c r="F18" s="10"/>
      <c r="G18" s="10">
        <f t="shared" si="5"/>
        <v>18</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thickBot="1" x14ac:dyDescent="0.5">
      <c r="A19" s="40"/>
      <c r="B19" s="47" t="s">
        <v>52</v>
      </c>
      <c r="C19" s="16">
        <v>0</v>
      </c>
      <c r="D19" s="60">
        <v>45292</v>
      </c>
      <c r="E19" s="60">
        <v>45309</v>
      </c>
      <c r="F19" s="10"/>
      <c r="G19" s="10"/>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thickBot="1" x14ac:dyDescent="0.5">
      <c r="A20" s="40"/>
      <c r="B20" s="47" t="s">
        <v>57</v>
      </c>
      <c r="C20" s="16"/>
      <c r="D20" s="60"/>
      <c r="E20" s="60"/>
      <c r="F20" s="10"/>
      <c r="G20" s="10"/>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thickBot="1" x14ac:dyDescent="0.5">
      <c r="A21" s="40"/>
      <c r="B21" s="47" t="s">
        <v>53</v>
      </c>
      <c r="C21" s="16">
        <v>0</v>
      </c>
      <c r="D21" s="60">
        <f>D18</f>
        <v>45292</v>
      </c>
      <c r="E21" s="60">
        <v>45309</v>
      </c>
      <c r="F21" s="10"/>
      <c r="G21" s="10">
        <f t="shared" si="5"/>
        <v>18</v>
      </c>
      <c r="H21" s="26"/>
      <c r="I21" s="26"/>
      <c r="J21" s="26"/>
      <c r="K21" s="26"/>
      <c r="L21" s="26"/>
      <c r="M21" s="26"/>
      <c r="N21" s="26"/>
      <c r="O21" s="26"/>
      <c r="P21" s="26"/>
      <c r="Q21" s="26"/>
      <c r="R21" s="26"/>
      <c r="S21" s="26"/>
      <c r="T21" s="26"/>
      <c r="U21" s="26"/>
      <c r="V21" s="26"/>
      <c r="W21" s="26"/>
      <c r="X21" s="27"/>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thickBot="1" x14ac:dyDescent="0.5">
      <c r="A22" s="40" t="s">
        <v>11</v>
      </c>
      <c r="B22" s="17" t="s">
        <v>44</v>
      </c>
      <c r="C22" s="18">
        <v>0</v>
      </c>
      <c r="D22" s="61">
        <v>45310</v>
      </c>
      <c r="E22" s="62">
        <v>45382</v>
      </c>
      <c r="F22" s="10"/>
      <c r="G22" s="10">
        <f t="shared" si="5"/>
        <v>73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thickBot="1" x14ac:dyDescent="0.5">
      <c r="A23" s="40"/>
      <c r="B23" s="48" t="s">
        <v>43</v>
      </c>
      <c r="C23" s="19">
        <v>0</v>
      </c>
      <c r="D23" s="63">
        <v>45310</v>
      </c>
      <c r="E23" s="63">
        <v>45323</v>
      </c>
      <c r="F23" s="10"/>
      <c r="G23" s="10">
        <f t="shared" si="5"/>
        <v>14</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 customFormat="1" ht="30" customHeight="1" thickBot="1" x14ac:dyDescent="0.5">
      <c r="A24" s="40"/>
      <c r="B24" s="48" t="s">
        <v>54</v>
      </c>
      <c r="C24" s="19">
        <v>0</v>
      </c>
      <c r="D24" s="63">
        <v>45310</v>
      </c>
      <c r="E24" s="63">
        <v>45337</v>
      </c>
      <c r="F24" s="10"/>
      <c r="G24" s="10">
        <f t="shared" si="5"/>
        <v>28</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 customFormat="1" ht="30" customHeight="1" thickBot="1" x14ac:dyDescent="0.5">
      <c r="A25" s="40"/>
      <c r="B25" s="48" t="s">
        <v>55</v>
      </c>
      <c r="C25" s="19">
        <v>0</v>
      </c>
      <c r="D25" s="63">
        <v>45323</v>
      </c>
      <c r="E25" s="63">
        <v>45351</v>
      </c>
      <c r="F25" s="10"/>
      <c r="G25" s="10"/>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 customFormat="1" ht="30" customHeight="1" thickBot="1" x14ac:dyDescent="0.5">
      <c r="A26" s="40"/>
      <c r="B26" s="48" t="s">
        <v>58</v>
      </c>
      <c r="C26" s="19">
        <v>0</v>
      </c>
      <c r="D26" s="63">
        <v>45310</v>
      </c>
      <c r="E26" s="63">
        <v>45382</v>
      </c>
      <c r="F26" s="10"/>
      <c r="G26" s="10"/>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 customFormat="1" ht="30" customHeight="1" thickBot="1" x14ac:dyDescent="0.5">
      <c r="A27" s="40"/>
      <c r="B27" s="48" t="s">
        <v>56</v>
      </c>
      <c r="C27" s="19">
        <v>0</v>
      </c>
      <c r="D27" s="63">
        <v>45317</v>
      </c>
      <c r="E27" s="63">
        <v>45323</v>
      </c>
      <c r="F27" s="10"/>
      <c r="G27" s="10"/>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 customFormat="1" ht="30" customHeight="1" thickBot="1" x14ac:dyDescent="0.5">
      <c r="A28" s="40"/>
      <c r="B28" s="48" t="s">
        <v>59</v>
      </c>
      <c r="C28" s="19">
        <v>0</v>
      </c>
      <c r="D28" s="63">
        <v>45310</v>
      </c>
      <c r="E28" s="63">
        <v>45382</v>
      </c>
      <c r="F28" s="10"/>
      <c r="G28" s="10"/>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 customFormat="1" ht="30" customHeight="1" thickBot="1" x14ac:dyDescent="0.5">
      <c r="A29" s="40" t="s">
        <v>11</v>
      </c>
      <c r="B29" s="20" t="s">
        <v>47</v>
      </c>
      <c r="C29" s="21">
        <v>0</v>
      </c>
      <c r="D29" s="64">
        <v>45337</v>
      </c>
      <c r="E29" s="65">
        <v>45382</v>
      </c>
      <c r="F29" s="10"/>
      <c r="G29" s="10">
        <f t="shared" si="5"/>
        <v>46</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 customFormat="1" ht="30" customHeight="1" thickBot="1" x14ac:dyDescent="0.5">
      <c r="A30" s="40"/>
      <c r="B30" s="49" t="s">
        <v>61</v>
      </c>
      <c r="C30" s="22">
        <v>0</v>
      </c>
      <c r="D30" s="66">
        <v>45337</v>
      </c>
      <c r="E30" s="66">
        <v>45382</v>
      </c>
      <c r="F30" s="10"/>
      <c r="G30" s="10">
        <f t="shared" si="5"/>
        <v>46</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 customFormat="1" ht="30" customHeight="1" thickBot="1" x14ac:dyDescent="0.5">
      <c r="A31" s="40"/>
      <c r="B31" s="49" t="s">
        <v>60</v>
      </c>
      <c r="C31" s="22">
        <v>0</v>
      </c>
      <c r="D31" s="66">
        <v>45337</v>
      </c>
      <c r="E31" s="66">
        <v>45382</v>
      </c>
      <c r="F31" s="10"/>
      <c r="G31" s="10">
        <f t="shared" si="5"/>
        <v>46</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 customFormat="1" ht="30" customHeight="1" thickBot="1" x14ac:dyDescent="0.5">
      <c r="A32" s="40"/>
      <c r="B32" s="49" t="s">
        <v>62</v>
      </c>
      <c r="C32" s="22">
        <v>0</v>
      </c>
      <c r="D32" s="66">
        <v>45337</v>
      </c>
      <c r="E32" s="66">
        <v>45382</v>
      </c>
      <c r="F32" s="10"/>
      <c r="G32" s="10">
        <f t="shared" si="5"/>
        <v>46</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 customFormat="1" ht="30" customHeight="1" thickBot="1" x14ac:dyDescent="0.5">
      <c r="A33" s="40"/>
      <c r="B33" s="49" t="s">
        <v>63</v>
      </c>
      <c r="C33" s="22">
        <v>0</v>
      </c>
      <c r="D33" s="66">
        <v>45337</v>
      </c>
      <c r="E33" s="66">
        <v>45382</v>
      </c>
      <c r="F33" s="10"/>
      <c r="G33" s="10">
        <f t="shared" si="5"/>
        <v>46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 customFormat="1" ht="30" customHeight="1" thickBot="1" x14ac:dyDescent="0.5">
      <c r="A34" s="40" t="s">
        <v>12</v>
      </c>
      <c r="B34" s="72" t="s">
        <v>48</v>
      </c>
      <c r="C34" s="73">
        <v>0</v>
      </c>
      <c r="D34" s="74">
        <v>45383</v>
      </c>
      <c r="E34" s="74">
        <v>45413</v>
      </c>
      <c r="F34" s="10"/>
      <c r="G34" s="10">
        <f t="shared" si="5"/>
        <v>31</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 customFormat="1" ht="30" customHeight="1" thickBot="1" x14ac:dyDescent="0.5">
      <c r="A35" s="40"/>
      <c r="B35" s="75"/>
      <c r="C35" s="76"/>
      <c r="D35" s="77"/>
      <c r="E35" s="77"/>
      <c r="F35" s="10"/>
      <c r="G35" s="10"/>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 customFormat="1" ht="30" customHeight="1" thickBot="1" x14ac:dyDescent="0.5">
      <c r="A36" s="40"/>
      <c r="B36" s="75"/>
      <c r="C36" s="76"/>
      <c r="D36" s="77"/>
      <c r="E36" s="77"/>
      <c r="F36" s="10"/>
      <c r="G36" s="10"/>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 customFormat="1" ht="30" customHeight="1" thickBot="1" x14ac:dyDescent="0.5">
      <c r="A37" s="40"/>
      <c r="B37" s="75"/>
      <c r="C37" s="76"/>
      <c r="D37" s="77"/>
      <c r="E37" s="77"/>
      <c r="F37" s="10"/>
      <c r="G37" s="10"/>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 customFormat="1" ht="30" customHeight="1" thickBot="1" x14ac:dyDescent="0.5">
      <c r="A38" s="40"/>
      <c r="B38" s="75"/>
      <c r="C38" s="76"/>
      <c r="D38" s="77"/>
      <c r="E38" s="77"/>
      <c r="F38" s="10"/>
      <c r="G38" s="10"/>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 customFormat="1" ht="30" customHeight="1" thickBot="1" x14ac:dyDescent="0.5">
      <c r="A39" s="40"/>
      <c r="B39" s="75"/>
      <c r="C39" s="76"/>
      <c r="D39" s="77"/>
      <c r="E39" s="77"/>
      <c r="F39" s="10"/>
      <c r="G39" s="10"/>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 customFormat="1" ht="30" customHeight="1" thickBot="1" x14ac:dyDescent="0.5">
      <c r="A40" s="41" t="s">
        <v>13</v>
      </c>
      <c r="B40" s="23" t="s">
        <v>15</v>
      </c>
      <c r="C40" s="24"/>
      <c r="D40" s="67"/>
      <c r="E40" s="68"/>
      <c r="F40" s="25"/>
      <c r="G40" s="25" t="str">
        <f t="shared" si="5"/>
        <v/>
      </c>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row>
    <row r="41" spans="1:63" ht="30" customHeight="1" x14ac:dyDescent="0.45">
      <c r="F41" s="5"/>
    </row>
    <row r="42" spans="1:63" ht="30" customHeight="1" x14ac:dyDescent="0.45">
      <c r="E42" s="42"/>
    </row>
  </sheetData>
  <mergeCells count="9">
    <mergeCell ref="AJ4:AP4"/>
    <mergeCell ref="AQ4:AW4"/>
    <mergeCell ref="AX4:BD4"/>
    <mergeCell ref="BE4:BK4"/>
    <mergeCell ref="D3:E3"/>
    <mergeCell ref="H4:N4"/>
    <mergeCell ref="O4:U4"/>
    <mergeCell ref="V4:AB4"/>
    <mergeCell ref="AC4:AI4"/>
  </mergeCells>
  <conditionalFormatting sqref="C7:C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40">
    <cfRule type="expression" dxfId="2" priority="33">
      <formula>AND(TODAY()&gt;=H$5,TODAY()&lt;I$5)</formula>
    </cfRule>
  </conditionalFormatting>
  <conditionalFormatting sqref="H7:BK40">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Woche anzeigen" prompt="Das Ändern dieser Zahl bewirkt ein Scrollen in der Gantt-Diagrammansicht."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328125" defaultRowHeight="13.15" x14ac:dyDescent="0.4"/>
  <cols>
    <col min="1" max="1" width="87.1328125" style="30" customWidth="1"/>
    <col min="2" max="16384" width="9.1328125" style="1"/>
  </cols>
  <sheetData>
    <row r="1" spans="1:2" ht="46.5" customHeight="1" x14ac:dyDescent="0.4"/>
    <row r="2" spans="1:2" s="32" customFormat="1" ht="15.75" x14ac:dyDescent="0.45">
      <c r="A2" s="31" t="s">
        <v>20</v>
      </c>
      <c r="B2" s="31"/>
    </row>
    <row r="3" spans="1:2" s="36" customFormat="1" ht="27" customHeight="1" x14ac:dyDescent="0.45">
      <c r="A3" s="53" t="s">
        <v>21</v>
      </c>
      <c r="B3" s="37"/>
    </row>
    <row r="4" spans="1:2" s="33" customFormat="1" ht="25.5" x14ac:dyDescent="0.75">
      <c r="A4" s="34" t="s">
        <v>22</v>
      </c>
    </row>
    <row r="5" spans="1:2" ht="74.099999999999994" customHeight="1" x14ac:dyDescent="0.4">
      <c r="A5" s="35" t="s">
        <v>23</v>
      </c>
    </row>
    <row r="6" spans="1:2" ht="26.25" customHeight="1" x14ac:dyDescent="0.4">
      <c r="A6" s="34" t="s">
        <v>24</v>
      </c>
    </row>
    <row r="7" spans="1:2" s="30" customFormat="1" ht="204.95" customHeight="1" x14ac:dyDescent="0.45">
      <c r="A7" s="39" t="s">
        <v>25</v>
      </c>
    </row>
    <row r="8" spans="1:2" s="33" customFormat="1" ht="25.5" x14ac:dyDescent="0.75">
      <c r="A8" s="34" t="s">
        <v>26</v>
      </c>
    </row>
    <row r="9" spans="1:2" ht="71.25" x14ac:dyDescent="0.4">
      <c r="A9" s="35" t="s">
        <v>27</v>
      </c>
    </row>
    <row r="10" spans="1:2" s="30" customFormat="1" ht="27.95" customHeight="1" x14ac:dyDescent="0.45">
      <c r="A10" s="38" t="s">
        <v>28</v>
      </c>
    </row>
    <row r="11" spans="1:2" s="33" customFormat="1" ht="25.5" x14ac:dyDescent="0.75">
      <c r="A11" s="34" t="s">
        <v>29</v>
      </c>
    </row>
    <row r="12" spans="1:2" ht="28.5" x14ac:dyDescent="0.4">
      <c r="A12" s="35" t="s">
        <v>30</v>
      </c>
    </row>
    <row r="13" spans="1:2" s="30" customFormat="1" ht="27.95" customHeight="1" x14ac:dyDescent="0.45">
      <c r="A13" s="38" t="s">
        <v>31</v>
      </c>
    </row>
    <row r="14" spans="1:2" s="33" customFormat="1" ht="25.5" x14ac:dyDescent="0.75">
      <c r="A14" s="34" t="s">
        <v>32</v>
      </c>
    </row>
    <row r="15" spans="1:2" ht="75" customHeight="1" x14ac:dyDescent="0.4">
      <c r="A15" s="35" t="s">
        <v>33</v>
      </c>
    </row>
    <row r="16" spans="1:2" ht="71.25" x14ac:dyDescent="0.4">
      <c r="A16" s="35"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2024-01-03T12:02:43Z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defa4170-0d19-0005-0004-bc88714345d2_Enabled">
    <vt:lpwstr>true</vt:lpwstr>
  </property>
  <property fmtid="{D5CDD505-2E9C-101B-9397-08002B2CF9AE}" pid="4" name="MSIP_Label_defa4170-0d19-0005-0004-bc88714345d2_SetDate">
    <vt:lpwstr>2023-12-16T13:56:57Z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2c6cac8d-ab61-47b3-8209-4df2e46aefbc</vt:lpwstr>
  </property>
  <property fmtid="{D5CDD505-2E9C-101B-9397-08002B2CF9AE}" pid="8" name="MSIP_Label_defa4170-0d19-0005-0004-bc88714345d2_ActionId">
    <vt:lpwstr>f806e6cf-be01-4b19-9fd2-64caed67c5f3</vt:lpwstr>
  </property>
  <property fmtid="{D5CDD505-2E9C-101B-9397-08002B2CF9AE}" pid="9" name="MSIP_Label_defa4170-0d19-0005-0004-bc88714345d2_ContentBits">
    <vt:lpwstr>0</vt:lpwstr>
  </property>
</Properties>
</file>