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B32BDB75-A571-4A5B-AFF1-D9F67BA2A40E}" xr6:coauthVersionLast="45" xr6:coauthVersionMax="45" xr10:uidLastSave="{00000000-0000-0000-0000-000000000000}"/>
  <bookViews>
    <workbookView xWindow="-120" yWindow="-120" windowWidth="29040" windowHeight="16440" xr2:uid="{1C8A4745-0B02-48EA-A71B-7479562E82A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4" i="1" l="1"/>
  <c r="AA94" i="1" s="1"/>
  <c r="D94" i="1" s="1"/>
  <c r="U94" i="1"/>
  <c r="W94" i="1" s="1"/>
  <c r="E94" i="1" s="1"/>
  <c r="Q94" i="1"/>
  <c r="S94" i="1" s="1"/>
  <c r="F94" i="1" s="1"/>
  <c r="M94" i="1"/>
  <c r="O94" i="1" s="1"/>
  <c r="G94" i="1" s="1"/>
  <c r="Y93" i="1"/>
  <c r="AA93" i="1" s="1"/>
  <c r="D93" i="1" s="1"/>
  <c r="U93" i="1"/>
  <c r="W93" i="1" s="1"/>
  <c r="E93" i="1" s="1"/>
  <c r="S93" i="1"/>
  <c r="F93" i="1" s="1"/>
  <c r="Q93" i="1"/>
  <c r="M93" i="1"/>
  <c r="O93" i="1" s="1"/>
  <c r="G93" i="1" s="1"/>
  <c r="Y92" i="1"/>
  <c r="AA92" i="1" s="1"/>
  <c r="D92" i="1" s="1"/>
  <c r="U92" i="1"/>
  <c r="W92" i="1" s="1"/>
  <c r="Q92" i="1"/>
  <c r="S92" i="1" s="1"/>
  <c r="F92" i="1" s="1"/>
  <c r="M92" i="1"/>
  <c r="O92" i="1" s="1"/>
  <c r="G92" i="1" s="1"/>
  <c r="E92" i="1"/>
  <c r="Y91" i="1"/>
  <c r="U91" i="1"/>
  <c r="Q91" i="1"/>
  <c r="S91" i="1" s="1"/>
  <c r="F91" i="1" s="1"/>
  <c r="M91" i="1"/>
  <c r="O91" i="1" s="1"/>
  <c r="G91" i="1" s="1"/>
  <c r="E91" i="1"/>
  <c r="D91" i="1"/>
  <c r="Y90" i="1"/>
  <c r="U90" i="1"/>
  <c r="Q90" i="1"/>
  <c r="S90" i="1" s="1"/>
  <c r="F90" i="1" s="1"/>
  <c r="M90" i="1"/>
  <c r="O90" i="1" s="1"/>
  <c r="G90" i="1" s="1"/>
  <c r="I90" i="1" s="1"/>
  <c r="E90" i="1"/>
  <c r="D90" i="1"/>
  <c r="Y89" i="1"/>
  <c r="AA89" i="1" s="1"/>
  <c r="D89" i="1" s="1"/>
  <c r="U89" i="1"/>
  <c r="W89" i="1" s="1"/>
  <c r="E89" i="1" s="1"/>
  <c r="Q89" i="1"/>
  <c r="S89" i="1" s="1"/>
  <c r="F89" i="1" s="1"/>
  <c r="M89" i="1"/>
  <c r="O89" i="1" s="1"/>
  <c r="G89" i="1" s="1"/>
  <c r="J89" i="1" s="1"/>
  <c r="Y88" i="1"/>
  <c r="AA88" i="1" s="1"/>
  <c r="D88" i="1" s="1"/>
  <c r="U88" i="1"/>
  <c r="W88" i="1" s="1"/>
  <c r="E88" i="1" s="1"/>
  <c r="Q88" i="1"/>
  <c r="S88" i="1" s="1"/>
  <c r="F88" i="1" s="1"/>
  <c r="M88" i="1"/>
  <c r="O88" i="1" s="1"/>
  <c r="G88" i="1" s="1"/>
  <c r="Y87" i="1"/>
  <c r="AA87" i="1" s="1"/>
  <c r="D87" i="1" s="1"/>
  <c r="U87" i="1"/>
  <c r="W87" i="1" s="1"/>
  <c r="E87" i="1" s="1"/>
  <c r="Q87" i="1"/>
  <c r="S87" i="1" s="1"/>
  <c r="F87" i="1" s="1"/>
  <c r="M87" i="1"/>
  <c r="O87" i="1" s="1"/>
  <c r="G87" i="1" s="1"/>
  <c r="I87" i="1" s="1"/>
  <c r="Y86" i="1"/>
  <c r="AA86" i="1" s="1"/>
  <c r="D86" i="1" s="1"/>
  <c r="U86" i="1"/>
  <c r="W86" i="1" s="1"/>
  <c r="E86" i="1" s="1"/>
  <c r="Q86" i="1"/>
  <c r="S86" i="1" s="1"/>
  <c r="F86" i="1" s="1"/>
  <c r="M86" i="1"/>
  <c r="O86" i="1" s="1"/>
  <c r="G86" i="1" s="1"/>
  <c r="AA85" i="1"/>
  <c r="D85" i="1" s="1"/>
  <c r="Y85" i="1"/>
  <c r="W85" i="1"/>
  <c r="E85" i="1" s="1"/>
  <c r="U85" i="1"/>
  <c r="S85" i="1"/>
  <c r="Q85" i="1"/>
  <c r="O85" i="1"/>
  <c r="G85" i="1" s="1"/>
  <c r="M85" i="1"/>
  <c r="F85" i="1"/>
  <c r="Y84" i="1"/>
  <c r="AA84" i="1" s="1"/>
  <c r="D84" i="1" s="1"/>
  <c r="U84" i="1"/>
  <c r="W84" i="1" s="1"/>
  <c r="E84" i="1" s="1"/>
  <c r="I84" i="1" s="1"/>
  <c r="Q84" i="1"/>
  <c r="S84" i="1" s="1"/>
  <c r="F84" i="1" s="1"/>
  <c r="M84" i="1"/>
  <c r="O84" i="1" s="1"/>
  <c r="G84" i="1" s="1"/>
  <c r="Y83" i="1"/>
  <c r="AA83" i="1" s="1"/>
  <c r="D83" i="1" s="1"/>
  <c r="U83" i="1"/>
  <c r="W83" i="1" s="1"/>
  <c r="E83" i="1" s="1"/>
  <c r="Q83" i="1"/>
  <c r="S83" i="1" s="1"/>
  <c r="F83" i="1" s="1"/>
  <c r="M83" i="1"/>
  <c r="O83" i="1" s="1"/>
  <c r="G83" i="1" s="1"/>
  <c r="I83" i="1" s="1"/>
  <c r="Y82" i="1"/>
  <c r="AA82" i="1" s="1"/>
  <c r="D82" i="1" s="1"/>
  <c r="U82" i="1"/>
  <c r="W82" i="1" s="1"/>
  <c r="E82" i="1" s="1"/>
  <c r="Q82" i="1"/>
  <c r="S82" i="1" s="1"/>
  <c r="F82" i="1" s="1"/>
  <c r="M82" i="1"/>
  <c r="O82" i="1" s="1"/>
  <c r="G82" i="1" s="1"/>
  <c r="Y81" i="1"/>
  <c r="U81" i="1"/>
  <c r="Q81" i="1"/>
  <c r="M81" i="1"/>
  <c r="AA80" i="1"/>
  <c r="D80" i="1" s="1"/>
  <c r="Y80" i="1"/>
  <c r="W80" i="1"/>
  <c r="E80" i="1" s="1"/>
  <c r="U80" i="1"/>
  <c r="S80" i="1"/>
  <c r="Q80" i="1"/>
  <c r="O80" i="1"/>
  <c r="G80" i="1" s="1"/>
  <c r="M80" i="1"/>
  <c r="F80" i="1"/>
  <c r="Y79" i="1"/>
  <c r="AA79" i="1" s="1"/>
  <c r="D79" i="1" s="1"/>
  <c r="U79" i="1"/>
  <c r="W79" i="1" s="1"/>
  <c r="E79" i="1" s="1"/>
  <c r="Q79" i="1"/>
  <c r="S79" i="1" s="1"/>
  <c r="F79" i="1" s="1"/>
  <c r="M79" i="1"/>
  <c r="O79" i="1" s="1"/>
  <c r="G79" i="1" s="1"/>
  <c r="Y78" i="1"/>
  <c r="AA78" i="1" s="1"/>
  <c r="D78" i="1" s="1"/>
  <c r="H78" i="1" s="1"/>
  <c r="U78" i="1"/>
  <c r="W78" i="1" s="1"/>
  <c r="E78" i="1" s="1"/>
  <c r="Q78" i="1"/>
  <c r="S78" i="1" s="1"/>
  <c r="F78" i="1" s="1"/>
  <c r="M78" i="1"/>
  <c r="O78" i="1" s="1"/>
  <c r="G78" i="1" s="1"/>
  <c r="Y77" i="1"/>
  <c r="AA77" i="1" s="1"/>
  <c r="D77" i="1" s="1"/>
  <c r="U77" i="1"/>
  <c r="W77" i="1" s="1"/>
  <c r="E77" i="1" s="1"/>
  <c r="Q77" i="1"/>
  <c r="S77" i="1" s="1"/>
  <c r="F77" i="1" s="1"/>
  <c r="M77" i="1"/>
  <c r="O77" i="1" s="1"/>
  <c r="G77" i="1"/>
  <c r="Y76" i="1"/>
  <c r="AA76" i="1" s="1"/>
  <c r="D76" i="1" s="1"/>
  <c r="U76" i="1"/>
  <c r="W76" i="1" s="1"/>
  <c r="E76" i="1" s="1"/>
  <c r="Q76" i="1"/>
  <c r="S76" i="1" s="1"/>
  <c r="F76" i="1" s="1"/>
  <c r="M76" i="1"/>
  <c r="O76" i="1" s="1"/>
  <c r="G76" i="1" s="1"/>
  <c r="Y75" i="1"/>
  <c r="AA75" i="1" s="1"/>
  <c r="D75" i="1" s="1"/>
  <c r="U75" i="1"/>
  <c r="W75" i="1" s="1"/>
  <c r="E75" i="1" s="1"/>
  <c r="I75" i="1" s="1"/>
  <c r="Q75" i="1"/>
  <c r="S75" i="1" s="1"/>
  <c r="F75" i="1" s="1"/>
  <c r="M75" i="1"/>
  <c r="O75" i="1" s="1"/>
  <c r="G75" i="1" s="1"/>
  <c r="Y74" i="1"/>
  <c r="AA74" i="1" s="1"/>
  <c r="D74" i="1" s="1"/>
  <c r="H74" i="1" s="1"/>
  <c r="U74" i="1"/>
  <c r="W74" i="1" s="1"/>
  <c r="E74" i="1" s="1"/>
  <c r="Q74" i="1"/>
  <c r="S74" i="1" s="1"/>
  <c r="F74" i="1" s="1"/>
  <c r="M74" i="1"/>
  <c r="O74" i="1" s="1"/>
  <c r="G74" i="1" s="1"/>
  <c r="Y73" i="1"/>
  <c r="AA73" i="1" s="1"/>
  <c r="D73" i="1" s="1"/>
  <c r="U73" i="1"/>
  <c r="W73" i="1" s="1"/>
  <c r="E73" i="1" s="1"/>
  <c r="Q73" i="1"/>
  <c r="S73" i="1" s="1"/>
  <c r="F73" i="1" s="1"/>
  <c r="M73" i="1"/>
  <c r="O73" i="1" s="1"/>
  <c r="G73" i="1" s="1"/>
  <c r="Y72" i="1"/>
  <c r="AA72" i="1" s="1"/>
  <c r="D72" i="1" s="1"/>
  <c r="U72" i="1"/>
  <c r="Q72" i="1"/>
  <c r="S72" i="1" s="1"/>
  <c r="F72" i="1" s="1"/>
  <c r="M72" i="1"/>
  <c r="O72" i="1" s="1"/>
  <c r="G72" i="1" s="1"/>
  <c r="Y71" i="1"/>
  <c r="AA71" i="1" s="1"/>
  <c r="D71" i="1" s="1"/>
  <c r="U71" i="1"/>
  <c r="W71" i="1" s="1"/>
  <c r="E71" i="1" s="1"/>
  <c r="I71" i="1" s="1"/>
  <c r="Q71" i="1"/>
  <c r="S71" i="1" s="1"/>
  <c r="F71" i="1" s="1"/>
  <c r="M71" i="1"/>
  <c r="O71" i="1" s="1"/>
  <c r="G71" i="1" s="1"/>
  <c r="AA70" i="1"/>
  <c r="D70" i="1" s="1"/>
  <c r="Y70" i="1"/>
  <c r="W70" i="1"/>
  <c r="E70" i="1" s="1"/>
  <c r="U70" i="1"/>
  <c r="S70" i="1"/>
  <c r="F70" i="1" s="1"/>
  <c r="Q70" i="1"/>
  <c r="O70" i="1"/>
  <c r="G70" i="1" s="1"/>
  <c r="M70" i="1"/>
  <c r="Y69" i="1"/>
  <c r="AA69" i="1" s="1"/>
  <c r="D69" i="1" s="1"/>
  <c r="U69" i="1"/>
  <c r="W69" i="1" s="1"/>
  <c r="E69" i="1" s="1"/>
  <c r="Q69" i="1"/>
  <c r="S69" i="1" s="1"/>
  <c r="F69" i="1" s="1"/>
  <c r="M69" i="1"/>
  <c r="O69" i="1" s="1"/>
  <c r="G69" i="1"/>
  <c r="Y68" i="1"/>
  <c r="AA68" i="1" s="1"/>
  <c r="D68" i="1" s="1"/>
  <c r="U68" i="1"/>
  <c r="W68" i="1" s="1"/>
  <c r="E68" i="1" s="1"/>
  <c r="Q68" i="1"/>
  <c r="S68" i="1" s="1"/>
  <c r="F68" i="1" s="1"/>
  <c r="M68" i="1"/>
  <c r="O68" i="1" s="1"/>
  <c r="G68" i="1" s="1"/>
  <c r="J68" i="1" s="1"/>
  <c r="Y67" i="1"/>
  <c r="AA67" i="1" s="1"/>
  <c r="D67" i="1" s="1"/>
  <c r="U67" i="1"/>
  <c r="W67" i="1" s="1"/>
  <c r="Q67" i="1"/>
  <c r="S67" i="1" s="1"/>
  <c r="F67" i="1" s="1"/>
  <c r="M67" i="1"/>
  <c r="O67" i="1" s="1"/>
  <c r="G67" i="1" s="1"/>
  <c r="E67" i="1"/>
  <c r="Y66" i="1"/>
  <c r="AA66" i="1" s="1"/>
  <c r="D66" i="1" s="1"/>
  <c r="U66" i="1"/>
  <c r="W66" i="1" s="1"/>
  <c r="E66" i="1" s="1"/>
  <c r="Q66" i="1"/>
  <c r="S66" i="1" s="1"/>
  <c r="F66" i="1" s="1"/>
  <c r="M66" i="1"/>
  <c r="O66" i="1" s="1"/>
  <c r="G66" i="1" s="1"/>
  <c r="I66" i="1" s="1"/>
  <c r="Y65" i="1"/>
  <c r="U65" i="1"/>
  <c r="Q65" i="1"/>
  <c r="M65" i="1"/>
  <c r="Y64" i="1"/>
  <c r="AA64" i="1" s="1"/>
  <c r="D64" i="1" s="1"/>
  <c r="U64" i="1"/>
  <c r="W64" i="1" s="1"/>
  <c r="E64" i="1" s="1"/>
  <c r="Q64" i="1"/>
  <c r="S64" i="1" s="1"/>
  <c r="F64" i="1" s="1"/>
  <c r="M64" i="1"/>
  <c r="O64" i="1" s="1"/>
  <c r="G64" i="1"/>
  <c r="Y63" i="1"/>
  <c r="AA63" i="1" s="1"/>
  <c r="D63" i="1" s="1"/>
  <c r="U63" i="1"/>
  <c r="W63" i="1" s="1"/>
  <c r="E63" i="1" s="1"/>
  <c r="Q63" i="1"/>
  <c r="S63" i="1" s="1"/>
  <c r="F63" i="1" s="1"/>
  <c r="M63" i="1"/>
  <c r="O63" i="1" s="1"/>
  <c r="G63" i="1" s="1"/>
  <c r="Y62" i="1"/>
  <c r="AA62" i="1" s="1"/>
  <c r="D62" i="1" s="1"/>
  <c r="U62" i="1"/>
  <c r="W62" i="1" s="1"/>
  <c r="E62" i="1" s="1"/>
  <c r="Q62" i="1"/>
  <c r="S62" i="1" s="1"/>
  <c r="F62" i="1" s="1"/>
  <c r="M62" i="1"/>
  <c r="O62" i="1" s="1"/>
  <c r="G62" i="1" s="1"/>
  <c r="Y61" i="1"/>
  <c r="AA61" i="1" s="1"/>
  <c r="D61" i="1" s="1"/>
  <c r="U61" i="1"/>
  <c r="W61" i="1" s="1"/>
  <c r="E61" i="1" s="1"/>
  <c r="Q61" i="1"/>
  <c r="S61" i="1" s="1"/>
  <c r="F61" i="1" s="1"/>
  <c r="M61" i="1"/>
  <c r="O61" i="1" s="1"/>
  <c r="G61" i="1" s="1"/>
  <c r="Y60" i="1"/>
  <c r="AA60" i="1" s="1"/>
  <c r="D60" i="1" s="1"/>
  <c r="U60" i="1"/>
  <c r="W60" i="1" s="1"/>
  <c r="E60" i="1" s="1"/>
  <c r="Q60" i="1"/>
  <c r="S60" i="1" s="1"/>
  <c r="F60" i="1" s="1"/>
  <c r="M60" i="1"/>
  <c r="O60" i="1" s="1"/>
  <c r="G60" i="1" s="1"/>
  <c r="Y59" i="1"/>
  <c r="AA59" i="1" s="1"/>
  <c r="D59" i="1" s="1"/>
  <c r="U59" i="1"/>
  <c r="W59" i="1" s="1"/>
  <c r="E59" i="1" s="1"/>
  <c r="Q59" i="1"/>
  <c r="S59" i="1" s="1"/>
  <c r="F59" i="1" s="1"/>
  <c r="M59" i="1"/>
  <c r="O59" i="1" s="1"/>
  <c r="G59" i="1" s="1"/>
  <c r="Y58" i="1"/>
  <c r="AA58" i="1" s="1"/>
  <c r="D58" i="1" s="1"/>
  <c r="U58" i="1"/>
  <c r="W58" i="1" s="1"/>
  <c r="E58" i="1" s="1"/>
  <c r="Q58" i="1"/>
  <c r="S58" i="1" s="1"/>
  <c r="F58" i="1" s="1"/>
  <c r="M58" i="1"/>
  <c r="O58" i="1" s="1"/>
  <c r="G58" i="1" s="1"/>
  <c r="I58" i="1" s="1"/>
  <c r="AA57" i="1"/>
  <c r="D57" i="1" s="1"/>
  <c r="Y57" i="1"/>
  <c r="W57" i="1"/>
  <c r="E57" i="1" s="1"/>
  <c r="U57" i="1"/>
  <c r="S57" i="1"/>
  <c r="F57" i="1" s="1"/>
  <c r="Q57" i="1"/>
  <c r="O57" i="1"/>
  <c r="G57" i="1" s="1"/>
  <c r="I57" i="1" s="1"/>
  <c r="M57" i="1"/>
  <c r="Y56" i="1"/>
  <c r="AA56" i="1" s="1"/>
  <c r="D56" i="1" s="1"/>
  <c r="U56" i="1"/>
  <c r="W56" i="1" s="1"/>
  <c r="E56" i="1" s="1"/>
  <c r="Q56" i="1"/>
  <c r="S56" i="1" s="1"/>
  <c r="F56" i="1" s="1"/>
  <c r="M56" i="1"/>
  <c r="O56" i="1" s="1"/>
  <c r="G56" i="1"/>
  <c r="I56" i="1" s="1"/>
  <c r="Y55" i="1"/>
  <c r="AA55" i="1" s="1"/>
  <c r="D55" i="1" s="1"/>
  <c r="U55" i="1"/>
  <c r="W55" i="1" s="1"/>
  <c r="E55" i="1" s="1"/>
  <c r="Q55" i="1"/>
  <c r="S55" i="1" s="1"/>
  <c r="F55" i="1" s="1"/>
  <c r="M55" i="1"/>
  <c r="O55" i="1" s="1"/>
  <c r="G55" i="1" s="1"/>
  <c r="Y54" i="1"/>
  <c r="AA54" i="1" s="1"/>
  <c r="D54" i="1" s="1"/>
  <c r="U54" i="1"/>
  <c r="W54" i="1" s="1"/>
  <c r="E54" i="1" s="1"/>
  <c r="Q54" i="1"/>
  <c r="S54" i="1" s="1"/>
  <c r="F54" i="1" s="1"/>
  <c r="M54" i="1"/>
  <c r="O54" i="1" s="1"/>
  <c r="G54" i="1" s="1"/>
  <c r="Y53" i="1"/>
  <c r="AA53" i="1" s="1"/>
  <c r="D53" i="1" s="1"/>
  <c r="U53" i="1"/>
  <c r="W53" i="1" s="1"/>
  <c r="E53" i="1" s="1"/>
  <c r="Q53" i="1"/>
  <c r="S53" i="1" s="1"/>
  <c r="F53" i="1" s="1"/>
  <c r="M53" i="1"/>
  <c r="O53" i="1" s="1"/>
  <c r="G53" i="1" s="1"/>
  <c r="Y52" i="1"/>
  <c r="AA52" i="1" s="1"/>
  <c r="D52" i="1" s="1"/>
  <c r="U52" i="1"/>
  <c r="W52" i="1" s="1"/>
  <c r="E52" i="1" s="1"/>
  <c r="Q52" i="1"/>
  <c r="S52" i="1" s="1"/>
  <c r="F52" i="1" s="1"/>
  <c r="M52" i="1"/>
  <c r="O52" i="1" s="1"/>
  <c r="G52" i="1" s="1"/>
  <c r="Y51" i="1"/>
  <c r="AA51" i="1" s="1"/>
  <c r="D51" i="1" s="1"/>
  <c r="H51" i="1" s="1"/>
  <c r="U51" i="1"/>
  <c r="W51" i="1" s="1"/>
  <c r="E51" i="1" s="1"/>
  <c r="Q51" i="1"/>
  <c r="S51" i="1" s="1"/>
  <c r="F51" i="1" s="1"/>
  <c r="M51" i="1"/>
  <c r="O51" i="1" s="1"/>
  <c r="G51" i="1" s="1"/>
  <c r="Y50" i="1"/>
  <c r="AA50" i="1" s="1"/>
  <c r="D50" i="1" s="1"/>
  <c r="U50" i="1"/>
  <c r="W50" i="1" s="1"/>
  <c r="E50" i="1" s="1"/>
  <c r="Q50" i="1"/>
  <c r="S50" i="1" s="1"/>
  <c r="F50" i="1" s="1"/>
  <c r="M50" i="1"/>
  <c r="O50" i="1" s="1"/>
  <c r="G50" i="1" s="1"/>
  <c r="Y49" i="1"/>
  <c r="AA49" i="1" s="1"/>
  <c r="D49" i="1" s="1"/>
  <c r="U49" i="1"/>
  <c r="W49" i="1" s="1"/>
  <c r="E49" i="1" s="1"/>
  <c r="Q49" i="1"/>
  <c r="S49" i="1" s="1"/>
  <c r="F49" i="1" s="1"/>
  <c r="M49" i="1"/>
  <c r="O49" i="1" s="1"/>
  <c r="G49" i="1" s="1"/>
  <c r="Y48" i="1"/>
  <c r="AA48" i="1" s="1"/>
  <c r="D48" i="1" s="1"/>
  <c r="U48" i="1"/>
  <c r="W48" i="1" s="1"/>
  <c r="E48" i="1" s="1"/>
  <c r="Q48" i="1"/>
  <c r="S48" i="1" s="1"/>
  <c r="F48" i="1" s="1"/>
  <c r="M48" i="1"/>
  <c r="O48" i="1" s="1"/>
  <c r="G48" i="1" s="1"/>
  <c r="Y47" i="1"/>
  <c r="AA47" i="1" s="1"/>
  <c r="D47" i="1" s="1"/>
  <c r="H47" i="1" s="1"/>
  <c r="U47" i="1"/>
  <c r="W47" i="1" s="1"/>
  <c r="E47" i="1" s="1"/>
  <c r="Q47" i="1"/>
  <c r="S47" i="1" s="1"/>
  <c r="F47" i="1" s="1"/>
  <c r="M47" i="1"/>
  <c r="O47" i="1" s="1"/>
  <c r="G47" i="1" s="1"/>
  <c r="Y46" i="1"/>
  <c r="AA46" i="1" s="1"/>
  <c r="D46" i="1" s="1"/>
  <c r="U46" i="1"/>
  <c r="W46" i="1" s="1"/>
  <c r="E46" i="1" s="1"/>
  <c r="Q46" i="1"/>
  <c r="S46" i="1" s="1"/>
  <c r="F46" i="1" s="1"/>
  <c r="M46" i="1"/>
  <c r="O46" i="1" s="1"/>
  <c r="G46" i="1" s="1"/>
  <c r="Y45" i="1"/>
  <c r="AA45" i="1" s="1"/>
  <c r="D45" i="1" s="1"/>
  <c r="U45" i="1"/>
  <c r="W45" i="1" s="1"/>
  <c r="E45" i="1" s="1"/>
  <c r="Q45" i="1"/>
  <c r="S45" i="1" s="1"/>
  <c r="F45" i="1" s="1"/>
  <c r="M45" i="1"/>
  <c r="O45" i="1" s="1"/>
  <c r="G45" i="1" s="1"/>
  <c r="Y44" i="1"/>
  <c r="AA44" i="1" s="1"/>
  <c r="D44" i="1" s="1"/>
  <c r="U44" i="1"/>
  <c r="W44" i="1" s="1"/>
  <c r="Q44" i="1"/>
  <c r="S44" i="1" s="1"/>
  <c r="F44" i="1" s="1"/>
  <c r="M44" i="1"/>
  <c r="O44" i="1" s="1"/>
  <c r="G44" i="1" s="1"/>
  <c r="E44" i="1"/>
  <c r="Y43" i="1"/>
  <c r="AA43" i="1" s="1"/>
  <c r="D43" i="1" s="1"/>
  <c r="U43" i="1"/>
  <c r="W43" i="1" s="1"/>
  <c r="E43" i="1" s="1"/>
  <c r="Q43" i="1"/>
  <c r="S43" i="1" s="1"/>
  <c r="F43" i="1" s="1"/>
  <c r="M43" i="1"/>
  <c r="O43" i="1" s="1"/>
  <c r="G43" i="1" s="1"/>
  <c r="Y42" i="1"/>
  <c r="AA42" i="1" s="1"/>
  <c r="D42" i="1" s="1"/>
  <c r="U42" i="1"/>
  <c r="W42" i="1" s="1"/>
  <c r="E42" i="1" s="1"/>
  <c r="Q42" i="1"/>
  <c r="S42" i="1" s="1"/>
  <c r="F42" i="1" s="1"/>
  <c r="M42" i="1"/>
  <c r="O42" i="1" s="1"/>
  <c r="G42" i="1" s="1"/>
  <c r="Y41" i="1"/>
  <c r="AA41" i="1" s="1"/>
  <c r="D41" i="1" s="1"/>
  <c r="U41" i="1"/>
  <c r="W41" i="1" s="1"/>
  <c r="E41" i="1" s="1"/>
  <c r="Q41" i="1"/>
  <c r="S41" i="1" s="1"/>
  <c r="F41" i="1" s="1"/>
  <c r="M41" i="1"/>
  <c r="O41" i="1" s="1"/>
  <c r="G41" i="1" s="1"/>
  <c r="Y40" i="1"/>
  <c r="U40" i="1"/>
  <c r="Q40" i="1"/>
  <c r="M40" i="1"/>
  <c r="Y39" i="1"/>
  <c r="AA39" i="1" s="1"/>
  <c r="D39" i="1" s="1"/>
  <c r="U39" i="1"/>
  <c r="W39" i="1" s="1"/>
  <c r="E39" i="1" s="1"/>
  <c r="Q39" i="1"/>
  <c r="S39" i="1" s="1"/>
  <c r="F39" i="1" s="1"/>
  <c r="M39" i="1"/>
  <c r="O39" i="1" s="1"/>
  <c r="G39" i="1"/>
  <c r="Y38" i="1"/>
  <c r="AA38" i="1" s="1"/>
  <c r="D38" i="1" s="1"/>
  <c r="U38" i="1"/>
  <c r="W38" i="1" s="1"/>
  <c r="E38" i="1" s="1"/>
  <c r="Q38" i="1"/>
  <c r="S38" i="1" s="1"/>
  <c r="F38" i="1" s="1"/>
  <c r="O38" i="1"/>
  <c r="G38" i="1" s="1"/>
  <c r="J38" i="1" s="1"/>
  <c r="M38" i="1"/>
  <c r="Y37" i="1"/>
  <c r="AA37" i="1" s="1"/>
  <c r="D37" i="1" s="1"/>
  <c r="U37" i="1"/>
  <c r="W37" i="1" s="1"/>
  <c r="E37" i="1" s="1"/>
  <c r="S37" i="1"/>
  <c r="F37" i="1" s="1"/>
  <c r="Q37" i="1"/>
  <c r="M37" i="1"/>
  <c r="O37" i="1" s="1"/>
  <c r="G37" i="1" s="1"/>
  <c r="Y36" i="1"/>
  <c r="AA36" i="1" s="1"/>
  <c r="D36" i="1" s="1"/>
  <c r="U36" i="1"/>
  <c r="W36" i="1" s="1"/>
  <c r="E36" i="1" s="1"/>
  <c r="Q36" i="1"/>
  <c r="S36" i="1" s="1"/>
  <c r="F36" i="1" s="1"/>
  <c r="O36" i="1"/>
  <c r="G36" i="1" s="1"/>
  <c r="M36" i="1"/>
  <c r="Y35" i="1"/>
  <c r="AA35" i="1" s="1"/>
  <c r="D35" i="1" s="1"/>
  <c r="U35" i="1"/>
  <c r="W35" i="1" s="1"/>
  <c r="E35" i="1" s="1"/>
  <c r="Q35" i="1"/>
  <c r="S35" i="1" s="1"/>
  <c r="F35" i="1" s="1"/>
  <c r="M35" i="1"/>
  <c r="O35" i="1" s="1"/>
  <c r="G35" i="1" s="1"/>
  <c r="J35" i="1" s="1"/>
  <c r="Y34" i="1"/>
  <c r="AA34" i="1" s="1"/>
  <c r="D34" i="1" s="1"/>
  <c r="U34" i="1"/>
  <c r="W34" i="1" s="1"/>
  <c r="E34" i="1" s="1"/>
  <c r="Q34" i="1"/>
  <c r="S34" i="1" s="1"/>
  <c r="F34" i="1" s="1"/>
  <c r="M34" i="1"/>
  <c r="O34" i="1" s="1"/>
  <c r="G34" i="1" s="1"/>
  <c r="Y33" i="1"/>
  <c r="U33" i="1"/>
  <c r="Q33" i="1"/>
  <c r="M33" i="1"/>
  <c r="AA32" i="1"/>
  <c r="D32" i="1" s="1"/>
  <c r="Y32" i="1"/>
  <c r="U32" i="1"/>
  <c r="W32" i="1" s="1"/>
  <c r="E32" i="1" s="1"/>
  <c r="Q32" i="1"/>
  <c r="S32" i="1" s="1"/>
  <c r="F32" i="1" s="1"/>
  <c r="M32" i="1"/>
  <c r="O32" i="1" s="1"/>
  <c r="G32" i="1" s="1"/>
  <c r="Y31" i="1"/>
  <c r="AA31" i="1" s="1"/>
  <c r="D31" i="1" s="1"/>
  <c r="U31" i="1"/>
  <c r="W31" i="1" s="1"/>
  <c r="E31" i="1" s="1"/>
  <c r="Q31" i="1"/>
  <c r="S31" i="1" s="1"/>
  <c r="F31" i="1" s="1"/>
  <c r="M31" i="1"/>
  <c r="O31" i="1" s="1"/>
  <c r="G31" i="1" s="1"/>
  <c r="Y30" i="1"/>
  <c r="AA30" i="1" s="1"/>
  <c r="W30" i="1"/>
  <c r="E30" i="1" s="1"/>
  <c r="U30" i="1"/>
  <c r="Q30" i="1"/>
  <c r="S30" i="1" s="1"/>
  <c r="F30" i="1" s="1"/>
  <c r="M30" i="1"/>
  <c r="O30" i="1" s="1"/>
  <c r="G30" i="1" s="1"/>
  <c r="D30" i="1"/>
  <c r="Y29" i="1"/>
  <c r="AA29" i="1" s="1"/>
  <c r="D29" i="1" s="1"/>
  <c r="U29" i="1"/>
  <c r="W29" i="1" s="1"/>
  <c r="E29" i="1" s="1"/>
  <c r="Q29" i="1"/>
  <c r="S29" i="1" s="1"/>
  <c r="F29" i="1" s="1"/>
  <c r="M29" i="1"/>
  <c r="O29" i="1" s="1"/>
  <c r="G29" i="1" s="1"/>
  <c r="Y28" i="1"/>
  <c r="AA28" i="1" s="1"/>
  <c r="D28" i="1" s="1"/>
  <c r="U28" i="1"/>
  <c r="W28" i="1" s="1"/>
  <c r="E28" i="1" s="1"/>
  <c r="S28" i="1"/>
  <c r="F28" i="1" s="1"/>
  <c r="Q28" i="1"/>
  <c r="M28" i="1"/>
  <c r="O28" i="1" s="1"/>
  <c r="G28" i="1" s="1"/>
  <c r="Y27" i="1"/>
  <c r="AA27" i="1" s="1"/>
  <c r="D27" i="1" s="1"/>
  <c r="U27" i="1"/>
  <c r="W27" i="1" s="1"/>
  <c r="E27" i="1" s="1"/>
  <c r="Q27" i="1"/>
  <c r="S27" i="1" s="1"/>
  <c r="F27" i="1" s="1"/>
  <c r="M27" i="1"/>
  <c r="O27" i="1" s="1"/>
  <c r="G27" i="1" s="1"/>
  <c r="Y26" i="1"/>
  <c r="AA26" i="1" s="1"/>
  <c r="D26" i="1" s="1"/>
  <c r="W26" i="1"/>
  <c r="E26" i="1" s="1"/>
  <c r="U26" i="1"/>
  <c r="Q26" i="1"/>
  <c r="S26" i="1" s="1"/>
  <c r="F26" i="1" s="1"/>
  <c r="M26" i="1"/>
  <c r="O26" i="1" s="1"/>
  <c r="G26" i="1" s="1"/>
  <c r="AA25" i="1"/>
  <c r="D25" i="1" s="1"/>
  <c r="Y25" i="1"/>
  <c r="W25" i="1"/>
  <c r="E25" i="1" s="1"/>
  <c r="U25" i="1"/>
  <c r="S25" i="1"/>
  <c r="F25" i="1" s="1"/>
  <c r="Q25" i="1"/>
  <c r="O25" i="1"/>
  <c r="G25" i="1" s="1"/>
  <c r="M25" i="1"/>
  <c r="Y24" i="1"/>
  <c r="AA24" i="1" s="1"/>
  <c r="D24" i="1" s="1"/>
  <c r="U24" i="1"/>
  <c r="W24" i="1" s="1"/>
  <c r="E24" i="1" s="1"/>
  <c r="Q24" i="1"/>
  <c r="S24" i="1" s="1"/>
  <c r="F24" i="1" s="1"/>
  <c r="M24" i="1"/>
  <c r="O24" i="1" s="1"/>
  <c r="G24" i="1" s="1"/>
  <c r="Y23" i="1"/>
  <c r="AA23" i="1" s="1"/>
  <c r="D23" i="1" s="1"/>
  <c r="U23" i="1"/>
  <c r="W23" i="1" s="1"/>
  <c r="E23" i="1" s="1"/>
  <c r="Q23" i="1"/>
  <c r="S23" i="1" s="1"/>
  <c r="F23" i="1" s="1"/>
  <c r="M23" i="1"/>
  <c r="O23" i="1" s="1"/>
  <c r="G23" i="1" s="1"/>
  <c r="Y22" i="1"/>
  <c r="AA22" i="1" s="1"/>
  <c r="D22" i="1" s="1"/>
  <c r="U22" i="1"/>
  <c r="W22" i="1" s="1"/>
  <c r="E22" i="1" s="1"/>
  <c r="Q22" i="1"/>
  <c r="S22" i="1" s="1"/>
  <c r="F22" i="1" s="1"/>
  <c r="O22" i="1"/>
  <c r="M22" i="1"/>
  <c r="G22" i="1"/>
  <c r="J22" i="1" s="1"/>
  <c r="Y21" i="1"/>
  <c r="AA21" i="1" s="1"/>
  <c r="D21" i="1" s="1"/>
  <c r="U21" i="1"/>
  <c r="W21" i="1" s="1"/>
  <c r="E21" i="1" s="1"/>
  <c r="Q21" i="1"/>
  <c r="S21" i="1" s="1"/>
  <c r="F21" i="1" s="1"/>
  <c r="M21" i="1"/>
  <c r="O21" i="1" s="1"/>
  <c r="G21" i="1" s="1"/>
  <c r="Y20" i="1"/>
  <c r="U20" i="1"/>
  <c r="Q20" i="1"/>
  <c r="M20" i="1"/>
  <c r="AA19" i="1"/>
  <c r="D19" i="1" s="1"/>
  <c r="Y19" i="1"/>
  <c r="U19" i="1"/>
  <c r="W19" i="1" s="1"/>
  <c r="E19" i="1" s="1"/>
  <c r="Q19" i="1"/>
  <c r="S19" i="1" s="1"/>
  <c r="F19" i="1" s="1"/>
  <c r="M19" i="1"/>
  <c r="O19" i="1" s="1"/>
  <c r="G19" i="1" s="1"/>
  <c r="H19" i="1" s="1"/>
  <c r="Y18" i="1"/>
  <c r="AA18" i="1" s="1"/>
  <c r="D18" i="1" s="1"/>
  <c r="U18" i="1"/>
  <c r="W18" i="1" s="1"/>
  <c r="E18" i="1" s="1"/>
  <c r="Q18" i="1"/>
  <c r="S18" i="1" s="1"/>
  <c r="F18" i="1" s="1"/>
  <c r="M18" i="1"/>
  <c r="O18" i="1" s="1"/>
  <c r="G18" i="1" s="1"/>
  <c r="Y17" i="1"/>
  <c r="AA17" i="1" s="1"/>
  <c r="U17" i="1"/>
  <c r="W17" i="1" s="1"/>
  <c r="E17" i="1" s="1"/>
  <c r="Q17" i="1"/>
  <c r="S17" i="1" s="1"/>
  <c r="F17" i="1" s="1"/>
  <c r="M17" i="1"/>
  <c r="O17" i="1" s="1"/>
  <c r="G17" i="1" s="1"/>
  <c r="D17" i="1"/>
  <c r="AA16" i="1"/>
  <c r="D16" i="1" s="1"/>
  <c r="Y16" i="1"/>
  <c r="U16" i="1"/>
  <c r="W16" i="1" s="1"/>
  <c r="E16" i="1" s="1"/>
  <c r="Q16" i="1"/>
  <c r="S16" i="1" s="1"/>
  <c r="F16" i="1" s="1"/>
  <c r="M16" i="1"/>
  <c r="O16" i="1" s="1"/>
  <c r="G16" i="1" s="1"/>
  <c r="Y15" i="1"/>
  <c r="AA15" i="1" s="1"/>
  <c r="D15" i="1" s="1"/>
  <c r="U15" i="1"/>
  <c r="W15" i="1" s="1"/>
  <c r="E15" i="1" s="1"/>
  <c r="Q15" i="1"/>
  <c r="S15" i="1" s="1"/>
  <c r="F15" i="1" s="1"/>
  <c r="M15" i="1"/>
  <c r="O15" i="1" s="1"/>
  <c r="G15" i="1" s="1"/>
  <c r="Y14" i="1"/>
  <c r="AA14" i="1" s="1"/>
  <c r="D14" i="1" s="1"/>
  <c r="U14" i="1"/>
  <c r="W14" i="1" s="1"/>
  <c r="E14" i="1" s="1"/>
  <c r="Q14" i="1"/>
  <c r="S14" i="1" s="1"/>
  <c r="F14" i="1" s="1"/>
  <c r="M14" i="1"/>
  <c r="O14" i="1" s="1"/>
  <c r="G14" i="1" s="1"/>
  <c r="Y13" i="1"/>
  <c r="U13" i="1"/>
  <c r="Q13" i="1"/>
  <c r="M13" i="1"/>
  <c r="Y12" i="1"/>
  <c r="AA12" i="1" s="1"/>
  <c r="D12" i="1" s="1"/>
  <c r="W12" i="1"/>
  <c r="E12" i="1" s="1"/>
  <c r="U12" i="1"/>
  <c r="Q12" i="1"/>
  <c r="S12" i="1" s="1"/>
  <c r="F12" i="1" s="1"/>
  <c r="M12" i="1"/>
  <c r="O12" i="1" s="1"/>
  <c r="G12" i="1" s="1"/>
  <c r="Y11" i="1"/>
  <c r="AA11" i="1" s="1"/>
  <c r="D11" i="1" s="1"/>
  <c r="U11" i="1"/>
  <c r="W11" i="1" s="1"/>
  <c r="E11" i="1" s="1"/>
  <c r="Q11" i="1"/>
  <c r="S11" i="1" s="1"/>
  <c r="F11" i="1" s="1"/>
  <c r="M11" i="1"/>
  <c r="O11" i="1" s="1"/>
  <c r="G11" i="1" s="1"/>
  <c r="Y10" i="1"/>
  <c r="AA10" i="1" s="1"/>
  <c r="D10" i="1" s="1"/>
  <c r="U10" i="1"/>
  <c r="W10" i="1" s="1"/>
  <c r="E10" i="1" s="1"/>
  <c r="S10" i="1"/>
  <c r="F10" i="1" s="1"/>
  <c r="Q10" i="1"/>
  <c r="M10" i="1"/>
  <c r="O10" i="1" s="1"/>
  <c r="G10" i="1" s="1"/>
  <c r="Y9" i="1"/>
  <c r="AA9" i="1" s="1"/>
  <c r="D9" i="1" s="1"/>
  <c r="U9" i="1"/>
  <c r="W9" i="1" s="1"/>
  <c r="E9" i="1" s="1"/>
  <c r="Q9" i="1"/>
  <c r="S9" i="1" s="1"/>
  <c r="F9" i="1" s="1"/>
  <c r="M9" i="1"/>
  <c r="O9" i="1" s="1"/>
  <c r="G9" i="1" s="1"/>
  <c r="Y8" i="1"/>
  <c r="AA8" i="1" s="1"/>
  <c r="D8" i="1" s="1"/>
  <c r="U8" i="1"/>
  <c r="W8" i="1" s="1"/>
  <c r="E8" i="1" s="1"/>
  <c r="Q8" i="1"/>
  <c r="S8" i="1" s="1"/>
  <c r="F8" i="1" s="1"/>
  <c r="O8" i="1"/>
  <c r="G8" i="1" s="1"/>
  <c r="M8" i="1"/>
  <c r="Y7" i="1"/>
  <c r="AA7" i="1" s="1"/>
  <c r="D7" i="1" s="1"/>
  <c r="U7" i="1"/>
  <c r="W7" i="1" s="1"/>
  <c r="E7" i="1" s="1"/>
  <c r="Q7" i="1"/>
  <c r="S7" i="1" s="1"/>
  <c r="F7" i="1" s="1"/>
  <c r="M7" i="1"/>
  <c r="O7" i="1" s="1"/>
  <c r="G7" i="1" s="1"/>
  <c r="Y6" i="1"/>
  <c r="U6" i="1"/>
  <c r="Q6" i="1"/>
  <c r="M6" i="1"/>
  <c r="AA5" i="1"/>
  <c r="D5" i="1" s="1"/>
  <c r="Y5" i="1"/>
  <c r="U5" i="1"/>
  <c r="W5" i="1" s="1"/>
  <c r="E5" i="1" s="1"/>
  <c r="Q5" i="1"/>
  <c r="S5" i="1" s="1"/>
  <c r="F5" i="1" s="1"/>
  <c r="M5" i="1"/>
  <c r="Y4" i="1"/>
  <c r="AA4" i="1" s="1"/>
  <c r="D4" i="1" s="1"/>
  <c r="U4" i="1"/>
  <c r="W4" i="1" s="1"/>
  <c r="E4" i="1" s="1"/>
  <c r="Q4" i="1"/>
  <c r="S4" i="1" s="1"/>
  <c r="F4" i="1" s="1"/>
  <c r="M4" i="1"/>
  <c r="O4" i="1" s="1"/>
  <c r="G4" i="1" s="1"/>
  <c r="Z3" i="1"/>
  <c r="Y3" i="1"/>
  <c r="AA3" i="1" s="1"/>
  <c r="D3" i="1" s="1"/>
  <c r="V3" i="1"/>
  <c r="R3" i="1"/>
  <c r="N3" i="1"/>
  <c r="K2" i="1"/>
  <c r="J2" i="1"/>
  <c r="I2" i="1"/>
  <c r="H2" i="1"/>
  <c r="G2" i="1"/>
  <c r="F2" i="1"/>
  <c r="E2" i="1"/>
  <c r="D2" i="1"/>
  <c r="U1" i="1"/>
  <c r="Q1" i="1"/>
  <c r="M1" i="1"/>
  <c r="I41" i="1" l="1"/>
  <c r="J41" i="1"/>
  <c r="I49" i="1"/>
  <c r="I51" i="1"/>
  <c r="J51" i="1"/>
  <c r="H66" i="1"/>
  <c r="H83" i="1"/>
  <c r="J26" i="1"/>
  <c r="H30" i="1"/>
  <c r="I42" i="1"/>
  <c r="I62" i="1"/>
  <c r="I79" i="1"/>
  <c r="H43" i="1"/>
  <c r="U3" i="1"/>
  <c r="W3" i="1" s="1"/>
  <c r="E3" i="1" s="1"/>
  <c r="I92" i="1"/>
  <c r="I59" i="1"/>
  <c r="J59" i="1"/>
  <c r="I18" i="1"/>
  <c r="I43" i="1"/>
  <c r="J43" i="1"/>
  <c r="I74" i="1"/>
  <c r="I23" i="1"/>
  <c r="H59" i="1"/>
  <c r="H87" i="1"/>
  <c r="I30" i="1"/>
  <c r="I70" i="1"/>
  <c r="I78" i="1"/>
  <c r="I88" i="1"/>
  <c r="I91" i="1"/>
  <c r="H18" i="1"/>
  <c r="I50" i="1"/>
  <c r="H57" i="1"/>
  <c r="I67" i="1"/>
  <c r="W72" i="1"/>
  <c r="E72" i="1" s="1"/>
  <c r="I72" i="1" s="1"/>
  <c r="J18" i="1"/>
  <c r="J23" i="1"/>
  <c r="J27" i="1"/>
  <c r="J32" i="1"/>
  <c r="I35" i="1"/>
  <c r="J49" i="1"/>
  <c r="H49" i="1"/>
  <c r="J57" i="1"/>
  <c r="H70" i="1"/>
  <c r="J70" i="1"/>
  <c r="J83" i="1"/>
  <c r="H91" i="1"/>
  <c r="M3" i="1"/>
  <c r="O3" i="1" s="1"/>
  <c r="G3" i="1" s="1"/>
  <c r="H41" i="1"/>
  <c r="J12" i="1"/>
  <c r="I12" i="1"/>
  <c r="H12" i="1"/>
  <c r="I16" i="1"/>
  <c r="H16" i="1"/>
  <c r="J16" i="1"/>
  <c r="I24" i="1"/>
  <c r="H24" i="1"/>
  <c r="J24" i="1"/>
  <c r="J34" i="1"/>
  <c r="I34" i="1"/>
  <c r="H34" i="1"/>
  <c r="I10" i="1"/>
  <c r="H10" i="1"/>
  <c r="J10" i="1"/>
  <c r="H14" i="1"/>
  <c r="J14" i="1"/>
  <c r="I14" i="1"/>
  <c r="J25" i="1"/>
  <c r="I25" i="1"/>
  <c r="H25" i="1"/>
  <c r="I28" i="1"/>
  <c r="H28" i="1"/>
  <c r="J28" i="1"/>
  <c r="J29" i="1"/>
  <c r="I29" i="1"/>
  <c r="H29" i="1"/>
  <c r="J73" i="1"/>
  <c r="H73" i="1"/>
  <c r="I73" i="1"/>
  <c r="J7" i="1"/>
  <c r="I7" i="1"/>
  <c r="H7" i="1"/>
  <c r="I15" i="1"/>
  <c r="H15" i="1"/>
  <c r="J15" i="1"/>
  <c r="J82" i="1"/>
  <c r="H82" i="1"/>
  <c r="I82" i="1"/>
  <c r="H4" i="1"/>
  <c r="J4" i="1"/>
  <c r="I4" i="1"/>
  <c r="J8" i="1"/>
  <c r="I8" i="1"/>
  <c r="H8" i="1"/>
  <c r="J11" i="1"/>
  <c r="I11" i="1"/>
  <c r="H11" i="1"/>
  <c r="J17" i="1"/>
  <c r="H17" i="1"/>
  <c r="I17" i="1"/>
  <c r="I21" i="1"/>
  <c r="J21" i="1"/>
  <c r="H21" i="1"/>
  <c r="J36" i="1"/>
  <c r="H3" i="1"/>
  <c r="H9" i="1"/>
  <c r="J9" i="1"/>
  <c r="I9" i="1"/>
  <c r="I37" i="1"/>
  <c r="H37" i="1"/>
  <c r="I53" i="1"/>
  <c r="J53" i="1"/>
  <c r="H53" i="1"/>
  <c r="I80" i="1"/>
  <c r="H80" i="1"/>
  <c r="J80" i="1"/>
  <c r="J94" i="1"/>
  <c r="H94" i="1"/>
  <c r="I94" i="1"/>
  <c r="I19" i="1"/>
  <c r="H22" i="1"/>
  <c r="H26" i="1"/>
  <c r="H31" i="1"/>
  <c r="H38" i="1"/>
  <c r="H46" i="1"/>
  <c r="J46" i="1"/>
  <c r="I46" i="1"/>
  <c r="J48" i="1"/>
  <c r="H48" i="1"/>
  <c r="J52" i="1"/>
  <c r="H52" i="1"/>
  <c r="I52" i="1"/>
  <c r="H58" i="1"/>
  <c r="J58" i="1"/>
  <c r="I63" i="1"/>
  <c r="H63" i="1"/>
  <c r="J63" i="1"/>
  <c r="J77" i="1"/>
  <c r="H77" i="1"/>
  <c r="I77" i="1"/>
  <c r="J86" i="1"/>
  <c r="H86" i="1"/>
  <c r="I86" i="1"/>
  <c r="I93" i="1"/>
  <c r="H93" i="1"/>
  <c r="J93" i="1"/>
  <c r="Q3" i="1"/>
  <c r="S3" i="1" s="1"/>
  <c r="F3" i="1" s="1"/>
  <c r="J3" i="1" s="1"/>
  <c r="O5" i="1"/>
  <c r="G5" i="1" s="1"/>
  <c r="J19" i="1"/>
  <c r="I22" i="1"/>
  <c r="I26" i="1"/>
  <c r="H27" i="1"/>
  <c r="I31" i="1"/>
  <c r="I38" i="1"/>
  <c r="J39" i="1"/>
  <c r="H39" i="1"/>
  <c r="J44" i="1"/>
  <c r="H44" i="1"/>
  <c r="I44" i="1"/>
  <c r="I47" i="1"/>
  <c r="J47" i="1"/>
  <c r="I48" i="1"/>
  <c r="H50" i="1"/>
  <c r="J50" i="1"/>
  <c r="J69" i="1"/>
  <c r="H69" i="1"/>
  <c r="I69" i="1"/>
  <c r="I76" i="1"/>
  <c r="H76" i="1"/>
  <c r="J76" i="1"/>
  <c r="I85" i="1"/>
  <c r="H85" i="1"/>
  <c r="J85" i="1"/>
  <c r="H36" i="1"/>
  <c r="H54" i="1"/>
  <c r="J54" i="1"/>
  <c r="I54" i="1"/>
  <c r="J56" i="1"/>
  <c r="H56" i="1"/>
  <c r="J60" i="1"/>
  <c r="H60" i="1"/>
  <c r="I60" i="1"/>
  <c r="J64" i="1"/>
  <c r="H64" i="1"/>
  <c r="I64" i="1"/>
  <c r="H72" i="1"/>
  <c r="J72" i="1"/>
  <c r="I32" i="1"/>
  <c r="H32" i="1"/>
  <c r="I36" i="1"/>
  <c r="J37" i="1"/>
  <c r="I45" i="1"/>
  <c r="J45" i="1"/>
  <c r="H45" i="1"/>
  <c r="I55" i="1"/>
  <c r="J55" i="1"/>
  <c r="H23" i="1"/>
  <c r="I27" i="1"/>
  <c r="J30" i="1"/>
  <c r="J31" i="1"/>
  <c r="H35" i="1"/>
  <c r="I39" i="1"/>
  <c r="H42" i="1"/>
  <c r="J42" i="1"/>
  <c r="H55" i="1"/>
  <c r="I61" i="1"/>
  <c r="J61" i="1"/>
  <c r="H61" i="1"/>
  <c r="H92" i="1"/>
  <c r="J92" i="1"/>
  <c r="H62" i="1"/>
  <c r="J62" i="1"/>
  <c r="I68" i="1"/>
  <c r="H68" i="1"/>
  <c r="H71" i="1"/>
  <c r="J71" i="1"/>
  <c r="H75" i="1"/>
  <c r="J75" i="1"/>
  <c r="H79" i="1"/>
  <c r="J79" i="1"/>
  <c r="H84" i="1"/>
  <c r="J84" i="1"/>
  <c r="I89" i="1"/>
  <c r="H89" i="1"/>
  <c r="J66" i="1"/>
  <c r="J74" i="1"/>
  <c r="H88" i="1"/>
  <c r="J88" i="1"/>
  <c r="J90" i="1"/>
  <c r="H90" i="1"/>
  <c r="H67" i="1"/>
  <c r="J67" i="1"/>
  <c r="J78" i="1"/>
  <c r="J87" i="1"/>
  <c r="J91" i="1"/>
  <c r="I3" i="1" l="1"/>
  <c r="I5" i="1"/>
  <c r="J5" i="1"/>
  <c r="H5" i="1"/>
</calcChain>
</file>

<file path=xl/sharedStrings.xml><?xml version="1.0" encoding="utf-8"?>
<sst xmlns="http://schemas.openxmlformats.org/spreadsheetml/2006/main" count="110" uniqueCount="101">
  <si>
    <t>№</t>
  </si>
  <si>
    <t>Шахар ва 
туманлар
номи</t>
  </si>
  <si>
    <t>МФО</t>
  </si>
  <si>
    <t>Қайтариш коэффиценти</t>
  </si>
  <si>
    <t>Ўзгариши</t>
  </si>
  <si>
    <t>2020 йил ўртача ойи</t>
  </si>
  <si>
    <t>Кирим</t>
  </si>
  <si>
    <t>Чиқим</t>
  </si>
  <si>
    <t>Қайтиш коеф</t>
  </si>
  <si>
    <t>ЖАМИ</t>
  </si>
  <si>
    <t>ХККМ</t>
  </si>
  <si>
    <t>ТИФ Миллий банк</t>
  </si>
  <si>
    <t>МЛБ БОШ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</si>
  <si>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</si>
  <si>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</si>
  <si>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</si>
  <si>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</si>
  <si>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</si>
  <si>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Саноатқурилишбанк</t>
  </si>
  <si>
    <t>СҚБ БОШ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</si>
  <si>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</si>
  <si>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</si>
  <si>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</si>
  <si>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</si>
  <si>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</si>
  <si>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Агробанк</t>
  </si>
  <si>
    <t>АГБ БОШ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</si>
  <si>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</si>
  <si>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</si>
  <si>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</si>
  <si>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</si>
  <si>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</si>
  <si>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</si>
  <si>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</si>
  <si>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</si>
  <si>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</si>
  <si>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</si>
  <si>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</si>
  <si>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Микрокредитбанк</t>
  </si>
  <si>
    <t>МКБ БОШ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</si>
  <si>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</si>
  <si>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</si>
  <si>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</si>
  <si>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</si>
  <si>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</si>
  <si>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Халқ банки</t>
  </si>
  <si>
    <t>ХЛБ БОШ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</si>
  <si>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</si>
  <si>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</si>
  <si>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</si>
  <si>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</si>
  <si>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</si>
  <si>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</si>
  <si>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</si>
  <si>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</si>
  <si>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</si>
  <si>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</si>
  <si>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</si>
  <si>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</si>
  <si>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</si>
  <si>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</si>
  <si>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</si>
  <si>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</si>
  <si>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</si>
  <si>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</si>
  <si>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</si>
  <si>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Савдогар банк</t>
  </si>
  <si>
    <t>Қибрай ф. СГБ</t>
  </si>
  <si>
    <t>Зангиота ф. СГБ</t>
  </si>
  <si>
    <t>Бўстонлиқ ф. СГБ</t>
  </si>
  <si>
    <t>Қишлоққурилишбанк</t>
  </si>
  <si>
    <t>ҚҚБ БОШ</t>
  </si>
  <si>
    <t>Бўстонлиқ ф. ҚҚБ</t>
  </si>
  <si>
    <t>Янгийўл ф. ҚҚБ</t>
  </si>
  <si>
    <t>Охангарон ф. ҚҚБ</t>
  </si>
  <si>
    <t>Бекобод ф. ҚҚБ</t>
  </si>
  <si>
    <t>Турон банк</t>
  </si>
  <si>
    <t>Зангиота ф. Турон</t>
  </si>
  <si>
    <t>Хамкорбанк</t>
  </si>
  <si>
    <t>Чиноз ф. ҲМК</t>
  </si>
  <si>
    <t>Янгийўл ф. ҲМК</t>
  </si>
  <si>
    <t>Олмалиқ ф. ҲМК</t>
  </si>
  <si>
    <t>Ангрен ф. ҲМК</t>
  </si>
  <si>
    <t>Чирчиқ ф. ҲМК</t>
  </si>
  <si>
    <t>Ипак йўли банки</t>
  </si>
  <si>
    <t>Янгийўл ф. Ипак</t>
  </si>
  <si>
    <t>Ипотека банк</t>
  </si>
  <si>
    <t>ИПБ БОШ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</si>
  <si>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</si>
  <si>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</si>
  <si>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</si>
  <si>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</si>
  <si>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</si>
  <si>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</si>
  <si>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</si>
  <si>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</si>
  <si>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Универсал банк</t>
  </si>
  <si>
    <t>Зангиота ф. УНВ</t>
  </si>
  <si>
    <t>Инфин банк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</si>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</sst>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22"/>
      <name val="Arial"/>
      <family val="2"/>
      <charset val="204"/>
    </font>
    <font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b/>
      <sz val="17"/>
      <name val="Arial"/>
      <family val="2"/>
      <charset val="204"/>
    </font>
    <font>
      <b/>
      <i/>
      <sz val="22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sz val="17"/>
      <name val="Arial"/>
      <family val="2"/>
      <charset val="204"/>
    </font>
    <font>
      <sz val="22"/>
      <name val="Arial"/>
      <family val="2"/>
      <charset val="204"/>
    </font>
    <font>
      <i/>
      <sz val="22"/>
      <name val="Arial"/>
      <family val="2"/>
      <charset val="204"/>
    </font>
    <font>
      <i/>
      <sz val="20"/>
      <name val="Arial"/>
      <family val="2"/>
      <charset val="204"/>
    </font>
    <font>
      <sz val="20"/>
      <name val="Arial"/>
      <family val="2"/>
      <charset val="204"/>
    </font>
    <font>
      <sz val="17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1">
    <xf numFmtId="0" fontId="0" fillId="0" borderId="0" xfId="0"/>
    <xf numFmtId="0" fontId="4" fillId="0" borderId="0" xfId="2" applyFont="1"/>
    <xf numFmtId="0" fontId="6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16" fontId="8" fillId="0" borderId="4" xfId="2" applyNumberFormat="1" applyFont="1" applyBorder="1" applyAlignment="1">
      <alignment horizontal="center" vertical="center" wrapText="1"/>
    </xf>
    <xf numFmtId="16" fontId="8" fillId="0" borderId="5" xfId="2" applyNumberFormat="1" applyFont="1" applyBorder="1" applyAlignment="1">
      <alignment horizontal="center" vertical="center" wrapText="1"/>
    </xf>
    <xf numFmtId="16" fontId="8" fillId="0" borderId="6" xfId="2" applyNumberFormat="1" applyFont="1" applyBorder="1" applyAlignment="1">
      <alignment horizontal="center" vertical="center" wrapText="1"/>
    </xf>
    <xf numFmtId="16" fontId="8" fillId="2" borderId="4" xfId="2" applyNumberFormat="1" applyFont="1" applyFill="1" applyBorder="1" applyAlignment="1">
      <alignment horizontal="center" vertical="center" wrapText="1"/>
    </xf>
    <xf numFmtId="16" fontId="8" fillId="2" borderId="5" xfId="2" applyNumberFormat="1" applyFont="1" applyFill="1" applyBorder="1" applyAlignment="1">
      <alignment horizontal="center" vertical="center" wrapText="1"/>
    </xf>
    <xf numFmtId="16" fontId="8" fillId="2" borderId="7" xfId="2" applyNumberFormat="1" applyFont="1" applyFill="1" applyBorder="1" applyAlignment="1">
      <alignment horizontal="center" vertical="center" wrapText="1"/>
    </xf>
    <xf numFmtId="16" fontId="8" fillId="2" borderId="5" xfId="2" applyNumberFormat="1" applyFont="1" applyFill="1" applyBorder="1" applyAlignment="1">
      <alignment horizontal="center" vertical="center" wrapText="1"/>
    </xf>
    <xf numFmtId="16" fontId="7" fillId="0" borderId="6" xfId="2" applyNumberFormat="1" applyFont="1" applyBorder="1" applyAlignment="1">
      <alignment horizontal="center" vertical="center" wrapText="1"/>
    </xf>
    <xf numFmtId="16" fontId="7" fillId="0" borderId="2" xfId="2" applyNumberFormat="1" applyFont="1" applyBorder="1" applyAlignment="1">
      <alignment horizontal="center" vertical="center" wrapText="1"/>
    </xf>
    <xf numFmtId="0" fontId="6" fillId="0" borderId="0" xfId="2" applyFont="1"/>
    <xf numFmtId="16" fontId="7" fillId="0" borderId="1" xfId="2" applyNumberFormat="1" applyFont="1" applyBorder="1" applyAlignment="1">
      <alignment horizontal="center" vertical="center" wrapText="1"/>
    </xf>
    <xf numFmtId="16" fontId="7" fillId="0" borderId="8" xfId="2" applyNumberFormat="1" applyFont="1" applyBorder="1" applyAlignment="1">
      <alignment horizontal="center" vertical="center" wrapText="1"/>
    </xf>
    <xf numFmtId="16" fontId="7" fillId="0" borderId="0" xfId="2" applyNumberFormat="1" applyFont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2" borderId="12" xfId="2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0" fontId="9" fillId="2" borderId="14" xfId="2" applyFont="1" applyFill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4" fontId="3" fillId="0" borderId="17" xfId="2" applyNumberFormat="1" applyFont="1" applyBorder="1" applyAlignment="1">
      <alignment horizontal="center" vertical="center" wrapText="1"/>
    </xf>
    <xf numFmtId="4" fontId="3" fillId="0" borderId="16" xfId="2" applyNumberFormat="1" applyFont="1" applyBorder="1" applyAlignment="1">
      <alignment horizontal="center" vertical="center" wrapText="1"/>
    </xf>
    <xf numFmtId="164" fontId="11" fillId="2" borderId="16" xfId="2" applyNumberFormat="1" applyFont="1" applyFill="1" applyBorder="1" applyAlignment="1">
      <alignment horizontal="center" vertical="center" wrapText="1"/>
    </xf>
    <xf numFmtId="164" fontId="11" fillId="2" borderId="18" xfId="2" applyNumberFormat="1" applyFont="1" applyFill="1" applyBorder="1" applyAlignment="1">
      <alignment horizontal="center" vertical="center" wrapText="1"/>
    </xf>
    <xf numFmtId="9" fontId="11" fillId="2" borderId="19" xfId="1" applyFont="1" applyFill="1" applyBorder="1" applyAlignment="1">
      <alignment horizontal="center" vertical="center" wrapText="1"/>
    </xf>
    <xf numFmtId="9" fontId="12" fillId="2" borderId="20" xfId="1" applyFont="1" applyFill="1" applyBorder="1" applyAlignment="1">
      <alignment horizontal="center" vertical="center" wrapText="1"/>
    </xf>
    <xf numFmtId="3" fontId="13" fillId="0" borderId="17" xfId="2" applyNumberFormat="1" applyFont="1" applyBorder="1" applyAlignment="1">
      <alignment horizontal="center" vertical="center" wrapText="1"/>
    </xf>
    <xf numFmtId="3" fontId="13" fillId="0" borderId="16" xfId="2" applyNumberFormat="1" applyFont="1" applyBorder="1" applyAlignment="1">
      <alignment horizontal="center" vertical="center" wrapText="1"/>
    </xf>
    <xf numFmtId="4" fontId="12" fillId="0" borderId="16" xfId="1" applyNumberFormat="1" applyFont="1" applyFill="1" applyBorder="1" applyAlignment="1">
      <alignment horizontal="center" vertical="center" wrapText="1"/>
    </xf>
    <xf numFmtId="0" fontId="7" fillId="0" borderId="0" xfId="2" applyFont="1"/>
    <xf numFmtId="3" fontId="13" fillId="0" borderId="15" xfId="2" applyNumberFormat="1" applyFont="1" applyBorder="1" applyAlignment="1">
      <alignment horizontal="center" vertical="center" wrapText="1"/>
    </xf>
    <xf numFmtId="2" fontId="12" fillId="0" borderId="19" xfId="1" applyNumberFormat="1" applyFont="1" applyFill="1" applyBorder="1" applyAlignment="1">
      <alignment horizontal="center" vertical="center" wrapText="1"/>
    </xf>
    <xf numFmtId="9" fontId="12" fillId="0" borderId="0" xfId="1" applyFont="1" applyFill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 wrapText="1"/>
    </xf>
    <xf numFmtId="0" fontId="14" fillId="0" borderId="22" xfId="2" applyFont="1" applyBorder="1" applyAlignment="1">
      <alignment horizontal="left" vertical="center" wrapText="1" indent="1"/>
    </xf>
    <xf numFmtId="0" fontId="14" fillId="0" borderId="18" xfId="2" applyFont="1" applyBorder="1" applyAlignment="1">
      <alignment horizontal="left" vertical="center" wrapText="1" indent="1"/>
    </xf>
    <xf numFmtId="4" fontId="15" fillId="0" borderId="23" xfId="2" applyNumberFormat="1" applyFont="1" applyBorder="1" applyAlignment="1">
      <alignment horizontal="center" vertical="center" wrapText="1"/>
    </xf>
    <xf numFmtId="4" fontId="15" fillId="0" borderId="24" xfId="2" applyNumberFormat="1" applyFont="1" applyBorder="1" applyAlignment="1">
      <alignment horizontal="center" vertical="center" wrapText="1"/>
    </xf>
    <xf numFmtId="164" fontId="16" fillId="2" borderId="24" xfId="2" applyNumberFormat="1" applyFont="1" applyFill="1" applyBorder="1" applyAlignment="1">
      <alignment horizontal="center" vertical="center" wrapText="1"/>
    </xf>
    <xf numFmtId="164" fontId="16" fillId="2" borderId="22" xfId="2" applyNumberFormat="1" applyFont="1" applyFill="1" applyBorder="1" applyAlignment="1">
      <alignment horizontal="center" vertical="center" wrapText="1"/>
    </xf>
    <xf numFmtId="9" fontId="16" fillId="2" borderId="25" xfId="1" applyFont="1" applyFill="1" applyBorder="1" applyAlignment="1">
      <alignment horizontal="center" vertical="center" wrapText="1"/>
    </xf>
    <xf numFmtId="9" fontId="17" fillId="2" borderId="0" xfId="1" applyFont="1" applyFill="1" applyBorder="1" applyAlignment="1">
      <alignment horizontal="center" vertical="center" wrapText="1"/>
    </xf>
    <xf numFmtId="3" fontId="18" fillId="0" borderId="23" xfId="2" applyNumberFormat="1" applyFont="1" applyBorder="1" applyAlignment="1">
      <alignment horizontal="center" vertical="center" wrapText="1"/>
    </xf>
    <xf numFmtId="3" fontId="18" fillId="0" borderId="24" xfId="2" applyNumberFormat="1" applyFont="1" applyBorder="1" applyAlignment="1">
      <alignment horizontal="center" vertical="center" wrapText="1"/>
    </xf>
    <xf numFmtId="2" fontId="17" fillId="0" borderId="24" xfId="1" applyNumberFormat="1" applyFont="1" applyFill="1" applyBorder="1" applyAlignment="1">
      <alignment horizontal="center" vertical="center" wrapText="1"/>
    </xf>
    <xf numFmtId="3" fontId="18" fillId="0" borderId="21" xfId="2" applyNumberFormat="1" applyFont="1" applyBorder="1" applyAlignment="1">
      <alignment horizontal="center" vertical="center" wrapText="1"/>
    </xf>
    <xf numFmtId="2" fontId="17" fillId="0" borderId="25" xfId="1" applyNumberFormat="1" applyFont="1" applyFill="1" applyBorder="1" applyAlignment="1">
      <alignment horizontal="center" vertical="center" wrapText="1"/>
    </xf>
    <xf numFmtId="9" fontId="17" fillId="0" borderId="0" xfId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left" vertical="center" wrapText="1" indent="1"/>
    </xf>
    <xf numFmtId="0" fontId="10" fillId="0" borderId="2" xfId="2" applyFont="1" applyBorder="1" applyAlignment="1">
      <alignment horizontal="center" vertical="center" wrapText="1"/>
    </xf>
    <xf numFmtId="4" fontId="3" fillId="0" borderId="2" xfId="2" applyNumberFormat="1" applyFont="1" applyBorder="1" applyAlignment="1">
      <alignment horizontal="center" vertical="center" wrapText="1"/>
    </xf>
    <xf numFmtId="164" fontId="11" fillId="2" borderId="2" xfId="2" applyNumberFormat="1" applyFont="1" applyFill="1" applyBorder="1" applyAlignment="1">
      <alignment horizontal="center" vertical="center" wrapText="1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8" xfId="1" applyFont="1" applyFill="1" applyBorder="1" applyAlignment="1">
      <alignment horizontal="center" vertical="center" wrapText="1"/>
    </xf>
    <xf numFmtId="9" fontId="12" fillId="2" borderId="4" xfId="1" applyFont="1" applyFill="1" applyBorder="1" applyAlignment="1">
      <alignment horizontal="center" vertical="center" wrapText="1"/>
    </xf>
    <xf numFmtId="3" fontId="13" fillId="0" borderId="2" xfId="2" applyNumberFormat="1" applyFont="1" applyBorder="1" applyAlignment="1">
      <alignment horizontal="center" vertical="center" wrapText="1"/>
    </xf>
    <xf numFmtId="2" fontId="12" fillId="0" borderId="2" xfId="1" applyNumberFormat="1" applyFont="1" applyFill="1" applyBorder="1" applyAlignment="1">
      <alignment horizontal="center" vertical="center" wrapText="1"/>
    </xf>
    <xf numFmtId="3" fontId="13" fillId="0" borderId="1" xfId="2" applyNumberFormat="1" applyFont="1" applyBorder="1" applyAlignment="1">
      <alignment horizontal="center" vertical="center" wrapText="1"/>
    </xf>
    <xf numFmtId="2" fontId="12" fillId="0" borderId="8" xfId="1" applyNumberFormat="1" applyFont="1" applyFill="1" applyBorder="1" applyAlignment="1">
      <alignment horizontal="center" vertical="center" wrapText="1"/>
    </xf>
    <xf numFmtId="0" fontId="14" fillId="0" borderId="26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left" vertical="center" wrapText="1" indent="1"/>
    </xf>
    <xf numFmtId="0" fontId="14" fillId="0" borderId="27" xfId="2" applyFont="1" applyBorder="1" applyAlignment="1">
      <alignment horizontal="center" vertical="center" wrapText="1"/>
    </xf>
    <xf numFmtId="4" fontId="15" fillId="0" borderId="27" xfId="2" applyNumberFormat="1" applyFont="1" applyBorder="1" applyAlignment="1">
      <alignment horizontal="center" vertical="center" wrapText="1"/>
    </xf>
    <xf numFmtId="164" fontId="16" fillId="2" borderId="27" xfId="2" applyNumberFormat="1" applyFont="1" applyFill="1" applyBorder="1" applyAlignment="1">
      <alignment horizontal="center" vertical="center" wrapText="1"/>
    </xf>
    <xf numFmtId="164" fontId="16" fillId="2" borderId="28" xfId="2" applyNumberFormat="1" applyFont="1" applyFill="1" applyBorder="1" applyAlignment="1">
      <alignment horizontal="center" vertical="center" wrapText="1"/>
    </xf>
    <xf numFmtId="9" fontId="16" fillId="2" borderId="29" xfId="1" applyFont="1" applyFill="1" applyBorder="1" applyAlignment="1">
      <alignment horizontal="center" vertical="center" wrapText="1"/>
    </xf>
    <xf numFmtId="9" fontId="17" fillId="2" borderId="28" xfId="1" applyFont="1" applyFill="1" applyBorder="1" applyAlignment="1">
      <alignment horizontal="center" vertical="center" wrapText="1"/>
    </xf>
    <xf numFmtId="3" fontId="18" fillId="0" borderId="27" xfId="2" applyNumberFormat="1" applyFont="1" applyBorder="1" applyAlignment="1">
      <alignment horizontal="center" vertical="center" wrapText="1"/>
    </xf>
    <xf numFmtId="2" fontId="17" fillId="0" borderId="27" xfId="1" applyNumberFormat="1" applyFont="1" applyFill="1" applyBorder="1" applyAlignment="1">
      <alignment horizontal="center" vertical="center" wrapText="1"/>
    </xf>
    <xf numFmtId="3" fontId="18" fillId="0" borderId="26" xfId="2" applyNumberFormat="1" applyFont="1" applyBorder="1" applyAlignment="1">
      <alignment horizontal="center" vertical="center" wrapText="1"/>
    </xf>
    <xf numFmtId="2" fontId="17" fillId="0" borderId="29" xfId="1" applyNumberFormat="1" applyFont="1" applyFill="1" applyBorder="1" applyAlignment="1">
      <alignment horizontal="center" vertical="center" wrapText="1"/>
    </xf>
    <xf numFmtId="0" fontId="19" fillId="0" borderId="26" xfId="2" applyFont="1" applyBorder="1" applyAlignment="1">
      <alignment horizontal="center" vertical="center" wrapText="1"/>
    </xf>
    <xf numFmtId="9" fontId="16" fillId="2" borderId="30" xfId="1" applyFont="1" applyFill="1" applyBorder="1" applyAlignment="1">
      <alignment horizontal="center" vertical="center" wrapText="1"/>
    </xf>
    <xf numFmtId="0" fontId="14" fillId="0" borderId="31" xfId="2" applyFont="1" applyBorder="1" applyAlignment="1">
      <alignment horizontal="center" vertical="center" wrapText="1"/>
    </xf>
    <xf numFmtId="0" fontId="14" fillId="0" borderId="32" xfId="2" applyFont="1" applyBorder="1" applyAlignment="1">
      <alignment horizontal="left" vertical="center" wrapText="1" indent="1"/>
    </xf>
    <xf numFmtId="0" fontId="14" fillId="0" borderId="32" xfId="2" applyFont="1" applyBorder="1" applyAlignment="1">
      <alignment horizontal="center" vertical="center" wrapText="1"/>
    </xf>
    <xf numFmtId="4" fontId="15" fillId="0" borderId="32" xfId="2" applyNumberFormat="1" applyFont="1" applyBorder="1" applyAlignment="1">
      <alignment horizontal="center" vertical="center" wrapText="1"/>
    </xf>
    <xf numFmtId="164" fontId="16" fillId="2" borderId="32" xfId="2" applyNumberFormat="1" applyFont="1" applyFill="1" applyBorder="1" applyAlignment="1">
      <alignment horizontal="center" vertical="center" wrapText="1"/>
    </xf>
    <xf numFmtId="164" fontId="16" fillId="2" borderId="33" xfId="2" applyNumberFormat="1" applyFont="1" applyFill="1" applyBorder="1" applyAlignment="1">
      <alignment horizontal="center" vertical="center" wrapText="1"/>
    </xf>
    <xf numFmtId="9" fontId="17" fillId="2" borderId="33" xfId="1" applyFont="1" applyFill="1" applyBorder="1" applyAlignment="1">
      <alignment horizontal="center" vertical="center" wrapText="1"/>
    </xf>
    <xf numFmtId="3" fontId="18" fillId="0" borderId="32" xfId="2" applyNumberFormat="1" applyFont="1" applyBorder="1" applyAlignment="1">
      <alignment horizontal="center" vertical="center" wrapText="1"/>
    </xf>
    <xf numFmtId="2" fontId="17" fillId="0" borderId="32" xfId="1" applyNumberFormat="1" applyFont="1" applyFill="1" applyBorder="1" applyAlignment="1">
      <alignment horizontal="center" vertical="center" wrapText="1"/>
    </xf>
    <xf numFmtId="3" fontId="18" fillId="0" borderId="31" xfId="2" applyNumberFormat="1" applyFont="1" applyBorder="1" applyAlignment="1">
      <alignment horizontal="center" vertical="center" wrapText="1"/>
    </xf>
    <xf numFmtId="2" fontId="17" fillId="0" borderId="30" xfId="1" applyNumberFormat="1" applyFont="1" applyFill="1" applyBorder="1" applyAlignment="1">
      <alignment horizontal="center" vertical="center" wrapText="1"/>
    </xf>
    <xf numFmtId="0" fontId="14" fillId="0" borderId="34" xfId="2" applyFont="1" applyBorder="1" applyAlignment="1">
      <alignment horizontal="center" vertical="center" wrapText="1"/>
    </xf>
    <xf numFmtId="0" fontId="14" fillId="0" borderId="35" xfId="2" applyFont="1" applyBorder="1" applyAlignment="1">
      <alignment horizontal="left" vertical="center" wrapText="1" indent="1"/>
    </xf>
    <xf numFmtId="0" fontId="14" fillId="0" borderId="35" xfId="2" applyFont="1" applyBorder="1" applyAlignment="1">
      <alignment horizontal="center" vertical="center" wrapText="1"/>
    </xf>
    <xf numFmtId="4" fontId="15" fillId="0" borderId="35" xfId="2" applyNumberFormat="1" applyFont="1" applyBorder="1" applyAlignment="1">
      <alignment horizontal="center" vertical="center" wrapText="1"/>
    </xf>
    <xf numFmtId="164" fontId="16" fillId="2" borderId="35" xfId="2" applyNumberFormat="1" applyFont="1" applyFill="1" applyBorder="1" applyAlignment="1">
      <alignment horizontal="center" vertical="center" wrapText="1"/>
    </xf>
    <xf numFmtId="164" fontId="16" fillId="2" borderId="36" xfId="2" applyNumberFormat="1" applyFont="1" applyFill="1" applyBorder="1" applyAlignment="1">
      <alignment horizontal="center" vertical="center" wrapText="1"/>
    </xf>
    <xf numFmtId="9" fontId="17" fillId="2" borderId="36" xfId="1" applyFont="1" applyFill="1" applyBorder="1" applyAlignment="1">
      <alignment horizontal="center" vertical="center" wrapText="1"/>
    </xf>
    <xf numFmtId="3" fontId="18" fillId="0" borderId="35" xfId="2" applyNumberFormat="1" applyFont="1" applyBorder="1" applyAlignment="1">
      <alignment horizontal="center" vertical="center" wrapText="1"/>
    </xf>
    <xf numFmtId="2" fontId="17" fillId="0" borderId="35" xfId="1" applyNumberFormat="1" applyFont="1" applyFill="1" applyBorder="1" applyAlignment="1">
      <alignment horizontal="center" vertical="center" wrapText="1"/>
    </xf>
    <xf numFmtId="3" fontId="18" fillId="0" borderId="34" xfId="2" applyNumberFormat="1" applyFont="1" applyBorder="1" applyAlignment="1">
      <alignment horizontal="center" vertical="center" wrapText="1"/>
    </xf>
    <xf numFmtId="2" fontId="17" fillId="0" borderId="37" xfId="1" applyNumberFormat="1" applyFont="1" applyFill="1" applyBorder="1" applyAlignment="1">
      <alignment horizontal="center" vertical="center" wrapText="1"/>
    </xf>
    <xf numFmtId="0" fontId="10" fillId="0" borderId="38" xfId="2" applyFont="1" applyBorder="1" applyAlignment="1">
      <alignment horizontal="center" vertical="center" wrapText="1"/>
    </xf>
    <xf numFmtId="0" fontId="10" fillId="0" borderId="39" xfId="2" applyFont="1" applyBorder="1" applyAlignment="1">
      <alignment horizontal="left" vertical="center" wrapText="1" indent="1"/>
    </xf>
    <xf numFmtId="0" fontId="10" fillId="0" borderId="39" xfId="2" applyFont="1" applyBorder="1" applyAlignment="1">
      <alignment horizontal="center" vertical="center" wrapText="1"/>
    </xf>
    <xf numFmtId="4" fontId="3" fillId="0" borderId="39" xfId="2" applyNumberFormat="1" applyFont="1" applyBorder="1" applyAlignment="1">
      <alignment horizontal="center" vertical="center" wrapText="1"/>
    </xf>
    <xf numFmtId="164" fontId="11" fillId="2" borderId="39" xfId="2" applyNumberFormat="1" applyFont="1" applyFill="1" applyBorder="1" applyAlignment="1">
      <alignment horizontal="center" vertical="center" wrapText="1"/>
    </xf>
    <xf numFmtId="164" fontId="11" fillId="2" borderId="40" xfId="2" applyNumberFormat="1" applyFont="1" applyFill="1" applyBorder="1" applyAlignment="1">
      <alignment horizontal="center" vertical="center" wrapText="1"/>
    </xf>
    <xf numFmtId="9" fontId="11" fillId="2" borderId="41" xfId="1" applyFont="1" applyFill="1" applyBorder="1" applyAlignment="1">
      <alignment horizontal="center" vertical="center" wrapText="1"/>
    </xf>
    <xf numFmtId="9" fontId="12" fillId="2" borderId="40" xfId="1" applyFont="1" applyFill="1" applyBorder="1" applyAlignment="1">
      <alignment horizontal="center" vertical="center" wrapText="1"/>
    </xf>
    <xf numFmtId="3" fontId="13" fillId="0" borderId="39" xfId="2" applyNumberFormat="1" applyFont="1" applyBorder="1" applyAlignment="1">
      <alignment horizontal="center" vertical="center" wrapText="1"/>
    </xf>
    <xf numFmtId="2" fontId="12" fillId="0" borderId="39" xfId="1" applyNumberFormat="1" applyFont="1" applyFill="1" applyBorder="1" applyAlignment="1">
      <alignment horizontal="center" vertical="center" wrapText="1"/>
    </xf>
    <xf numFmtId="3" fontId="13" fillId="0" borderId="38" xfId="2" applyNumberFormat="1" applyFont="1" applyBorder="1" applyAlignment="1">
      <alignment horizontal="center" vertical="center" wrapText="1"/>
    </xf>
    <xf numFmtId="2" fontId="12" fillId="0" borderId="41" xfId="1" applyNumberFormat="1" applyFont="1" applyFill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0" fontId="10" fillId="0" borderId="24" xfId="2" applyFont="1" applyBorder="1" applyAlignment="1">
      <alignment horizontal="left" vertical="center" wrapText="1" indent="1"/>
    </xf>
    <xf numFmtId="0" fontId="10" fillId="0" borderId="24" xfId="2" applyFont="1" applyBorder="1" applyAlignment="1">
      <alignment horizontal="center" vertical="center" wrapText="1"/>
    </xf>
    <xf numFmtId="4" fontId="3" fillId="0" borderId="24" xfId="2" applyNumberFormat="1" applyFont="1" applyBorder="1" applyAlignment="1">
      <alignment horizontal="center" vertical="center" wrapText="1"/>
    </xf>
    <xf numFmtId="164" fontId="11" fillId="2" borderId="24" xfId="2" applyNumberFormat="1" applyFont="1" applyFill="1" applyBorder="1" applyAlignment="1">
      <alignment horizontal="center" vertical="center" wrapText="1"/>
    </xf>
    <xf numFmtId="164" fontId="11" fillId="2" borderId="22" xfId="2" applyNumberFormat="1" applyFont="1" applyFill="1" applyBorder="1" applyAlignment="1">
      <alignment horizontal="center" vertical="center" wrapText="1"/>
    </xf>
    <xf numFmtId="9" fontId="11" fillId="2" borderId="25" xfId="1" applyFont="1" applyFill="1" applyBorder="1" applyAlignment="1">
      <alignment horizontal="center" vertical="center" wrapText="1"/>
    </xf>
    <xf numFmtId="9" fontId="12" fillId="2" borderId="22" xfId="1" applyFont="1" applyFill="1" applyBorder="1" applyAlignment="1">
      <alignment horizontal="center" vertical="center" wrapText="1"/>
    </xf>
    <xf numFmtId="3" fontId="13" fillId="0" borderId="24" xfId="2" applyNumberFormat="1" applyFont="1" applyBorder="1" applyAlignment="1">
      <alignment horizontal="center" vertical="center" wrapText="1"/>
    </xf>
    <xf numFmtId="2" fontId="12" fillId="0" borderId="24" xfId="1" applyNumberFormat="1" applyFont="1" applyFill="1" applyBorder="1" applyAlignment="1">
      <alignment horizontal="center" vertical="center" wrapText="1"/>
    </xf>
    <xf numFmtId="3" fontId="13" fillId="0" borderId="21" xfId="2" applyNumberFormat="1" applyFont="1" applyBorder="1" applyAlignment="1">
      <alignment horizontal="center" vertical="center" wrapText="1"/>
    </xf>
    <xf numFmtId="2" fontId="12" fillId="0" borderId="25" xfId="1" applyNumberFormat="1" applyFont="1" applyFill="1" applyBorder="1" applyAlignment="1">
      <alignment horizontal="center" vertical="center" wrapText="1"/>
    </xf>
    <xf numFmtId="0" fontId="14" fillId="0" borderId="42" xfId="2" applyFont="1" applyBorder="1" applyAlignment="1">
      <alignment horizontal="center" vertical="center" wrapText="1"/>
    </xf>
    <xf numFmtId="0" fontId="14" fillId="0" borderId="43" xfId="2" applyFont="1" applyBorder="1" applyAlignment="1">
      <alignment horizontal="left" vertical="center" wrapText="1" indent="1"/>
    </xf>
    <xf numFmtId="0" fontId="14" fillId="0" borderId="43" xfId="2" applyFont="1" applyBorder="1" applyAlignment="1">
      <alignment horizontal="center" vertical="center" wrapText="1"/>
    </xf>
    <xf numFmtId="4" fontId="15" fillId="0" borderId="43" xfId="2" applyNumberFormat="1" applyFont="1" applyBorder="1" applyAlignment="1">
      <alignment horizontal="center" vertical="center" wrapText="1"/>
    </xf>
    <xf numFmtId="164" fontId="16" fillId="2" borderId="43" xfId="2" applyNumberFormat="1" applyFont="1" applyFill="1" applyBorder="1" applyAlignment="1">
      <alignment horizontal="center" vertical="center" wrapText="1"/>
    </xf>
    <xf numFmtId="164" fontId="16" fillId="2" borderId="44" xfId="2" applyNumberFormat="1" applyFont="1" applyFill="1" applyBorder="1" applyAlignment="1">
      <alignment horizontal="center" vertical="center" wrapText="1"/>
    </xf>
    <xf numFmtId="9" fontId="16" fillId="2" borderId="45" xfId="1" applyFont="1" applyFill="1" applyBorder="1" applyAlignment="1">
      <alignment horizontal="center" vertical="center" wrapText="1"/>
    </xf>
    <xf numFmtId="9" fontId="17" fillId="2" borderId="44" xfId="1" applyFont="1" applyFill="1" applyBorder="1" applyAlignment="1">
      <alignment horizontal="center" vertical="center" wrapText="1"/>
    </xf>
    <xf numFmtId="3" fontId="18" fillId="0" borderId="43" xfId="2" applyNumberFormat="1" applyFont="1" applyBorder="1" applyAlignment="1">
      <alignment horizontal="center" vertical="center" wrapText="1"/>
    </xf>
    <xf numFmtId="2" fontId="17" fillId="0" borderId="43" xfId="1" applyNumberFormat="1" applyFont="1" applyFill="1" applyBorder="1" applyAlignment="1">
      <alignment horizontal="center" vertical="center" wrapText="1"/>
    </xf>
    <xf numFmtId="3" fontId="18" fillId="0" borderId="42" xfId="2" applyNumberFormat="1" applyFont="1" applyBorder="1" applyAlignment="1">
      <alignment horizontal="center" vertical="center" wrapText="1"/>
    </xf>
    <xf numFmtId="2" fontId="17" fillId="0" borderId="45" xfId="1" applyNumberFormat="1" applyFont="1" applyFill="1" applyBorder="1" applyAlignment="1">
      <alignment horizontal="center" vertical="center" wrapText="1"/>
    </xf>
    <xf numFmtId="0" fontId="14" fillId="0" borderId="24" xfId="2" applyFont="1" applyBorder="1" applyAlignment="1">
      <alignment horizontal="left" vertical="center" wrapText="1" indent="1"/>
    </xf>
    <xf numFmtId="0" fontId="14" fillId="0" borderId="24" xfId="2" applyFont="1" applyBorder="1" applyAlignment="1">
      <alignment horizontal="center" vertical="center" wrapText="1"/>
    </xf>
    <xf numFmtId="9" fontId="17" fillId="2" borderId="22" xfId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3" fontId="6" fillId="0" borderId="0" xfId="2" applyNumberFormat="1" applyFont="1" applyAlignment="1">
      <alignment horizontal="center" wrapText="1"/>
    </xf>
    <xf numFmtId="0" fontId="4" fillId="0" borderId="0" xfId="2" applyFont="1" applyAlignment="1">
      <alignment wrapText="1"/>
    </xf>
  </cellXfs>
  <cellStyles count="3">
    <cellStyle name="Normal" xfId="0" builtinId="0"/>
    <cellStyle name="Percent" xfId="1" builtinId="5"/>
    <cellStyle name="Обычный_24.09.08" xfId="2" xr:uid="{1F647AD4-CAC8-4D1C-A84C-8E8D100A5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2020 йил"/>
      <sheetName val="жами"/>
      <sheetName val="Тушум солиштирма"/>
      <sheetName val="Қайтиш коеф"/>
      <sheetName val="Фармойиш бажарилиши"/>
      <sheetName val="Хисобот тақдим этилиши"/>
      <sheetName val="Ижро интизоми бўйича"/>
    </sheetNames>
    <sheetDataSet>
      <sheetData sheetId="0"/>
      <sheetData sheetId="1"/>
      <sheetData sheetId="2">
        <row r="5">
          <cell r="D5" t="str">
            <v>Йиллик ўртача</v>
          </cell>
          <cell r="E5" t="str">
            <v>2019 йил апрель</v>
          </cell>
          <cell r="F5" t="str">
            <v>2020 йил март</v>
          </cell>
          <cell r="G5" t="str">
            <v>2020 йил апрель</v>
          </cell>
          <cell r="H5" t="str">
            <v>Ўртачага нисбатан
(йил бошидан)</v>
          </cell>
          <cell r="I5" t="str">
            <v>Ўтган йилга нисбатан</v>
          </cell>
          <cell r="J5" t="str">
            <v>Ўтган ойга нисбатан</v>
          </cell>
          <cell r="K5" t="str">
            <v>Фоизда</v>
          </cell>
        </row>
        <row r="7">
          <cell r="D7">
            <v>263859.13484750001</v>
          </cell>
          <cell r="E7">
            <v>939087.37774999999</v>
          </cell>
          <cell r="F7">
            <v>310616.59999999998</v>
          </cell>
          <cell r="G7">
            <v>339125.7</v>
          </cell>
        </row>
        <row r="8">
          <cell r="D8">
            <v>51736731.992717497</v>
          </cell>
          <cell r="E8">
            <v>44321280.852369994</v>
          </cell>
          <cell r="F8">
            <v>44123478.98866</v>
          </cell>
          <cell r="G8">
            <v>27387561.750069998</v>
          </cell>
        </row>
        <row r="9">
          <cell r="F9">
            <v>0</v>
          </cell>
          <cell r="G9">
            <v>0</v>
          </cell>
        </row>
        <row r="10">
          <cell r="D10">
            <v>11593255.505012501</v>
          </cell>
          <cell r="E10">
            <v>4786779.9205200002</v>
          </cell>
          <cell r="F10">
            <v>6832290.1659599999</v>
          </cell>
          <cell r="G10">
            <v>3991039.63283</v>
          </cell>
        </row>
        <row r="11">
          <cell r="D11">
            <v>10826679.278944999</v>
          </cell>
          <cell r="E11">
            <v>15268853.957800001</v>
          </cell>
          <cell r="F11">
            <v>9036607.9012400005</v>
          </cell>
          <cell r="G11">
            <v>4554986.1310000001</v>
          </cell>
        </row>
        <row r="12">
          <cell r="D12">
            <v>7814702.02599</v>
          </cell>
          <cell r="E12">
            <v>4948782.6727999998</v>
          </cell>
          <cell r="F12">
            <v>8853077.6489899997</v>
          </cell>
          <cell r="G12">
            <v>6795769.625</v>
          </cell>
        </row>
        <row r="13">
          <cell r="D13">
            <v>15170838.58945</v>
          </cell>
          <cell r="E13">
            <v>14996171.12218</v>
          </cell>
          <cell r="F13">
            <v>12835291.923220001</v>
          </cell>
          <cell r="G13">
            <v>7212904.5662399996</v>
          </cell>
        </row>
        <row r="14">
          <cell r="D14">
            <v>6331256.59332</v>
          </cell>
          <cell r="E14">
            <v>4320693.1790699996</v>
          </cell>
          <cell r="F14">
            <v>6566211.349249999</v>
          </cell>
          <cell r="G14">
            <v>4832861.7949999999</v>
          </cell>
        </row>
        <row r="15">
          <cell r="D15">
            <v>89035379.738545001</v>
          </cell>
          <cell r="E15">
            <v>50230772.185110003</v>
          </cell>
          <cell r="F15">
            <v>90915803.800220013</v>
          </cell>
          <cell r="G15">
            <v>60178773.192219995</v>
          </cell>
        </row>
        <row r="16">
          <cell r="F16">
            <v>0</v>
          </cell>
          <cell r="G16">
            <v>0</v>
          </cell>
        </row>
        <row r="17">
          <cell r="D17">
            <v>29775711.772529997</v>
          </cell>
          <cell r="E17">
            <v>14676644.404330002</v>
          </cell>
          <cell r="F17">
            <v>27723661.637669999</v>
          </cell>
          <cell r="G17">
            <v>15425577.214360001</v>
          </cell>
        </row>
        <row r="18">
          <cell r="D18">
            <v>23544454.278312501</v>
          </cell>
          <cell r="E18">
            <v>18880075.913269997</v>
          </cell>
          <cell r="F18">
            <v>26961497.584320005</v>
          </cell>
          <cell r="G18">
            <v>22701775.249559999</v>
          </cell>
        </row>
        <row r="19">
          <cell r="D19">
            <v>16539366.370105</v>
          </cell>
          <cell r="E19">
            <v>9041194.4094800018</v>
          </cell>
          <cell r="F19">
            <v>16315508.419629999</v>
          </cell>
          <cell r="G19">
            <v>7634674.9295399999</v>
          </cell>
        </row>
        <row r="20">
          <cell r="D20">
            <v>12467411.587477501</v>
          </cell>
          <cell r="E20">
            <v>3868648.2280199998</v>
          </cell>
          <cell r="F20">
            <v>13366831.284220001</v>
          </cell>
          <cell r="G20">
            <v>7134904.7434399985</v>
          </cell>
        </row>
        <row r="21">
          <cell r="D21">
            <v>6708435.7301199995</v>
          </cell>
          <cell r="E21">
            <v>3764209.2300100001</v>
          </cell>
          <cell r="F21">
            <v>6548304.8743799999</v>
          </cell>
          <cell r="G21">
            <v>7281841.0553199993</v>
          </cell>
        </row>
        <row r="22">
          <cell r="D22">
            <v>95129472.056634992</v>
          </cell>
          <cell r="E22">
            <v>62898900.636500008</v>
          </cell>
          <cell r="F22">
            <v>93532846.861929998</v>
          </cell>
          <cell r="G22">
            <v>65788453.068929993</v>
          </cell>
        </row>
        <row r="23">
          <cell r="F23">
            <v>0</v>
          </cell>
          <cell r="G23">
            <v>0</v>
          </cell>
        </row>
        <row r="24">
          <cell r="D24">
            <v>7279975.3845649995</v>
          </cell>
          <cell r="E24">
            <v>4168383.0783300004</v>
          </cell>
          <cell r="F24">
            <v>8001248.1295699999</v>
          </cell>
          <cell r="G24">
            <v>4740001.5209099995</v>
          </cell>
        </row>
        <row r="25">
          <cell r="D25">
            <v>5702018.5287049999</v>
          </cell>
          <cell r="E25">
            <v>2667585.3342900001</v>
          </cell>
          <cell r="F25">
            <v>6247692.1417100001</v>
          </cell>
          <cell r="G25">
            <v>3910609.62047</v>
          </cell>
        </row>
        <row r="26">
          <cell r="D26">
            <v>7414309.6340074996</v>
          </cell>
          <cell r="E26">
            <v>5707996.2635400007</v>
          </cell>
          <cell r="F26">
            <v>6472795.5115299989</v>
          </cell>
          <cell r="G26">
            <v>7063935.0977400001</v>
          </cell>
        </row>
        <row r="27">
          <cell r="D27">
            <v>6885222.9940625001</v>
          </cell>
          <cell r="E27">
            <v>4585315.0964099998</v>
          </cell>
          <cell r="F27">
            <v>6739287.1459799996</v>
          </cell>
          <cell r="G27">
            <v>4974041.3698899997</v>
          </cell>
        </row>
        <row r="28">
          <cell r="D28">
            <v>6929334.6908224998</v>
          </cell>
          <cell r="E28">
            <v>4270795.0738599999</v>
          </cell>
          <cell r="F28">
            <v>8021543.9097000007</v>
          </cell>
          <cell r="G28">
            <v>4501666.5022699991</v>
          </cell>
        </row>
        <row r="29">
          <cell r="D29">
            <v>8517167.7379474994</v>
          </cell>
          <cell r="E29">
            <v>6022882.7030299995</v>
          </cell>
          <cell r="F29">
            <v>6244227.7439099997</v>
          </cell>
          <cell r="G29">
            <v>6021374.2784599997</v>
          </cell>
        </row>
        <row r="30">
          <cell r="D30">
            <v>15108240.131272499</v>
          </cell>
          <cell r="E30">
            <v>7996770.5601300001</v>
          </cell>
          <cell r="F30">
            <v>16683598.23741</v>
          </cell>
          <cell r="G30">
            <v>8368165.4971399996</v>
          </cell>
        </row>
        <row r="31">
          <cell r="D31">
            <v>6632477.423807499</v>
          </cell>
          <cell r="E31">
            <v>5524155.2642099997</v>
          </cell>
          <cell r="F31">
            <v>5802310.9840000002</v>
          </cell>
          <cell r="G31">
            <v>4457866.1361400001</v>
          </cell>
        </row>
        <row r="32">
          <cell r="D32">
            <v>16186478.2306775</v>
          </cell>
          <cell r="E32">
            <v>9743487.0513500012</v>
          </cell>
          <cell r="F32">
            <v>15530925.245620001</v>
          </cell>
          <cell r="G32">
            <v>10140914.20269</v>
          </cell>
        </row>
        <row r="33">
          <cell r="D33">
            <v>6465293.5102324998</v>
          </cell>
          <cell r="E33">
            <v>4340646.7368899994</v>
          </cell>
          <cell r="F33">
            <v>5856992.9076400008</v>
          </cell>
          <cell r="G33">
            <v>5226642.6696300004</v>
          </cell>
        </row>
        <row r="34">
          <cell r="D34">
            <v>8008953.7905350011</v>
          </cell>
          <cell r="E34">
            <v>7870883.4744600002</v>
          </cell>
          <cell r="F34">
            <v>7932224.9048600011</v>
          </cell>
          <cell r="G34">
            <v>6383236.1735899989</v>
          </cell>
        </row>
        <row r="35">
          <cell r="D35">
            <v>29149511.371112503</v>
          </cell>
          <cell r="E35">
            <v>31486320.385250006</v>
          </cell>
          <cell r="F35">
            <v>35282880.808930002</v>
          </cell>
          <cell r="G35">
            <v>19838781.538139999</v>
          </cell>
        </row>
        <row r="36">
          <cell r="F36">
            <v>0</v>
          </cell>
          <cell r="G36">
            <v>0</v>
          </cell>
        </row>
        <row r="37">
          <cell r="D37">
            <v>2996652.0997825004</v>
          </cell>
          <cell r="E37">
            <v>1622721.4279499999</v>
          </cell>
          <cell r="F37">
            <v>3198636.4047900005</v>
          </cell>
          <cell r="G37">
            <v>2316344.8730000001</v>
          </cell>
        </row>
        <row r="38">
          <cell r="D38">
            <v>3146160.8580274996</v>
          </cell>
          <cell r="E38">
            <v>2060875.6312500001</v>
          </cell>
          <cell r="F38">
            <v>3485264.1577399997</v>
          </cell>
          <cell r="G38">
            <v>1433102.19416</v>
          </cell>
        </row>
        <row r="39">
          <cell r="D39">
            <v>11997463.2175775</v>
          </cell>
          <cell r="E39">
            <v>21960535.259730004</v>
          </cell>
          <cell r="F39">
            <v>16929098.977290001</v>
          </cell>
          <cell r="G39">
            <v>8538440.3977499995</v>
          </cell>
        </row>
        <row r="40">
          <cell r="D40">
            <v>4631919.230455</v>
          </cell>
          <cell r="E40">
            <v>2154076.79831</v>
          </cell>
          <cell r="F40">
            <v>4662064.4974999996</v>
          </cell>
          <cell r="G40">
            <v>3459833.8299600002</v>
          </cell>
        </row>
        <row r="41">
          <cell r="D41">
            <v>6377315.9652700005</v>
          </cell>
          <cell r="E41">
            <v>3688111.2680100002</v>
          </cell>
          <cell r="F41">
            <v>7007816.7716100002</v>
          </cell>
          <cell r="G41">
            <v>4091060.2432700004</v>
          </cell>
        </row>
        <row r="42">
          <cell r="D42">
            <v>128319520.37175</v>
          </cell>
          <cell r="E42">
            <v>118108783.95148</v>
          </cell>
          <cell r="F42">
            <v>135538386.05114999</v>
          </cell>
          <cell r="G42">
            <v>62147235.254829995</v>
          </cell>
        </row>
        <row r="43">
          <cell r="F43">
            <v>0</v>
          </cell>
          <cell r="G43">
            <v>0</v>
          </cell>
        </row>
        <row r="44">
          <cell r="D44">
            <v>4508267.4216900002</v>
          </cell>
          <cell r="E44">
            <v>3015159.8474599998</v>
          </cell>
          <cell r="F44">
            <v>4477822.8339600004</v>
          </cell>
          <cell r="G44">
            <v>1137699.45906</v>
          </cell>
        </row>
        <row r="45">
          <cell r="D45">
            <v>9394272.3877349999</v>
          </cell>
          <cell r="E45">
            <v>14529706.566880001</v>
          </cell>
          <cell r="F45">
            <v>8683364.057359999</v>
          </cell>
          <cell r="G45">
            <v>2585069.1067900006</v>
          </cell>
        </row>
        <row r="46">
          <cell r="D46">
            <v>3447325.4443249996</v>
          </cell>
          <cell r="E46">
            <v>1760442.2668400002</v>
          </cell>
          <cell r="F46">
            <v>3119754.0382599998</v>
          </cell>
          <cell r="G46">
            <v>2316908.31801</v>
          </cell>
        </row>
        <row r="47">
          <cell r="D47">
            <v>6177090.5921875006</v>
          </cell>
          <cell r="E47">
            <v>3795037.7259699996</v>
          </cell>
          <cell r="F47">
            <v>6003503.80626</v>
          </cell>
          <cell r="G47">
            <v>4964669.3760600006</v>
          </cell>
        </row>
        <row r="48">
          <cell r="D48">
            <v>2606136.1019674996</v>
          </cell>
          <cell r="E48">
            <v>2136242.9043300003</v>
          </cell>
          <cell r="F48">
            <v>2498392.0065199998</v>
          </cell>
          <cell r="G48">
            <v>824179.63240000012</v>
          </cell>
        </row>
        <row r="49">
          <cell r="D49">
            <v>8283904.9937500004</v>
          </cell>
          <cell r="E49">
            <v>8489662.4194300007</v>
          </cell>
          <cell r="F49">
            <v>8793435.7749099992</v>
          </cell>
          <cell r="G49">
            <v>3942624.52226</v>
          </cell>
        </row>
        <row r="50">
          <cell r="D50">
            <v>9704125.2288850006</v>
          </cell>
          <cell r="E50">
            <v>15108625.179880003</v>
          </cell>
          <cell r="F50">
            <v>9833164.3498099986</v>
          </cell>
          <cell r="G50">
            <v>4067248.0259999996</v>
          </cell>
        </row>
        <row r="51">
          <cell r="D51">
            <v>6723462.311365</v>
          </cell>
          <cell r="E51">
            <v>5061176.6962400004</v>
          </cell>
          <cell r="F51">
            <v>6646291.5284500001</v>
          </cell>
          <cell r="G51">
            <v>2182961.7631700002</v>
          </cell>
        </row>
        <row r="52">
          <cell r="D52">
            <v>14602960.865887498</v>
          </cell>
          <cell r="E52">
            <v>15210739.064059997</v>
          </cell>
          <cell r="F52">
            <v>16514251.461640002</v>
          </cell>
          <cell r="G52">
            <v>4320665.3763899989</v>
          </cell>
        </row>
        <row r="53">
          <cell r="D53">
            <v>4652232.137339999</v>
          </cell>
          <cell r="E53">
            <v>4205176.2643200001</v>
          </cell>
          <cell r="F53">
            <v>4838836.9501799997</v>
          </cell>
          <cell r="G53">
            <v>2526964.9608200002</v>
          </cell>
        </row>
        <row r="54">
          <cell r="D54">
            <v>2967225.0838874998</v>
          </cell>
          <cell r="E54">
            <v>2528583.8380900002</v>
          </cell>
          <cell r="F54">
            <v>3476016.3399899993</v>
          </cell>
          <cell r="G54">
            <v>1624278.2926799997</v>
          </cell>
        </row>
        <row r="55">
          <cell r="D55">
            <v>12318113.999937501</v>
          </cell>
          <cell r="E55">
            <v>8477693.7360399999</v>
          </cell>
          <cell r="F55">
            <v>14347057.592470003</v>
          </cell>
          <cell r="G55">
            <v>5561411.78957</v>
          </cell>
        </row>
        <row r="56">
          <cell r="D56">
            <v>6818331.3387974994</v>
          </cell>
          <cell r="E56">
            <v>4554056.58904</v>
          </cell>
          <cell r="F56">
            <v>7497290.78749</v>
          </cell>
          <cell r="G56">
            <v>2338403.0662300005</v>
          </cell>
        </row>
        <row r="57">
          <cell r="D57">
            <v>2970095.5432100003</v>
          </cell>
          <cell r="E57">
            <v>977093.60829999996</v>
          </cell>
          <cell r="F57">
            <v>2828673.8264900004</v>
          </cell>
          <cell r="G57">
            <v>2107370.9896299997</v>
          </cell>
        </row>
        <row r="58">
          <cell r="D58">
            <v>3440948.8102475</v>
          </cell>
          <cell r="E58">
            <v>1817860.8671799998</v>
          </cell>
          <cell r="F58">
            <v>3648897.0337799997</v>
          </cell>
          <cell r="G58">
            <v>2455980.7911700001</v>
          </cell>
        </row>
        <row r="59">
          <cell r="D59">
            <v>2590773.5869875001</v>
          </cell>
          <cell r="E59">
            <v>1493599.9014299999</v>
          </cell>
          <cell r="F59">
            <v>3030923.8585399999</v>
          </cell>
          <cell r="G59">
            <v>1832851.7130500001</v>
          </cell>
        </row>
        <row r="60">
          <cell r="D60">
            <v>14144024.19589</v>
          </cell>
          <cell r="E60">
            <v>16462382.524910001</v>
          </cell>
          <cell r="F60">
            <v>16014064.7115</v>
          </cell>
          <cell r="G60">
            <v>8090990.600589999</v>
          </cell>
        </row>
        <row r="61">
          <cell r="D61">
            <v>3903418.1260225</v>
          </cell>
          <cell r="E61">
            <v>2180537.6131799999</v>
          </cell>
          <cell r="F61">
            <v>4034866.8378600008</v>
          </cell>
          <cell r="G61">
            <v>2358868.9397100001</v>
          </cell>
        </row>
        <row r="62">
          <cell r="D62">
            <v>9066812.201637499</v>
          </cell>
          <cell r="E62">
            <v>6305006.3378999988</v>
          </cell>
          <cell r="F62">
            <v>9251778.2556800004</v>
          </cell>
          <cell r="G62">
            <v>6908088.5312399995</v>
          </cell>
        </row>
        <row r="63">
          <cell r="D63">
            <v>40554155.637717508</v>
          </cell>
          <cell r="E63">
            <v>44169373.036640003</v>
          </cell>
          <cell r="F63">
            <v>40826563.632380001</v>
          </cell>
          <cell r="G63">
            <v>18318393.85069</v>
          </cell>
        </row>
        <row r="64">
          <cell r="D64">
            <v>17649000.463382501</v>
          </cell>
          <cell r="E64">
            <v>17009507.753740001</v>
          </cell>
          <cell r="F64">
            <v>16487481.22174</v>
          </cell>
          <cell r="G64">
            <v>7467509.1709699994</v>
          </cell>
        </row>
        <row r="65">
          <cell r="D65">
            <v>13120813.830320003</v>
          </cell>
          <cell r="E65">
            <v>17050547.07646</v>
          </cell>
          <cell r="F65">
            <v>13365750.08034</v>
          </cell>
          <cell r="G65">
            <v>6835054.5574299991</v>
          </cell>
        </row>
        <row r="66">
          <cell r="D66">
            <v>9784341.3440150004</v>
          </cell>
          <cell r="E66">
            <v>10109318.206439998</v>
          </cell>
          <cell r="F66">
            <v>10973332.330300001</v>
          </cell>
          <cell r="G66">
            <v>4015830.1222899999</v>
          </cell>
        </row>
        <row r="67">
          <cell r="D67">
            <v>30967168.282102499</v>
          </cell>
          <cell r="E67">
            <v>29293984.634910002</v>
          </cell>
          <cell r="F67">
            <v>32242364.287100002</v>
          </cell>
          <cell r="G67">
            <v>20585131.371329997</v>
          </cell>
        </row>
        <row r="68">
          <cell r="F68">
            <v>0</v>
          </cell>
          <cell r="G68">
            <v>0</v>
          </cell>
        </row>
        <row r="69">
          <cell r="D69">
            <v>6973252.8807000006</v>
          </cell>
          <cell r="E69">
            <v>6886303.7584600002</v>
          </cell>
          <cell r="F69">
            <v>6176673.3268599994</v>
          </cell>
          <cell r="G69">
            <v>5716568.9699999997</v>
          </cell>
        </row>
        <row r="70">
          <cell r="D70">
            <v>9353561.315497499</v>
          </cell>
          <cell r="E70">
            <v>12551282.574040003</v>
          </cell>
          <cell r="F70">
            <v>9310467.2820899989</v>
          </cell>
          <cell r="G70">
            <v>6911513.4732900001</v>
          </cell>
        </row>
        <row r="71">
          <cell r="D71">
            <v>9521090.7566475011</v>
          </cell>
          <cell r="E71">
            <v>7589352.7318100007</v>
          </cell>
          <cell r="F71">
            <v>10278396.87435</v>
          </cell>
          <cell r="G71">
            <v>4788433.4780400004</v>
          </cell>
        </row>
        <row r="72">
          <cell r="D72">
            <v>5119263.3292574994</v>
          </cell>
          <cell r="E72">
            <v>2267045.5705999997</v>
          </cell>
          <cell r="F72">
            <v>6476826.8037999999</v>
          </cell>
          <cell r="G72">
            <v>3168615.45</v>
          </cell>
        </row>
        <row r="73">
          <cell r="D73">
            <v>40260038.168507501</v>
          </cell>
          <cell r="E73">
            <v>36181145.524060003</v>
          </cell>
          <cell r="F73">
            <v>35160808.136330009</v>
          </cell>
          <cell r="G73">
            <v>16818477.992600001</v>
          </cell>
        </row>
        <row r="74">
          <cell r="D74">
            <v>40260038.168507501</v>
          </cell>
          <cell r="E74">
            <v>36181145.524060003</v>
          </cell>
          <cell r="F74">
            <v>35160808.136330009</v>
          </cell>
          <cell r="G74">
            <v>16818477.992600001</v>
          </cell>
        </row>
        <row r="75">
          <cell r="D75">
            <v>50859704.252824992</v>
          </cell>
          <cell r="E75">
            <v>28248980.607030004</v>
          </cell>
          <cell r="F75">
            <v>55606640.563299999</v>
          </cell>
          <cell r="G75">
            <v>33575796.833500005</v>
          </cell>
        </row>
        <row r="76">
          <cell r="D76">
            <v>8889760.8497000001</v>
          </cell>
          <cell r="E76">
            <v>5149927.9819600014</v>
          </cell>
          <cell r="F76">
            <v>8557667.1831299998</v>
          </cell>
          <cell r="G76">
            <v>6986411.6525100004</v>
          </cell>
        </row>
        <row r="77">
          <cell r="D77">
            <v>13402258.166157499</v>
          </cell>
          <cell r="E77">
            <v>11195601.458290001</v>
          </cell>
          <cell r="F77">
            <v>14043329.510329999</v>
          </cell>
          <cell r="G77">
            <v>8275883.2494600005</v>
          </cell>
        </row>
        <row r="78">
          <cell r="D78">
            <v>10408122.356554998</v>
          </cell>
          <cell r="E78">
            <v>5476010.6406699996</v>
          </cell>
          <cell r="F78">
            <v>13164092.35266</v>
          </cell>
          <cell r="G78">
            <v>7003288.7778500002</v>
          </cell>
        </row>
        <row r="79">
          <cell r="D79">
            <v>9930542.7668974996</v>
          </cell>
          <cell r="E79">
            <v>3195375.29581</v>
          </cell>
          <cell r="F79">
            <v>11274486.486719999</v>
          </cell>
          <cell r="G79">
            <v>6400935.3832200002</v>
          </cell>
        </row>
        <row r="80">
          <cell r="D80">
            <v>8229020.1135149989</v>
          </cell>
          <cell r="E80">
            <v>3232065.2302999999</v>
          </cell>
          <cell r="F80">
            <v>8567065.0304600019</v>
          </cell>
          <cell r="G80">
            <v>4909277.7704600003</v>
          </cell>
        </row>
        <row r="81">
          <cell r="D81">
            <v>21751933.963144999</v>
          </cell>
          <cell r="E81">
            <v>14765464.386279998</v>
          </cell>
          <cell r="F81">
            <v>24399842.116900001</v>
          </cell>
          <cell r="G81">
            <v>10436785.76</v>
          </cell>
        </row>
        <row r="82">
          <cell r="D82">
            <v>21751933.963144999</v>
          </cell>
          <cell r="E82">
            <v>14765464.386279998</v>
          </cell>
          <cell r="F82">
            <v>24399842.116900001</v>
          </cell>
          <cell r="G82">
            <v>10436785.76</v>
          </cell>
        </row>
        <row r="83">
          <cell r="D83">
            <v>155009401.36988497</v>
          </cell>
          <cell r="E83">
            <v>137988957.74327001</v>
          </cell>
          <cell r="F83">
            <v>151946392.21156999</v>
          </cell>
          <cell r="G83">
            <v>76600058.394319996</v>
          </cell>
        </row>
        <row r="84">
          <cell r="F84">
            <v>0</v>
          </cell>
          <cell r="G84">
            <v>0</v>
          </cell>
        </row>
        <row r="85">
          <cell r="D85">
            <v>21434826.017282501</v>
          </cell>
          <cell r="E85">
            <v>19742624.68925</v>
          </cell>
          <cell r="F85">
            <v>20793870.48418</v>
          </cell>
          <cell r="G85">
            <v>9900511.4814299997</v>
          </cell>
        </row>
        <row r="86">
          <cell r="D86">
            <v>21879065.251037497</v>
          </cell>
          <cell r="E86">
            <v>24696780.838529997</v>
          </cell>
          <cell r="F86">
            <v>18825157.237280004</v>
          </cell>
          <cell r="G86">
            <v>12369791.53129</v>
          </cell>
        </row>
        <row r="87">
          <cell r="D87">
            <v>29260559.9538275</v>
          </cell>
          <cell r="E87">
            <v>26320601.851150002</v>
          </cell>
          <cell r="F87">
            <v>29595684.878510002</v>
          </cell>
          <cell r="G87">
            <v>15222227.102630001</v>
          </cell>
        </row>
        <row r="88">
          <cell r="D88">
            <v>13173590.71298</v>
          </cell>
          <cell r="E88">
            <v>14296348.585649999</v>
          </cell>
          <cell r="F88">
            <v>13063481.152319999</v>
          </cell>
          <cell r="G88">
            <v>13335783.625570001</v>
          </cell>
        </row>
        <row r="89">
          <cell r="D89">
            <v>24438651.261937503</v>
          </cell>
          <cell r="E89">
            <v>14101428.084700001</v>
          </cell>
          <cell r="F89">
            <v>28294527.502360001</v>
          </cell>
          <cell r="G89">
            <v>10294445.11881</v>
          </cell>
        </row>
        <row r="90">
          <cell r="D90">
            <v>5279146.7108074995</v>
          </cell>
          <cell r="E90">
            <v>5313755.9703500001</v>
          </cell>
          <cell r="F90">
            <v>5331635.5097999992</v>
          </cell>
          <cell r="G90">
            <v>3252431.6875899998</v>
          </cell>
        </row>
        <row r="91">
          <cell r="D91">
            <v>31316560.867919993</v>
          </cell>
          <cell r="E91">
            <v>30808538.685560007</v>
          </cell>
          <cell r="F91">
            <v>27153905.853810001</v>
          </cell>
          <cell r="G91">
            <v>9430199.1232899986</v>
          </cell>
        </row>
        <row r="92">
          <cell r="D92">
            <v>8227000.5940924995</v>
          </cell>
          <cell r="E92">
            <v>2708879.0380799994</v>
          </cell>
          <cell r="F92">
            <v>8888129.5933100022</v>
          </cell>
          <cell r="G92">
            <v>2794668.72371</v>
          </cell>
        </row>
        <row r="93">
          <cell r="D93">
            <v>3206832.0942574996</v>
          </cell>
          <cell r="E93">
            <v>0</v>
          </cell>
          <cell r="F93">
            <v>5169242.4515800001</v>
          </cell>
          <cell r="G93">
            <v>2383099.5012300001</v>
          </cell>
        </row>
        <row r="94">
          <cell r="D94">
            <v>3206832.0942574996</v>
          </cell>
          <cell r="E94">
            <v>0</v>
          </cell>
          <cell r="F94">
            <v>5169242.4515800001</v>
          </cell>
          <cell r="G94">
            <v>2383099.5012300001</v>
          </cell>
        </row>
        <row r="95">
          <cell r="D95">
            <v>64903756.610757492</v>
          </cell>
          <cell r="E95">
            <v>58838432.331149995</v>
          </cell>
          <cell r="F95">
            <v>63148720.17998001</v>
          </cell>
          <cell r="G95">
            <v>36433796.019560002</v>
          </cell>
        </row>
        <row r="96">
          <cell r="D96">
            <v>23994368.889632501</v>
          </cell>
          <cell r="E96">
            <v>20926823.912049998</v>
          </cell>
          <cell r="F96">
            <v>24719358.634740002</v>
          </cell>
          <cell r="G96">
            <v>13757088.224160001</v>
          </cell>
        </row>
        <row r="97">
          <cell r="D97">
            <v>40909387.721124992</v>
          </cell>
          <cell r="E97">
            <v>37911608.419100001</v>
          </cell>
          <cell r="F97">
            <v>38429361.545240007</v>
          </cell>
          <cell r="G97">
            <v>22676707.795400001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7CB1-8F68-49F4-8C07-3777B0D524E7}">
  <dimension ref="A1:AA95"/>
  <sheetViews>
    <sheetView tabSelected="1" zoomScale="40" zoomScaleNormal="40" workbookViewId="0">
      <selection activeCell="D2" sqref="D1:D1048576"/>
    </sheetView>
  </sheetViews>
  <sheetFormatPr defaultRowHeight="20.25" x14ac:dyDescent="0.3"/>
  <cols>
    <col min="1" max="1" width="5.28515625" style="1" bestFit="1" customWidth="1"/>
    <col min="2" max="2" width="42.140625" style="150" customWidth="1"/>
    <col min="3" max="3" width="18.5703125" style="150" customWidth="1"/>
    <col min="4" max="11" width="25.140625" style="150" customWidth="1"/>
    <col min="12" max="12" width="18.5703125" style="150" customWidth="1"/>
    <col min="13" max="15" width="27" style="150" customWidth="1"/>
    <col min="16" max="16" width="5.140625" style="1" customWidth="1"/>
    <col min="17" max="19" width="25.85546875" style="1" customWidth="1"/>
    <col min="20" max="20" width="5.140625" style="1" customWidth="1"/>
    <col min="21" max="23" width="25.85546875" style="1" customWidth="1"/>
    <col min="24" max="24" width="4.5703125" style="1" customWidth="1"/>
    <col min="25" max="27" width="25.85546875" style="1" customWidth="1"/>
    <col min="28" max="182" width="9.140625" style="1"/>
    <col min="183" max="183" width="4.5703125" style="1" customWidth="1"/>
    <col min="184" max="184" width="20.28515625" style="1" customWidth="1"/>
    <col min="185" max="186" width="14.28515625" style="1" customWidth="1"/>
    <col min="187" max="187" width="14" style="1" bestFit="1" customWidth="1"/>
    <col min="188" max="189" width="12.5703125" style="1" customWidth="1"/>
    <col min="190" max="190" width="11.28515625" style="1" customWidth="1"/>
    <col min="191" max="192" width="12.5703125" style="1" customWidth="1"/>
    <col min="193" max="193" width="11.5703125" style="1" customWidth="1"/>
    <col min="194" max="195" width="12.5703125" style="1" customWidth="1"/>
    <col min="196" max="196" width="11.85546875" style="1" customWidth="1"/>
    <col min="197" max="198" width="12.5703125" style="1" customWidth="1"/>
    <col min="199" max="199" width="12.140625" style="1" customWidth="1"/>
    <col min="200" max="202" width="12.5703125" style="1" customWidth="1"/>
    <col min="203" max="204" width="12.85546875" style="1" customWidth="1"/>
    <col min="205" max="205" width="11.85546875" style="1" bestFit="1" customWidth="1"/>
    <col min="206" max="207" width="12.85546875" style="1" customWidth="1"/>
    <col min="208" max="208" width="11.85546875" style="1" customWidth="1"/>
    <col min="209" max="210" width="12.85546875" style="1" customWidth="1"/>
    <col min="211" max="211" width="14" style="1" bestFit="1" customWidth="1"/>
    <col min="212" max="213" width="12.85546875" style="1" customWidth="1"/>
    <col min="214" max="214" width="11" style="1" customWidth="1"/>
    <col min="215" max="216" width="12.85546875" style="1" customWidth="1"/>
    <col min="217" max="217" width="10.5703125" style="1" customWidth="1"/>
    <col min="218" max="219" width="12.85546875" style="1" customWidth="1"/>
    <col min="220" max="220" width="11.5703125" style="1" customWidth="1"/>
    <col min="221" max="222" width="10.7109375" style="1" customWidth="1"/>
    <col min="223" max="223" width="11.85546875" style="1" bestFit="1" customWidth="1"/>
    <col min="224" max="225" width="10.7109375" style="1" customWidth="1"/>
    <col min="226" max="226" width="10.5703125" style="1" bestFit="1" customWidth="1"/>
    <col min="227" max="227" width="10.7109375" style="1" customWidth="1"/>
    <col min="228" max="228" width="10.28515625" style="1" customWidth="1"/>
    <col min="229" max="229" width="11.140625" style="1" customWidth="1"/>
    <col min="230" max="230" width="12" style="1" customWidth="1"/>
    <col min="231" max="231" width="12.7109375" style="1" bestFit="1" customWidth="1"/>
    <col min="232" max="232" width="11.85546875" style="1" bestFit="1" customWidth="1"/>
    <col min="233" max="233" width="10.7109375" style="1" customWidth="1"/>
    <col min="234" max="234" width="11.42578125" style="1" customWidth="1"/>
    <col min="235" max="235" width="9.7109375" style="1" bestFit="1" customWidth="1"/>
    <col min="236" max="236" width="11.7109375" style="1" customWidth="1"/>
    <col min="237" max="237" width="11.5703125" style="1" customWidth="1"/>
    <col min="238" max="238" width="10.5703125" style="1" bestFit="1" customWidth="1"/>
    <col min="239" max="239" width="12.5703125" style="1" bestFit="1" customWidth="1"/>
    <col min="240" max="240" width="12.140625" style="1" customWidth="1"/>
    <col min="241" max="241" width="11.85546875" style="1" bestFit="1" customWidth="1"/>
    <col min="242" max="242" width="10.85546875" style="1" bestFit="1" customWidth="1"/>
    <col min="243" max="438" width="9.140625" style="1"/>
    <col min="439" max="439" width="4.5703125" style="1" customWidth="1"/>
    <col min="440" max="440" width="20.28515625" style="1" customWidth="1"/>
    <col min="441" max="442" width="14.28515625" style="1" customWidth="1"/>
    <col min="443" max="443" width="14" style="1" bestFit="1" customWidth="1"/>
    <col min="444" max="445" width="12.5703125" style="1" customWidth="1"/>
    <col min="446" max="446" width="11.28515625" style="1" customWidth="1"/>
    <col min="447" max="448" width="12.5703125" style="1" customWidth="1"/>
    <col min="449" max="449" width="11.5703125" style="1" customWidth="1"/>
    <col min="450" max="451" width="12.5703125" style="1" customWidth="1"/>
    <col min="452" max="452" width="11.85546875" style="1" customWidth="1"/>
    <col min="453" max="454" width="12.5703125" style="1" customWidth="1"/>
    <col min="455" max="455" width="12.140625" style="1" customWidth="1"/>
    <col min="456" max="458" width="12.5703125" style="1" customWidth="1"/>
    <col min="459" max="460" width="12.85546875" style="1" customWidth="1"/>
    <col min="461" max="461" width="11.85546875" style="1" bestFit="1" customWidth="1"/>
    <col min="462" max="463" width="12.85546875" style="1" customWidth="1"/>
    <col min="464" max="464" width="11.85546875" style="1" customWidth="1"/>
    <col min="465" max="466" width="12.85546875" style="1" customWidth="1"/>
    <col min="467" max="467" width="14" style="1" bestFit="1" customWidth="1"/>
    <col min="468" max="469" width="12.85546875" style="1" customWidth="1"/>
    <col min="470" max="470" width="11" style="1" customWidth="1"/>
    <col min="471" max="472" width="12.85546875" style="1" customWidth="1"/>
    <col min="473" max="473" width="10.5703125" style="1" customWidth="1"/>
    <col min="474" max="475" width="12.85546875" style="1" customWidth="1"/>
    <col min="476" max="476" width="11.5703125" style="1" customWidth="1"/>
    <col min="477" max="478" width="10.7109375" style="1" customWidth="1"/>
    <col min="479" max="479" width="11.85546875" style="1" bestFit="1" customWidth="1"/>
    <col min="480" max="481" width="10.7109375" style="1" customWidth="1"/>
    <col min="482" max="482" width="10.5703125" style="1" bestFit="1" customWidth="1"/>
    <col min="483" max="483" width="10.7109375" style="1" customWidth="1"/>
    <col min="484" max="484" width="10.28515625" style="1" customWidth="1"/>
    <col min="485" max="485" width="11.140625" style="1" customWidth="1"/>
    <col min="486" max="486" width="12" style="1" customWidth="1"/>
    <col min="487" max="487" width="12.7109375" style="1" bestFit="1" customWidth="1"/>
    <col min="488" max="488" width="11.85546875" style="1" bestFit="1" customWidth="1"/>
    <col min="489" max="489" width="10.7109375" style="1" customWidth="1"/>
    <col min="490" max="490" width="11.42578125" style="1" customWidth="1"/>
    <col min="491" max="491" width="9.7109375" style="1" bestFit="1" customWidth="1"/>
    <col min="492" max="492" width="11.7109375" style="1" customWidth="1"/>
    <col min="493" max="493" width="11.5703125" style="1" customWidth="1"/>
    <col min="494" max="494" width="10.5703125" style="1" bestFit="1" customWidth="1"/>
    <col min="495" max="495" width="12.5703125" style="1" bestFit="1" customWidth="1"/>
    <col min="496" max="496" width="12.140625" style="1" customWidth="1"/>
    <col min="497" max="497" width="11.85546875" style="1" bestFit="1" customWidth="1"/>
    <col min="498" max="498" width="10.85546875" style="1" bestFit="1" customWidth="1"/>
    <col min="499" max="694" width="9.140625" style="1"/>
    <col min="695" max="695" width="4.5703125" style="1" customWidth="1"/>
    <col min="696" max="696" width="20.28515625" style="1" customWidth="1"/>
    <col min="697" max="698" width="14.28515625" style="1" customWidth="1"/>
    <col min="699" max="699" width="14" style="1" bestFit="1" customWidth="1"/>
    <col min="700" max="701" width="12.5703125" style="1" customWidth="1"/>
    <col min="702" max="702" width="11.28515625" style="1" customWidth="1"/>
    <col min="703" max="704" width="12.5703125" style="1" customWidth="1"/>
    <col min="705" max="705" width="11.5703125" style="1" customWidth="1"/>
    <col min="706" max="707" width="12.5703125" style="1" customWidth="1"/>
    <col min="708" max="708" width="11.85546875" style="1" customWidth="1"/>
    <col min="709" max="710" width="12.5703125" style="1" customWidth="1"/>
    <col min="711" max="711" width="12.140625" style="1" customWidth="1"/>
    <col min="712" max="714" width="12.5703125" style="1" customWidth="1"/>
    <col min="715" max="716" width="12.85546875" style="1" customWidth="1"/>
    <col min="717" max="717" width="11.85546875" style="1" bestFit="1" customWidth="1"/>
    <col min="718" max="719" width="12.85546875" style="1" customWidth="1"/>
    <col min="720" max="720" width="11.85546875" style="1" customWidth="1"/>
    <col min="721" max="722" width="12.85546875" style="1" customWidth="1"/>
    <col min="723" max="723" width="14" style="1" bestFit="1" customWidth="1"/>
    <col min="724" max="725" width="12.85546875" style="1" customWidth="1"/>
    <col min="726" max="726" width="11" style="1" customWidth="1"/>
    <col min="727" max="728" width="12.85546875" style="1" customWidth="1"/>
    <col min="729" max="729" width="10.5703125" style="1" customWidth="1"/>
    <col min="730" max="731" width="12.85546875" style="1" customWidth="1"/>
    <col min="732" max="732" width="11.5703125" style="1" customWidth="1"/>
    <col min="733" max="734" width="10.7109375" style="1" customWidth="1"/>
    <col min="735" max="735" width="11.85546875" style="1" bestFit="1" customWidth="1"/>
    <col min="736" max="737" width="10.7109375" style="1" customWidth="1"/>
    <col min="738" max="738" width="10.5703125" style="1" bestFit="1" customWidth="1"/>
    <col min="739" max="739" width="10.7109375" style="1" customWidth="1"/>
    <col min="740" max="740" width="10.28515625" style="1" customWidth="1"/>
    <col min="741" max="741" width="11.140625" style="1" customWidth="1"/>
    <col min="742" max="742" width="12" style="1" customWidth="1"/>
    <col min="743" max="743" width="12.7109375" style="1" bestFit="1" customWidth="1"/>
    <col min="744" max="744" width="11.85546875" style="1" bestFit="1" customWidth="1"/>
    <col min="745" max="745" width="10.7109375" style="1" customWidth="1"/>
    <col min="746" max="746" width="11.42578125" style="1" customWidth="1"/>
    <col min="747" max="747" width="9.7109375" style="1" bestFit="1" customWidth="1"/>
    <col min="748" max="748" width="11.7109375" style="1" customWidth="1"/>
    <col min="749" max="749" width="11.5703125" style="1" customWidth="1"/>
    <col min="750" max="750" width="10.5703125" style="1" bestFit="1" customWidth="1"/>
    <col min="751" max="751" width="12.5703125" style="1" bestFit="1" customWidth="1"/>
    <col min="752" max="752" width="12.140625" style="1" customWidth="1"/>
    <col min="753" max="753" width="11.85546875" style="1" bestFit="1" customWidth="1"/>
    <col min="754" max="754" width="10.85546875" style="1" bestFit="1" customWidth="1"/>
    <col min="755" max="950" width="9.140625" style="1"/>
    <col min="951" max="951" width="4.5703125" style="1" customWidth="1"/>
    <col min="952" max="952" width="20.28515625" style="1" customWidth="1"/>
    <col min="953" max="954" width="14.28515625" style="1" customWidth="1"/>
    <col min="955" max="955" width="14" style="1" bestFit="1" customWidth="1"/>
    <col min="956" max="957" width="12.5703125" style="1" customWidth="1"/>
    <col min="958" max="958" width="11.28515625" style="1" customWidth="1"/>
    <col min="959" max="960" width="12.5703125" style="1" customWidth="1"/>
    <col min="961" max="961" width="11.5703125" style="1" customWidth="1"/>
    <col min="962" max="963" width="12.5703125" style="1" customWidth="1"/>
    <col min="964" max="964" width="11.85546875" style="1" customWidth="1"/>
    <col min="965" max="966" width="12.5703125" style="1" customWidth="1"/>
    <col min="967" max="967" width="12.140625" style="1" customWidth="1"/>
    <col min="968" max="970" width="12.5703125" style="1" customWidth="1"/>
    <col min="971" max="972" width="12.85546875" style="1" customWidth="1"/>
    <col min="973" max="973" width="11.85546875" style="1" bestFit="1" customWidth="1"/>
    <col min="974" max="975" width="12.85546875" style="1" customWidth="1"/>
    <col min="976" max="976" width="11.85546875" style="1" customWidth="1"/>
    <col min="977" max="978" width="12.85546875" style="1" customWidth="1"/>
    <col min="979" max="979" width="14" style="1" bestFit="1" customWidth="1"/>
    <col min="980" max="981" width="12.85546875" style="1" customWidth="1"/>
    <col min="982" max="982" width="11" style="1" customWidth="1"/>
    <col min="983" max="984" width="12.85546875" style="1" customWidth="1"/>
    <col min="985" max="985" width="10.5703125" style="1" customWidth="1"/>
    <col min="986" max="987" width="12.85546875" style="1" customWidth="1"/>
    <col min="988" max="988" width="11.5703125" style="1" customWidth="1"/>
    <col min="989" max="990" width="10.7109375" style="1" customWidth="1"/>
    <col min="991" max="991" width="11.85546875" style="1" bestFit="1" customWidth="1"/>
    <col min="992" max="993" width="10.7109375" style="1" customWidth="1"/>
    <col min="994" max="994" width="10.5703125" style="1" bestFit="1" customWidth="1"/>
    <col min="995" max="995" width="10.7109375" style="1" customWidth="1"/>
    <col min="996" max="996" width="10.28515625" style="1" customWidth="1"/>
    <col min="997" max="997" width="11.140625" style="1" customWidth="1"/>
    <col min="998" max="998" width="12" style="1" customWidth="1"/>
    <col min="999" max="999" width="12.7109375" style="1" bestFit="1" customWidth="1"/>
    <col min="1000" max="1000" width="11.85546875" style="1" bestFit="1" customWidth="1"/>
    <col min="1001" max="1001" width="10.7109375" style="1" customWidth="1"/>
    <col min="1002" max="1002" width="11.42578125" style="1" customWidth="1"/>
    <col min="1003" max="1003" width="9.7109375" style="1" bestFit="1" customWidth="1"/>
    <col min="1004" max="1004" width="11.7109375" style="1" customWidth="1"/>
    <col min="1005" max="1005" width="11.5703125" style="1" customWidth="1"/>
    <col min="1006" max="1006" width="10.5703125" style="1" bestFit="1" customWidth="1"/>
    <col min="1007" max="1007" width="12.5703125" style="1" bestFit="1" customWidth="1"/>
    <col min="1008" max="1008" width="12.140625" style="1" customWidth="1"/>
    <col min="1009" max="1009" width="11.85546875" style="1" bestFit="1" customWidth="1"/>
    <col min="1010" max="1010" width="10.85546875" style="1" bestFit="1" customWidth="1"/>
    <col min="1011" max="1206" width="9.140625" style="1"/>
    <col min="1207" max="1207" width="4.5703125" style="1" customWidth="1"/>
    <col min="1208" max="1208" width="20.28515625" style="1" customWidth="1"/>
    <col min="1209" max="1210" width="14.28515625" style="1" customWidth="1"/>
    <col min="1211" max="1211" width="14" style="1" bestFit="1" customWidth="1"/>
    <col min="1212" max="1213" width="12.5703125" style="1" customWidth="1"/>
    <col min="1214" max="1214" width="11.28515625" style="1" customWidth="1"/>
    <col min="1215" max="1216" width="12.5703125" style="1" customWidth="1"/>
    <col min="1217" max="1217" width="11.5703125" style="1" customWidth="1"/>
    <col min="1218" max="1219" width="12.5703125" style="1" customWidth="1"/>
    <col min="1220" max="1220" width="11.85546875" style="1" customWidth="1"/>
    <col min="1221" max="1222" width="12.5703125" style="1" customWidth="1"/>
    <col min="1223" max="1223" width="12.140625" style="1" customWidth="1"/>
    <col min="1224" max="1226" width="12.5703125" style="1" customWidth="1"/>
    <col min="1227" max="1228" width="12.85546875" style="1" customWidth="1"/>
    <col min="1229" max="1229" width="11.85546875" style="1" bestFit="1" customWidth="1"/>
    <col min="1230" max="1231" width="12.85546875" style="1" customWidth="1"/>
    <col min="1232" max="1232" width="11.85546875" style="1" customWidth="1"/>
    <col min="1233" max="1234" width="12.85546875" style="1" customWidth="1"/>
    <col min="1235" max="1235" width="14" style="1" bestFit="1" customWidth="1"/>
    <col min="1236" max="1237" width="12.85546875" style="1" customWidth="1"/>
    <col min="1238" max="1238" width="11" style="1" customWidth="1"/>
    <col min="1239" max="1240" width="12.85546875" style="1" customWidth="1"/>
    <col min="1241" max="1241" width="10.5703125" style="1" customWidth="1"/>
    <col min="1242" max="1243" width="12.85546875" style="1" customWidth="1"/>
    <col min="1244" max="1244" width="11.5703125" style="1" customWidth="1"/>
    <col min="1245" max="1246" width="10.7109375" style="1" customWidth="1"/>
    <col min="1247" max="1247" width="11.85546875" style="1" bestFit="1" customWidth="1"/>
    <col min="1248" max="1249" width="10.7109375" style="1" customWidth="1"/>
    <col min="1250" max="1250" width="10.5703125" style="1" bestFit="1" customWidth="1"/>
    <col min="1251" max="1251" width="10.7109375" style="1" customWidth="1"/>
    <col min="1252" max="1252" width="10.28515625" style="1" customWidth="1"/>
    <col min="1253" max="1253" width="11.140625" style="1" customWidth="1"/>
    <col min="1254" max="1254" width="12" style="1" customWidth="1"/>
    <col min="1255" max="1255" width="12.7109375" style="1" bestFit="1" customWidth="1"/>
    <col min="1256" max="1256" width="11.85546875" style="1" bestFit="1" customWidth="1"/>
    <col min="1257" max="1257" width="10.7109375" style="1" customWidth="1"/>
    <col min="1258" max="1258" width="11.42578125" style="1" customWidth="1"/>
    <col min="1259" max="1259" width="9.7109375" style="1" bestFit="1" customWidth="1"/>
    <col min="1260" max="1260" width="11.7109375" style="1" customWidth="1"/>
    <col min="1261" max="1261" width="11.5703125" style="1" customWidth="1"/>
    <col min="1262" max="1262" width="10.5703125" style="1" bestFit="1" customWidth="1"/>
    <col min="1263" max="1263" width="12.5703125" style="1" bestFit="1" customWidth="1"/>
    <col min="1264" max="1264" width="12.140625" style="1" customWidth="1"/>
    <col min="1265" max="1265" width="11.85546875" style="1" bestFit="1" customWidth="1"/>
    <col min="1266" max="1266" width="10.85546875" style="1" bestFit="1" customWidth="1"/>
    <col min="1267" max="1462" width="9.140625" style="1"/>
    <col min="1463" max="1463" width="4.5703125" style="1" customWidth="1"/>
    <col min="1464" max="1464" width="20.28515625" style="1" customWidth="1"/>
    <col min="1465" max="1466" width="14.28515625" style="1" customWidth="1"/>
    <col min="1467" max="1467" width="14" style="1" bestFit="1" customWidth="1"/>
    <col min="1468" max="1469" width="12.5703125" style="1" customWidth="1"/>
    <col min="1470" max="1470" width="11.28515625" style="1" customWidth="1"/>
    <col min="1471" max="1472" width="12.5703125" style="1" customWidth="1"/>
    <col min="1473" max="1473" width="11.5703125" style="1" customWidth="1"/>
    <col min="1474" max="1475" width="12.5703125" style="1" customWidth="1"/>
    <col min="1476" max="1476" width="11.85546875" style="1" customWidth="1"/>
    <col min="1477" max="1478" width="12.5703125" style="1" customWidth="1"/>
    <col min="1479" max="1479" width="12.140625" style="1" customWidth="1"/>
    <col min="1480" max="1482" width="12.5703125" style="1" customWidth="1"/>
    <col min="1483" max="1484" width="12.85546875" style="1" customWidth="1"/>
    <col min="1485" max="1485" width="11.85546875" style="1" bestFit="1" customWidth="1"/>
    <col min="1486" max="1487" width="12.85546875" style="1" customWidth="1"/>
    <col min="1488" max="1488" width="11.85546875" style="1" customWidth="1"/>
    <col min="1489" max="1490" width="12.85546875" style="1" customWidth="1"/>
    <col min="1491" max="1491" width="14" style="1" bestFit="1" customWidth="1"/>
    <col min="1492" max="1493" width="12.85546875" style="1" customWidth="1"/>
    <col min="1494" max="1494" width="11" style="1" customWidth="1"/>
    <col min="1495" max="1496" width="12.85546875" style="1" customWidth="1"/>
    <col min="1497" max="1497" width="10.5703125" style="1" customWidth="1"/>
    <col min="1498" max="1499" width="12.85546875" style="1" customWidth="1"/>
    <col min="1500" max="1500" width="11.5703125" style="1" customWidth="1"/>
    <col min="1501" max="1502" width="10.7109375" style="1" customWidth="1"/>
    <col min="1503" max="1503" width="11.85546875" style="1" bestFit="1" customWidth="1"/>
    <col min="1504" max="1505" width="10.7109375" style="1" customWidth="1"/>
    <col min="1506" max="1506" width="10.5703125" style="1" bestFit="1" customWidth="1"/>
    <col min="1507" max="1507" width="10.7109375" style="1" customWidth="1"/>
    <col min="1508" max="1508" width="10.28515625" style="1" customWidth="1"/>
    <col min="1509" max="1509" width="11.140625" style="1" customWidth="1"/>
    <col min="1510" max="1510" width="12" style="1" customWidth="1"/>
    <col min="1511" max="1511" width="12.7109375" style="1" bestFit="1" customWidth="1"/>
    <col min="1512" max="1512" width="11.85546875" style="1" bestFit="1" customWidth="1"/>
    <col min="1513" max="1513" width="10.7109375" style="1" customWidth="1"/>
    <col min="1514" max="1514" width="11.42578125" style="1" customWidth="1"/>
    <col min="1515" max="1515" width="9.7109375" style="1" bestFit="1" customWidth="1"/>
    <col min="1516" max="1516" width="11.7109375" style="1" customWidth="1"/>
    <col min="1517" max="1517" width="11.5703125" style="1" customWidth="1"/>
    <col min="1518" max="1518" width="10.5703125" style="1" bestFit="1" customWidth="1"/>
    <col min="1519" max="1519" width="12.5703125" style="1" bestFit="1" customWidth="1"/>
    <col min="1520" max="1520" width="12.140625" style="1" customWidth="1"/>
    <col min="1521" max="1521" width="11.85546875" style="1" bestFit="1" customWidth="1"/>
    <col min="1522" max="1522" width="10.85546875" style="1" bestFit="1" customWidth="1"/>
    <col min="1523" max="1718" width="9.140625" style="1"/>
    <col min="1719" max="1719" width="4.5703125" style="1" customWidth="1"/>
    <col min="1720" max="1720" width="20.28515625" style="1" customWidth="1"/>
    <col min="1721" max="1722" width="14.28515625" style="1" customWidth="1"/>
    <col min="1723" max="1723" width="14" style="1" bestFit="1" customWidth="1"/>
    <col min="1724" max="1725" width="12.5703125" style="1" customWidth="1"/>
    <col min="1726" max="1726" width="11.28515625" style="1" customWidth="1"/>
    <col min="1727" max="1728" width="12.5703125" style="1" customWidth="1"/>
    <col min="1729" max="1729" width="11.5703125" style="1" customWidth="1"/>
    <col min="1730" max="1731" width="12.5703125" style="1" customWidth="1"/>
    <col min="1732" max="1732" width="11.85546875" style="1" customWidth="1"/>
    <col min="1733" max="1734" width="12.5703125" style="1" customWidth="1"/>
    <col min="1735" max="1735" width="12.140625" style="1" customWidth="1"/>
    <col min="1736" max="1738" width="12.5703125" style="1" customWidth="1"/>
    <col min="1739" max="1740" width="12.85546875" style="1" customWidth="1"/>
    <col min="1741" max="1741" width="11.85546875" style="1" bestFit="1" customWidth="1"/>
    <col min="1742" max="1743" width="12.85546875" style="1" customWidth="1"/>
    <col min="1744" max="1744" width="11.85546875" style="1" customWidth="1"/>
    <col min="1745" max="1746" width="12.85546875" style="1" customWidth="1"/>
    <col min="1747" max="1747" width="14" style="1" bestFit="1" customWidth="1"/>
    <col min="1748" max="1749" width="12.85546875" style="1" customWidth="1"/>
    <col min="1750" max="1750" width="11" style="1" customWidth="1"/>
    <col min="1751" max="1752" width="12.85546875" style="1" customWidth="1"/>
    <col min="1753" max="1753" width="10.5703125" style="1" customWidth="1"/>
    <col min="1754" max="1755" width="12.85546875" style="1" customWidth="1"/>
    <col min="1756" max="1756" width="11.5703125" style="1" customWidth="1"/>
    <col min="1757" max="1758" width="10.7109375" style="1" customWidth="1"/>
    <col min="1759" max="1759" width="11.85546875" style="1" bestFit="1" customWidth="1"/>
    <col min="1760" max="1761" width="10.7109375" style="1" customWidth="1"/>
    <col min="1762" max="1762" width="10.5703125" style="1" bestFit="1" customWidth="1"/>
    <col min="1763" max="1763" width="10.7109375" style="1" customWidth="1"/>
    <col min="1764" max="1764" width="10.28515625" style="1" customWidth="1"/>
    <col min="1765" max="1765" width="11.140625" style="1" customWidth="1"/>
    <col min="1766" max="1766" width="12" style="1" customWidth="1"/>
    <col min="1767" max="1767" width="12.7109375" style="1" bestFit="1" customWidth="1"/>
    <col min="1768" max="1768" width="11.85546875" style="1" bestFit="1" customWidth="1"/>
    <col min="1769" max="1769" width="10.7109375" style="1" customWidth="1"/>
    <col min="1770" max="1770" width="11.42578125" style="1" customWidth="1"/>
    <col min="1771" max="1771" width="9.7109375" style="1" bestFit="1" customWidth="1"/>
    <col min="1772" max="1772" width="11.7109375" style="1" customWidth="1"/>
    <col min="1773" max="1773" width="11.5703125" style="1" customWidth="1"/>
    <col min="1774" max="1774" width="10.5703125" style="1" bestFit="1" customWidth="1"/>
    <col min="1775" max="1775" width="12.5703125" style="1" bestFit="1" customWidth="1"/>
    <col min="1776" max="1776" width="12.140625" style="1" customWidth="1"/>
    <col min="1777" max="1777" width="11.85546875" style="1" bestFit="1" customWidth="1"/>
    <col min="1778" max="1778" width="10.85546875" style="1" bestFit="1" customWidth="1"/>
    <col min="1779" max="1974" width="9.140625" style="1"/>
    <col min="1975" max="1975" width="4.5703125" style="1" customWidth="1"/>
    <col min="1976" max="1976" width="20.28515625" style="1" customWidth="1"/>
    <col min="1977" max="1978" width="14.28515625" style="1" customWidth="1"/>
    <col min="1979" max="1979" width="14" style="1" bestFit="1" customWidth="1"/>
    <col min="1980" max="1981" width="12.5703125" style="1" customWidth="1"/>
    <col min="1982" max="1982" width="11.28515625" style="1" customWidth="1"/>
    <col min="1983" max="1984" width="12.5703125" style="1" customWidth="1"/>
    <col min="1985" max="1985" width="11.5703125" style="1" customWidth="1"/>
    <col min="1986" max="1987" width="12.5703125" style="1" customWidth="1"/>
    <col min="1988" max="1988" width="11.85546875" style="1" customWidth="1"/>
    <col min="1989" max="1990" width="12.5703125" style="1" customWidth="1"/>
    <col min="1991" max="1991" width="12.140625" style="1" customWidth="1"/>
    <col min="1992" max="1994" width="12.5703125" style="1" customWidth="1"/>
    <col min="1995" max="1996" width="12.85546875" style="1" customWidth="1"/>
    <col min="1997" max="1997" width="11.85546875" style="1" bestFit="1" customWidth="1"/>
    <col min="1998" max="1999" width="12.85546875" style="1" customWidth="1"/>
    <col min="2000" max="2000" width="11.85546875" style="1" customWidth="1"/>
    <col min="2001" max="2002" width="12.85546875" style="1" customWidth="1"/>
    <col min="2003" max="2003" width="14" style="1" bestFit="1" customWidth="1"/>
    <col min="2004" max="2005" width="12.85546875" style="1" customWidth="1"/>
    <col min="2006" max="2006" width="11" style="1" customWidth="1"/>
    <col min="2007" max="2008" width="12.85546875" style="1" customWidth="1"/>
    <col min="2009" max="2009" width="10.5703125" style="1" customWidth="1"/>
    <col min="2010" max="2011" width="12.85546875" style="1" customWidth="1"/>
    <col min="2012" max="2012" width="11.5703125" style="1" customWidth="1"/>
    <col min="2013" max="2014" width="10.7109375" style="1" customWidth="1"/>
    <col min="2015" max="2015" width="11.85546875" style="1" bestFit="1" customWidth="1"/>
    <col min="2016" max="2017" width="10.7109375" style="1" customWidth="1"/>
    <col min="2018" max="2018" width="10.5703125" style="1" bestFit="1" customWidth="1"/>
    <col min="2019" max="2019" width="10.7109375" style="1" customWidth="1"/>
    <col min="2020" max="2020" width="10.28515625" style="1" customWidth="1"/>
    <col min="2021" max="2021" width="11.140625" style="1" customWidth="1"/>
    <col min="2022" max="2022" width="12" style="1" customWidth="1"/>
    <col min="2023" max="2023" width="12.7109375" style="1" bestFit="1" customWidth="1"/>
    <col min="2024" max="2024" width="11.85546875" style="1" bestFit="1" customWidth="1"/>
    <col min="2025" max="2025" width="10.7109375" style="1" customWidth="1"/>
    <col min="2026" max="2026" width="11.42578125" style="1" customWidth="1"/>
    <col min="2027" max="2027" width="9.7109375" style="1" bestFit="1" customWidth="1"/>
    <col min="2028" max="2028" width="11.7109375" style="1" customWidth="1"/>
    <col min="2029" max="2029" width="11.5703125" style="1" customWidth="1"/>
    <col min="2030" max="2030" width="10.5703125" style="1" bestFit="1" customWidth="1"/>
    <col min="2031" max="2031" width="12.5703125" style="1" bestFit="1" customWidth="1"/>
    <col min="2032" max="2032" width="12.140625" style="1" customWidth="1"/>
    <col min="2033" max="2033" width="11.85546875" style="1" bestFit="1" customWidth="1"/>
    <col min="2034" max="2034" width="10.85546875" style="1" bestFit="1" customWidth="1"/>
    <col min="2035" max="2230" width="9.140625" style="1"/>
    <col min="2231" max="2231" width="4.5703125" style="1" customWidth="1"/>
    <col min="2232" max="2232" width="20.28515625" style="1" customWidth="1"/>
    <col min="2233" max="2234" width="14.28515625" style="1" customWidth="1"/>
    <col min="2235" max="2235" width="14" style="1" bestFit="1" customWidth="1"/>
    <col min="2236" max="2237" width="12.5703125" style="1" customWidth="1"/>
    <col min="2238" max="2238" width="11.28515625" style="1" customWidth="1"/>
    <col min="2239" max="2240" width="12.5703125" style="1" customWidth="1"/>
    <col min="2241" max="2241" width="11.5703125" style="1" customWidth="1"/>
    <col min="2242" max="2243" width="12.5703125" style="1" customWidth="1"/>
    <col min="2244" max="2244" width="11.85546875" style="1" customWidth="1"/>
    <col min="2245" max="2246" width="12.5703125" style="1" customWidth="1"/>
    <col min="2247" max="2247" width="12.140625" style="1" customWidth="1"/>
    <col min="2248" max="2250" width="12.5703125" style="1" customWidth="1"/>
    <col min="2251" max="2252" width="12.85546875" style="1" customWidth="1"/>
    <col min="2253" max="2253" width="11.85546875" style="1" bestFit="1" customWidth="1"/>
    <col min="2254" max="2255" width="12.85546875" style="1" customWidth="1"/>
    <col min="2256" max="2256" width="11.85546875" style="1" customWidth="1"/>
    <col min="2257" max="2258" width="12.85546875" style="1" customWidth="1"/>
    <col min="2259" max="2259" width="14" style="1" bestFit="1" customWidth="1"/>
    <col min="2260" max="2261" width="12.85546875" style="1" customWidth="1"/>
    <col min="2262" max="2262" width="11" style="1" customWidth="1"/>
    <col min="2263" max="2264" width="12.85546875" style="1" customWidth="1"/>
    <col min="2265" max="2265" width="10.5703125" style="1" customWidth="1"/>
    <col min="2266" max="2267" width="12.85546875" style="1" customWidth="1"/>
    <col min="2268" max="2268" width="11.5703125" style="1" customWidth="1"/>
    <col min="2269" max="2270" width="10.7109375" style="1" customWidth="1"/>
    <col min="2271" max="2271" width="11.85546875" style="1" bestFit="1" customWidth="1"/>
    <col min="2272" max="2273" width="10.7109375" style="1" customWidth="1"/>
    <col min="2274" max="2274" width="10.5703125" style="1" bestFit="1" customWidth="1"/>
    <col min="2275" max="2275" width="10.7109375" style="1" customWidth="1"/>
    <col min="2276" max="2276" width="10.28515625" style="1" customWidth="1"/>
    <col min="2277" max="2277" width="11.140625" style="1" customWidth="1"/>
    <col min="2278" max="2278" width="12" style="1" customWidth="1"/>
    <col min="2279" max="2279" width="12.7109375" style="1" bestFit="1" customWidth="1"/>
    <col min="2280" max="2280" width="11.85546875" style="1" bestFit="1" customWidth="1"/>
    <col min="2281" max="2281" width="10.7109375" style="1" customWidth="1"/>
    <col min="2282" max="2282" width="11.42578125" style="1" customWidth="1"/>
    <col min="2283" max="2283" width="9.7109375" style="1" bestFit="1" customWidth="1"/>
    <col min="2284" max="2284" width="11.7109375" style="1" customWidth="1"/>
    <col min="2285" max="2285" width="11.5703125" style="1" customWidth="1"/>
    <col min="2286" max="2286" width="10.5703125" style="1" bestFit="1" customWidth="1"/>
    <col min="2287" max="2287" width="12.5703125" style="1" bestFit="1" customWidth="1"/>
    <col min="2288" max="2288" width="12.140625" style="1" customWidth="1"/>
    <col min="2289" max="2289" width="11.85546875" style="1" bestFit="1" customWidth="1"/>
    <col min="2290" max="2290" width="10.85546875" style="1" bestFit="1" customWidth="1"/>
    <col min="2291" max="2486" width="9.140625" style="1"/>
    <col min="2487" max="2487" width="4.5703125" style="1" customWidth="1"/>
    <col min="2488" max="2488" width="20.28515625" style="1" customWidth="1"/>
    <col min="2489" max="2490" width="14.28515625" style="1" customWidth="1"/>
    <col min="2491" max="2491" width="14" style="1" bestFit="1" customWidth="1"/>
    <col min="2492" max="2493" width="12.5703125" style="1" customWidth="1"/>
    <col min="2494" max="2494" width="11.28515625" style="1" customWidth="1"/>
    <col min="2495" max="2496" width="12.5703125" style="1" customWidth="1"/>
    <col min="2497" max="2497" width="11.5703125" style="1" customWidth="1"/>
    <col min="2498" max="2499" width="12.5703125" style="1" customWidth="1"/>
    <col min="2500" max="2500" width="11.85546875" style="1" customWidth="1"/>
    <col min="2501" max="2502" width="12.5703125" style="1" customWidth="1"/>
    <col min="2503" max="2503" width="12.140625" style="1" customWidth="1"/>
    <col min="2504" max="2506" width="12.5703125" style="1" customWidth="1"/>
    <col min="2507" max="2508" width="12.85546875" style="1" customWidth="1"/>
    <col min="2509" max="2509" width="11.85546875" style="1" bestFit="1" customWidth="1"/>
    <col min="2510" max="2511" width="12.85546875" style="1" customWidth="1"/>
    <col min="2512" max="2512" width="11.85546875" style="1" customWidth="1"/>
    <col min="2513" max="2514" width="12.85546875" style="1" customWidth="1"/>
    <col min="2515" max="2515" width="14" style="1" bestFit="1" customWidth="1"/>
    <col min="2516" max="2517" width="12.85546875" style="1" customWidth="1"/>
    <col min="2518" max="2518" width="11" style="1" customWidth="1"/>
    <col min="2519" max="2520" width="12.85546875" style="1" customWidth="1"/>
    <col min="2521" max="2521" width="10.5703125" style="1" customWidth="1"/>
    <col min="2522" max="2523" width="12.85546875" style="1" customWidth="1"/>
    <col min="2524" max="2524" width="11.5703125" style="1" customWidth="1"/>
    <col min="2525" max="2526" width="10.7109375" style="1" customWidth="1"/>
    <col min="2527" max="2527" width="11.85546875" style="1" bestFit="1" customWidth="1"/>
    <col min="2528" max="2529" width="10.7109375" style="1" customWidth="1"/>
    <col min="2530" max="2530" width="10.5703125" style="1" bestFit="1" customWidth="1"/>
    <col min="2531" max="2531" width="10.7109375" style="1" customWidth="1"/>
    <col min="2532" max="2532" width="10.28515625" style="1" customWidth="1"/>
    <col min="2533" max="2533" width="11.140625" style="1" customWidth="1"/>
    <col min="2534" max="2534" width="12" style="1" customWidth="1"/>
    <col min="2535" max="2535" width="12.7109375" style="1" bestFit="1" customWidth="1"/>
    <col min="2536" max="2536" width="11.85546875" style="1" bestFit="1" customWidth="1"/>
    <col min="2537" max="2537" width="10.7109375" style="1" customWidth="1"/>
    <col min="2538" max="2538" width="11.42578125" style="1" customWidth="1"/>
    <col min="2539" max="2539" width="9.7109375" style="1" bestFit="1" customWidth="1"/>
    <col min="2540" max="2540" width="11.7109375" style="1" customWidth="1"/>
    <col min="2541" max="2541" width="11.5703125" style="1" customWidth="1"/>
    <col min="2542" max="2542" width="10.5703125" style="1" bestFit="1" customWidth="1"/>
    <col min="2543" max="2543" width="12.5703125" style="1" bestFit="1" customWidth="1"/>
    <col min="2544" max="2544" width="12.140625" style="1" customWidth="1"/>
    <col min="2545" max="2545" width="11.85546875" style="1" bestFit="1" customWidth="1"/>
    <col min="2546" max="2546" width="10.85546875" style="1" bestFit="1" customWidth="1"/>
    <col min="2547" max="2742" width="9.140625" style="1"/>
    <col min="2743" max="2743" width="4.5703125" style="1" customWidth="1"/>
    <col min="2744" max="2744" width="20.28515625" style="1" customWidth="1"/>
    <col min="2745" max="2746" width="14.28515625" style="1" customWidth="1"/>
    <col min="2747" max="2747" width="14" style="1" bestFit="1" customWidth="1"/>
    <col min="2748" max="2749" width="12.5703125" style="1" customWidth="1"/>
    <col min="2750" max="2750" width="11.28515625" style="1" customWidth="1"/>
    <col min="2751" max="2752" width="12.5703125" style="1" customWidth="1"/>
    <col min="2753" max="2753" width="11.5703125" style="1" customWidth="1"/>
    <col min="2754" max="2755" width="12.5703125" style="1" customWidth="1"/>
    <col min="2756" max="2756" width="11.85546875" style="1" customWidth="1"/>
    <col min="2757" max="2758" width="12.5703125" style="1" customWidth="1"/>
    <col min="2759" max="2759" width="12.140625" style="1" customWidth="1"/>
    <col min="2760" max="2762" width="12.5703125" style="1" customWidth="1"/>
    <col min="2763" max="2764" width="12.85546875" style="1" customWidth="1"/>
    <col min="2765" max="2765" width="11.85546875" style="1" bestFit="1" customWidth="1"/>
    <col min="2766" max="2767" width="12.85546875" style="1" customWidth="1"/>
    <col min="2768" max="2768" width="11.85546875" style="1" customWidth="1"/>
    <col min="2769" max="2770" width="12.85546875" style="1" customWidth="1"/>
    <col min="2771" max="2771" width="14" style="1" bestFit="1" customWidth="1"/>
    <col min="2772" max="2773" width="12.85546875" style="1" customWidth="1"/>
    <col min="2774" max="2774" width="11" style="1" customWidth="1"/>
    <col min="2775" max="2776" width="12.85546875" style="1" customWidth="1"/>
    <col min="2777" max="2777" width="10.5703125" style="1" customWidth="1"/>
    <col min="2778" max="2779" width="12.85546875" style="1" customWidth="1"/>
    <col min="2780" max="2780" width="11.5703125" style="1" customWidth="1"/>
    <col min="2781" max="2782" width="10.7109375" style="1" customWidth="1"/>
    <col min="2783" max="2783" width="11.85546875" style="1" bestFit="1" customWidth="1"/>
    <col min="2784" max="2785" width="10.7109375" style="1" customWidth="1"/>
    <col min="2786" max="2786" width="10.5703125" style="1" bestFit="1" customWidth="1"/>
    <col min="2787" max="2787" width="10.7109375" style="1" customWidth="1"/>
    <col min="2788" max="2788" width="10.28515625" style="1" customWidth="1"/>
    <col min="2789" max="2789" width="11.140625" style="1" customWidth="1"/>
    <col min="2790" max="2790" width="12" style="1" customWidth="1"/>
    <col min="2791" max="2791" width="12.7109375" style="1" bestFit="1" customWidth="1"/>
    <col min="2792" max="2792" width="11.85546875" style="1" bestFit="1" customWidth="1"/>
    <col min="2793" max="2793" width="10.7109375" style="1" customWidth="1"/>
    <col min="2794" max="2794" width="11.42578125" style="1" customWidth="1"/>
    <col min="2795" max="2795" width="9.7109375" style="1" bestFit="1" customWidth="1"/>
    <col min="2796" max="2796" width="11.7109375" style="1" customWidth="1"/>
    <col min="2797" max="2797" width="11.5703125" style="1" customWidth="1"/>
    <col min="2798" max="2798" width="10.5703125" style="1" bestFit="1" customWidth="1"/>
    <col min="2799" max="2799" width="12.5703125" style="1" bestFit="1" customWidth="1"/>
    <col min="2800" max="2800" width="12.140625" style="1" customWidth="1"/>
    <col min="2801" max="2801" width="11.85546875" style="1" bestFit="1" customWidth="1"/>
    <col min="2802" max="2802" width="10.85546875" style="1" bestFit="1" customWidth="1"/>
    <col min="2803" max="2998" width="9.140625" style="1"/>
    <col min="2999" max="2999" width="4.5703125" style="1" customWidth="1"/>
    <col min="3000" max="3000" width="20.28515625" style="1" customWidth="1"/>
    <col min="3001" max="3002" width="14.28515625" style="1" customWidth="1"/>
    <col min="3003" max="3003" width="14" style="1" bestFit="1" customWidth="1"/>
    <col min="3004" max="3005" width="12.5703125" style="1" customWidth="1"/>
    <col min="3006" max="3006" width="11.28515625" style="1" customWidth="1"/>
    <col min="3007" max="3008" width="12.5703125" style="1" customWidth="1"/>
    <col min="3009" max="3009" width="11.5703125" style="1" customWidth="1"/>
    <col min="3010" max="3011" width="12.5703125" style="1" customWidth="1"/>
    <col min="3012" max="3012" width="11.85546875" style="1" customWidth="1"/>
    <col min="3013" max="3014" width="12.5703125" style="1" customWidth="1"/>
    <col min="3015" max="3015" width="12.140625" style="1" customWidth="1"/>
    <col min="3016" max="3018" width="12.5703125" style="1" customWidth="1"/>
    <col min="3019" max="3020" width="12.85546875" style="1" customWidth="1"/>
    <col min="3021" max="3021" width="11.85546875" style="1" bestFit="1" customWidth="1"/>
    <col min="3022" max="3023" width="12.85546875" style="1" customWidth="1"/>
    <col min="3024" max="3024" width="11.85546875" style="1" customWidth="1"/>
    <col min="3025" max="3026" width="12.85546875" style="1" customWidth="1"/>
    <col min="3027" max="3027" width="14" style="1" bestFit="1" customWidth="1"/>
    <col min="3028" max="3029" width="12.85546875" style="1" customWidth="1"/>
    <col min="3030" max="3030" width="11" style="1" customWidth="1"/>
    <col min="3031" max="3032" width="12.85546875" style="1" customWidth="1"/>
    <col min="3033" max="3033" width="10.5703125" style="1" customWidth="1"/>
    <col min="3034" max="3035" width="12.85546875" style="1" customWidth="1"/>
    <col min="3036" max="3036" width="11.5703125" style="1" customWidth="1"/>
    <col min="3037" max="3038" width="10.7109375" style="1" customWidth="1"/>
    <col min="3039" max="3039" width="11.85546875" style="1" bestFit="1" customWidth="1"/>
    <col min="3040" max="3041" width="10.7109375" style="1" customWidth="1"/>
    <col min="3042" max="3042" width="10.5703125" style="1" bestFit="1" customWidth="1"/>
    <col min="3043" max="3043" width="10.7109375" style="1" customWidth="1"/>
    <col min="3044" max="3044" width="10.28515625" style="1" customWidth="1"/>
    <col min="3045" max="3045" width="11.140625" style="1" customWidth="1"/>
    <col min="3046" max="3046" width="12" style="1" customWidth="1"/>
    <col min="3047" max="3047" width="12.7109375" style="1" bestFit="1" customWidth="1"/>
    <col min="3048" max="3048" width="11.85546875" style="1" bestFit="1" customWidth="1"/>
    <col min="3049" max="3049" width="10.7109375" style="1" customWidth="1"/>
    <col min="3050" max="3050" width="11.42578125" style="1" customWidth="1"/>
    <col min="3051" max="3051" width="9.7109375" style="1" bestFit="1" customWidth="1"/>
    <col min="3052" max="3052" width="11.7109375" style="1" customWidth="1"/>
    <col min="3053" max="3053" width="11.5703125" style="1" customWidth="1"/>
    <col min="3054" max="3054" width="10.5703125" style="1" bestFit="1" customWidth="1"/>
    <col min="3055" max="3055" width="12.5703125" style="1" bestFit="1" customWidth="1"/>
    <col min="3056" max="3056" width="12.140625" style="1" customWidth="1"/>
    <col min="3057" max="3057" width="11.85546875" style="1" bestFit="1" customWidth="1"/>
    <col min="3058" max="3058" width="10.85546875" style="1" bestFit="1" customWidth="1"/>
    <col min="3059" max="3254" width="9.140625" style="1"/>
    <col min="3255" max="3255" width="4.5703125" style="1" customWidth="1"/>
    <col min="3256" max="3256" width="20.28515625" style="1" customWidth="1"/>
    <col min="3257" max="3258" width="14.28515625" style="1" customWidth="1"/>
    <col min="3259" max="3259" width="14" style="1" bestFit="1" customWidth="1"/>
    <col min="3260" max="3261" width="12.5703125" style="1" customWidth="1"/>
    <col min="3262" max="3262" width="11.28515625" style="1" customWidth="1"/>
    <col min="3263" max="3264" width="12.5703125" style="1" customWidth="1"/>
    <col min="3265" max="3265" width="11.5703125" style="1" customWidth="1"/>
    <col min="3266" max="3267" width="12.5703125" style="1" customWidth="1"/>
    <col min="3268" max="3268" width="11.85546875" style="1" customWidth="1"/>
    <col min="3269" max="3270" width="12.5703125" style="1" customWidth="1"/>
    <col min="3271" max="3271" width="12.140625" style="1" customWidth="1"/>
    <col min="3272" max="3274" width="12.5703125" style="1" customWidth="1"/>
    <col min="3275" max="3276" width="12.85546875" style="1" customWidth="1"/>
    <col min="3277" max="3277" width="11.85546875" style="1" bestFit="1" customWidth="1"/>
    <col min="3278" max="3279" width="12.85546875" style="1" customWidth="1"/>
    <col min="3280" max="3280" width="11.85546875" style="1" customWidth="1"/>
    <col min="3281" max="3282" width="12.85546875" style="1" customWidth="1"/>
    <col min="3283" max="3283" width="14" style="1" bestFit="1" customWidth="1"/>
    <col min="3284" max="3285" width="12.85546875" style="1" customWidth="1"/>
    <col min="3286" max="3286" width="11" style="1" customWidth="1"/>
    <col min="3287" max="3288" width="12.85546875" style="1" customWidth="1"/>
    <col min="3289" max="3289" width="10.5703125" style="1" customWidth="1"/>
    <col min="3290" max="3291" width="12.85546875" style="1" customWidth="1"/>
    <col min="3292" max="3292" width="11.5703125" style="1" customWidth="1"/>
    <col min="3293" max="3294" width="10.7109375" style="1" customWidth="1"/>
    <col min="3295" max="3295" width="11.85546875" style="1" bestFit="1" customWidth="1"/>
    <col min="3296" max="3297" width="10.7109375" style="1" customWidth="1"/>
    <col min="3298" max="3298" width="10.5703125" style="1" bestFit="1" customWidth="1"/>
    <col min="3299" max="3299" width="10.7109375" style="1" customWidth="1"/>
    <col min="3300" max="3300" width="10.28515625" style="1" customWidth="1"/>
    <col min="3301" max="3301" width="11.140625" style="1" customWidth="1"/>
    <col min="3302" max="3302" width="12" style="1" customWidth="1"/>
    <col min="3303" max="3303" width="12.7109375" style="1" bestFit="1" customWidth="1"/>
    <col min="3304" max="3304" width="11.85546875" style="1" bestFit="1" customWidth="1"/>
    <col min="3305" max="3305" width="10.7109375" style="1" customWidth="1"/>
    <col min="3306" max="3306" width="11.42578125" style="1" customWidth="1"/>
    <col min="3307" max="3307" width="9.7109375" style="1" bestFit="1" customWidth="1"/>
    <col min="3308" max="3308" width="11.7109375" style="1" customWidth="1"/>
    <col min="3309" max="3309" width="11.5703125" style="1" customWidth="1"/>
    <col min="3310" max="3310" width="10.5703125" style="1" bestFit="1" customWidth="1"/>
    <col min="3311" max="3311" width="12.5703125" style="1" bestFit="1" customWidth="1"/>
    <col min="3312" max="3312" width="12.140625" style="1" customWidth="1"/>
    <col min="3313" max="3313" width="11.85546875" style="1" bestFit="1" customWidth="1"/>
    <col min="3314" max="3314" width="10.85546875" style="1" bestFit="1" customWidth="1"/>
    <col min="3315" max="3510" width="9.140625" style="1"/>
    <col min="3511" max="3511" width="4.5703125" style="1" customWidth="1"/>
    <col min="3512" max="3512" width="20.28515625" style="1" customWidth="1"/>
    <col min="3513" max="3514" width="14.28515625" style="1" customWidth="1"/>
    <col min="3515" max="3515" width="14" style="1" bestFit="1" customWidth="1"/>
    <col min="3516" max="3517" width="12.5703125" style="1" customWidth="1"/>
    <col min="3518" max="3518" width="11.28515625" style="1" customWidth="1"/>
    <col min="3519" max="3520" width="12.5703125" style="1" customWidth="1"/>
    <col min="3521" max="3521" width="11.5703125" style="1" customWidth="1"/>
    <col min="3522" max="3523" width="12.5703125" style="1" customWidth="1"/>
    <col min="3524" max="3524" width="11.85546875" style="1" customWidth="1"/>
    <col min="3525" max="3526" width="12.5703125" style="1" customWidth="1"/>
    <col min="3527" max="3527" width="12.140625" style="1" customWidth="1"/>
    <col min="3528" max="3530" width="12.5703125" style="1" customWidth="1"/>
    <col min="3531" max="3532" width="12.85546875" style="1" customWidth="1"/>
    <col min="3533" max="3533" width="11.85546875" style="1" bestFit="1" customWidth="1"/>
    <col min="3534" max="3535" width="12.85546875" style="1" customWidth="1"/>
    <col min="3536" max="3536" width="11.85546875" style="1" customWidth="1"/>
    <col min="3537" max="3538" width="12.85546875" style="1" customWidth="1"/>
    <col min="3539" max="3539" width="14" style="1" bestFit="1" customWidth="1"/>
    <col min="3540" max="3541" width="12.85546875" style="1" customWidth="1"/>
    <col min="3542" max="3542" width="11" style="1" customWidth="1"/>
    <col min="3543" max="3544" width="12.85546875" style="1" customWidth="1"/>
    <col min="3545" max="3545" width="10.5703125" style="1" customWidth="1"/>
    <col min="3546" max="3547" width="12.85546875" style="1" customWidth="1"/>
    <col min="3548" max="3548" width="11.5703125" style="1" customWidth="1"/>
    <col min="3549" max="3550" width="10.7109375" style="1" customWidth="1"/>
    <col min="3551" max="3551" width="11.85546875" style="1" bestFit="1" customWidth="1"/>
    <col min="3552" max="3553" width="10.7109375" style="1" customWidth="1"/>
    <col min="3554" max="3554" width="10.5703125" style="1" bestFit="1" customWidth="1"/>
    <col min="3555" max="3555" width="10.7109375" style="1" customWidth="1"/>
    <col min="3556" max="3556" width="10.28515625" style="1" customWidth="1"/>
    <col min="3557" max="3557" width="11.140625" style="1" customWidth="1"/>
    <col min="3558" max="3558" width="12" style="1" customWidth="1"/>
    <col min="3559" max="3559" width="12.7109375" style="1" bestFit="1" customWidth="1"/>
    <col min="3560" max="3560" width="11.85546875" style="1" bestFit="1" customWidth="1"/>
    <col min="3561" max="3561" width="10.7109375" style="1" customWidth="1"/>
    <col min="3562" max="3562" width="11.42578125" style="1" customWidth="1"/>
    <col min="3563" max="3563" width="9.7109375" style="1" bestFit="1" customWidth="1"/>
    <col min="3564" max="3564" width="11.7109375" style="1" customWidth="1"/>
    <col min="3565" max="3565" width="11.5703125" style="1" customWidth="1"/>
    <col min="3566" max="3566" width="10.5703125" style="1" bestFit="1" customWidth="1"/>
    <col min="3567" max="3567" width="12.5703125" style="1" bestFit="1" customWidth="1"/>
    <col min="3568" max="3568" width="12.140625" style="1" customWidth="1"/>
    <col min="3569" max="3569" width="11.85546875" style="1" bestFit="1" customWidth="1"/>
    <col min="3570" max="3570" width="10.85546875" style="1" bestFit="1" customWidth="1"/>
    <col min="3571" max="3766" width="9.140625" style="1"/>
    <col min="3767" max="3767" width="4.5703125" style="1" customWidth="1"/>
    <col min="3768" max="3768" width="20.28515625" style="1" customWidth="1"/>
    <col min="3769" max="3770" width="14.28515625" style="1" customWidth="1"/>
    <col min="3771" max="3771" width="14" style="1" bestFit="1" customWidth="1"/>
    <col min="3772" max="3773" width="12.5703125" style="1" customWidth="1"/>
    <col min="3774" max="3774" width="11.28515625" style="1" customWidth="1"/>
    <col min="3775" max="3776" width="12.5703125" style="1" customWidth="1"/>
    <col min="3777" max="3777" width="11.5703125" style="1" customWidth="1"/>
    <col min="3778" max="3779" width="12.5703125" style="1" customWidth="1"/>
    <col min="3780" max="3780" width="11.85546875" style="1" customWidth="1"/>
    <col min="3781" max="3782" width="12.5703125" style="1" customWidth="1"/>
    <col min="3783" max="3783" width="12.140625" style="1" customWidth="1"/>
    <col min="3784" max="3786" width="12.5703125" style="1" customWidth="1"/>
    <col min="3787" max="3788" width="12.85546875" style="1" customWidth="1"/>
    <col min="3789" max="3789" width="11.85546875" style="1" bestFit="1" customWidth="1"/>
    <col min="3790" max="3791" width="12.85546875" style="1" customWidth="1"/>
    <col min="3792" max="3792" width="11.85546875" style="1" customWidth="1"/>
    <col min="3793" max="3794" width="12.85546875" style="1" customWidth="1"/>
    <col min="3795" max="3795" width="14" style="1" bestFit="1" customWidth="1"/>
    <col min="3796" max="3797" width="12.85546875" style="1" customWidth="1"/>
    <col min="3798" max="3798" width="11" style="1" customWidth="1"/>
    <col min="3799" max="3800" width="12.85546875" style="1" customWidth="1"/>
    <col min="3801" max="3801" width="10.5703125" style="1" customWidth="1"/>
    <col min="3802" max="3803" width="12.85546875" style="1" customWidth="1"/>
    <col min="3804" max="3804" width="11.5703125" style="1" customWidth="1"/>
    <col min="3805" max="3806" width="10.7109375" style="1" customWidth="1"/>
    <col min="3807" max="3807" width="11.85546875" style="1" bestFit="1" customWidth="1"/>
    <col min="3808" max="3809" width="10.7109375" style="1" customWidth="1"/>
    <col min="3810" max="3810" width="10.5703125" style="1" bestFit="1" customWidth="1"/>
    <col min="3811" max="3811" width="10.7109375" style="1" customWidth="1"/>
    <col min="3812" max="3812" width="10.28515625" style="1" customWidth="1"/>
    <col min="3813" max="3813" width="11.140625" style="1" customWidth="1"/>
    <col min="3814" max="3814" width="12" style="1" customWidth="1"/>
    <col min="3815" max="3815" width="12.7109375" style="1" bestFit="1" customWidth="1"/>
    <col min="3816" max="3816" width="11.85546875" style="1" bestFit="1" customWidth="1"/>
    <col min="3817" max="3817" width="10.7109375" style="1" customWidth="1"/>
    <col min="3818" max="3818" width="11.42578125" style="1" customWidth="1"/>
    <col min="3819" max="3819" width="9.7109375" style="1" bestFit="1" customWidth="1"/>
    <col min="3820" max="3820" width="11.7109375" style="1" customWidth="1"/>
    <col min="3821" max="3821" width="11.5703125" style="1" customWidth="1"/>
    <col min="3822" max="3822" width="10.5703125" style="1" bestFit="1" customWidth="1"/>
    <col min="3823" max="3823" width="12.5703125" style="1" bestFit="1" customWidth="1"/>
    <col min="3824" max="3824" width="12.140625" style="1" customWidth="1"/>
    <col min="3825" max="3825" width="11.85546875" style="1" bestFit="1" customWidth="1"/>
    <col min="3826" max="3826" width="10.85546875" style="1" bestFit="1" customWidth="1"/>
    <col min="3827" max="4022" width="9.140625" style="1"/>
    <col min="4023" max="4023" width="4.5703125" style="1" customWidth="1"/>
    <col min="4024" max="4024" width="20.28515625" style="1" customWidth="1"/>
    <col min="4025" max="4026" width="14.28515625" style="1" customWidth="1"/>
    <col min="4027" max="4027" width="14" style="1" bestFit="1" customWidth="1"/>
    <col min="4028" max="4029" width="12.5703125" style="1" customWidth="1"/>
    <col min="4030" max="4030" width="11.28515625" style="1" customWidth="1"/>
    <col min="4031" max="4032" width="12.5703125" style="1" customWidth="1"/>
    <col min="4033" max="4033" width="11.5703125" style="1" customWidth="1"/>
    <col min="4034" max="4035" width="12.5703125" style="1" customWidth="1"/>
    <col min="4036" max="4036" width="11.85546875" style="1" customWidth="1"/>
    <col min="4037" max="4038" width="12.5703125" style="1" customWidth="1"/>
    <col min="4039" max="4039" width="12.140625" style="1" customWidth="1"/>
    <col min="4040" max="4042" width="12.5703125" style="1" customWidth="1"/>
    <col min="4043" max="4044" width="12.85546875" style="1" customWidth="1"/>
    <col min="4045" max="4045" width="11.85546875" style="1" bestFit="1" customWidth="1"/>
    <col min="4046" max="4047" width="12.85546875" style="1" customWidth="1"/>
    <col min="4048" max="4048" width="11.85546875" style="1" customWidth="1"/>
    <col min="4049" max="4050" width="12.85546875" style="1" customWidth="1"/>
    <col min="4051" max="4051" width="14" style="1" bestFit="1" customWidth="1"/>
    <col min="4052" max="4053" width="12.85546875" style="1" customWidth="1"/>
    <col min="4054" max="4054" width="11" style="1" customWidth="1"/>
    <col min="4055" max="4056" width="12.85546875" style="1" customWidth="1"/>
    <col min="4057" max="4057" width="10.5703125" style="1" customWidth="1"/>
    <col min="4058" max="4059" width="12.85546875" style="1" customWidth="1"/>
    <col min="4060" max="4060" width="11.5703125" style="1" customWidth="1"/>
    <col min="4061" max="4062" width="10.7109375" style="1" customWidth="1"/>
    <col min="4063" max="4063" width="11.85546875" style="1" bestFit="1" customWidth="1"/>
    <col min="4064" max="4065" width="10.7109375" style="1" customWidth="1"/>
    <col min="4066" max="4066" width="10.5703125" style="1" bestFit="1" customWidth="1"/>
    <col min="4067" max="4067" width="10.7109375" style="1" customWidth="1"/>
    <col min="4068" max="4068" width="10.28515625" style="1" customWidth="1"/>
    <col min="4069" max="4069" width="11.140625" style="1" customWidth="1"/>
    <col min="4070" max="4070" width="12" style="1" customWidth="1"/>
    <col min="4071" max="4071" width="12.7109375" style="1" bestFit="1" customWidth="1"/>
    <col min="4072" max="4072" width="11.85546875" style="1" bestFit="1" customWidth="1"/>
    <col min="4073" max="4073" width="10.7109375" style="1" customWidth="1"/>
    <col min="4074" max="4074" width="11.42578125" style="1" customWidth="1"/>
    <col min="4075" max="4075" width="9.7109375" style="1" bestFit="1" customWidth="1"/>
    <col min="4076" max="4076" width="11.7109375" style="1" customWidth="1"/>
    <col min="4077" max="4077" width="11.5703125" style="1" customWidth="1"/>
    <col min="4078" max="4078" width="10.5703125" style="1" bestFit="1" customWidth="1"/>
    <col min="4079" max="4079" width="12.5703125" style="1" bestFit="1" customWidth="1"/>
    <col min="4080" max="4080" width="12.140625" style="1" customWidth="1"/>
    <col min="4081" max="4081" width="11.85546875" style="1" bestFit="1" customWidth="1"/>
    <col min="4082" max="4082" width="10.85546875" style="1" bestFit="1" customWidth="1"/>
    <col min="4083" max="4278" width="9.140625" style="1"/>
    <col min="4279" max="4279" width="4.5703125" style="1" customWidth="1"/>
    <col min="4280" max="4280" width="20.28515625" style="1" customWidth="1"/>
    <col min="4281" max="4282" width="14.28515625" style="1" customWidth="1"/>
    <col min="4283" max="4283" width="14" style="1" bestFit="1" customWidth="1"/>
    <col min="4284" max="4285" width="12.5703125" style="1" customWidth="1"/>
    <col min="4286" max="4286" width="11.28515625" style="1" customWidth="1"/>
    <col min="4287" max="4288" width="12.5703125" style="1" customWidth="1"/>
    <col min="4289" max="4289" width="11.5703125" style="1" customWidth="1"/>
    <col min="4290" max="4291" width="12.5703125" style="1" customWidth="1"/>
    <col min="4292" max="4292" width="11.85546875" style="1" customWidth="1"/>
    <col min="4293" max="4294" width="12.5703125" style="1" customWidth="1"/>
    <col min="4295" max="4295" width="12.140625" style="1" customWidth="1"/>
    <col min="4296" max="4298" width="12.5703125" style="1" customWidth="1"/>
    <col min="4299" max="4300" width="12.85546875" style="1" customWidth="1"/>
    <col min="4301" max="4301" width="11.85546875" style="1" bestFit="1" customWidth="1"/>
    <col min="4302" max="4303" width="12.85546875" style="1" customWidth="1"/>
    <col min="4304" max="4304" width="11.85546875" style="1" customWidth="1"/>
    <col min="4305" max="4306" width="12.85546875" style="1" customWidth="1"/>
    <col min="4307" max="4307" width="14" style="1" bestFit="1" customWidth="1"/>
    <col min="4308" max="4309" width="12.85546875" style="1" customWidth="1"/>
    <col min="4310" max="4310" width="11" style="1" customWidth="1"/>
    <col min="4311" max="4312" width="12.85546875" style="1" customWidth="1"/>
    <col min="4313" max="4313" width="10.5703125" style="1" customWidth="1"/>
    <col min="4314" max="4315" width="12.85546875" style="1" customWidth="1"/>
    <col min="4316" max="4316" width="11.5703125" style="1" customWidth="1"/>
    <col min="4317" max="4318" width="10.7109375" style="1" customWidth="1"/>
    <col min="4319" max="4319" width="11.85546875" style="1" bestFit="1" customWidth="1"/>
    <col min="4320" max="4321" width="10.7109375" style="1" customWidth="1"/>
    <col min="4322" max="4322" width="10.5703125" style="1" bestFit="1" customWidth="1"/>
    <col min="4323" max="4323" width="10.7109375" style="1" customWidth="1"/>
    <col min="4324" max="4324" width="10.28515625" style="1" customWidth="1"/>
    <col min="4325" max="4325" width="11.140625" style="1" customWidth="1"/>
    <col min="4326" max="4326" width="12" style="1" customWidth="1"/>
    <col min="4327" max="4327" width="12.7109375" style="1" bestFit="1" customWidth="1"/>
    <col min="4328" max="4328" width="11.85546875" style="1" bestFit="1" customWidth="1"/>
    <col min="4329" max="4329" width="10.7109375" style="1" customWidth="1"/>
    <col min="4330" max="4330" width="11.42578125" style="1" customWidth="1"/>
    <col min="4331" max="4331" width="9.7109375" style="1" bestFit="1" customWidth="1"/>
    <col min="4332" max="4332" width="11.7109375" style="1" customWidth="1"/>
    <col min="4333" max="4333" width="11.5703125" style="1" customWidth="1"/>
    <col min="4334" max="4334" width="10.5703125" style="1" bestFit="1" customWidth="1"/>
    <col min="4335" max="4335" width="12.5703125" style="1" bestFit="1" customWidth="1"/>
    <col min="4336" max="4336" width="12.140625" style="1" customWidth="1"/>
    <col min="4337" max="4337" width="11.85546875" style="1" bestFit="1" customWidth="1"/>
    <col min="4338" max="4338" width="10.85546875" style="1" bestFit="1" customWidth="1"/>
    <col min="4339" max="4534" width="9.140625" style="1"/>
    <col min="4535" max="4535" width="4.5703125" style="1" customWidth="1"/>
    <col min="4536" max="4536" width="20.28515625" style="1" customWidth="1"/>
    <col min="4537" max="4538" width="14.28515625" style="1" customWidth="1"/>
    <col min="4539" max="4539" width="14" style="1" bestFit="1" customWidth="1"/>
    <col min="4540" max="4541" width="12.5703125" style="1" customWidth="1"/>
    <col min="4542" max="4542" width="11.28515625" style="1" customWidth="1"/>
    <col min="4543" max="4544" width="12.5703125" style="1" customWidth="1"/>
    <col min="4545" max="4545" width="11.5703125" style="1" customWidth="1"/>
    <col min="4546" max="4547" width="12.5703125" style="1" customWidth="1"/>
    <col min="4548" max="4548" width="11.85546875" style="1" customWidth="1"/>
    <col min="4549" max="4550" width="12.5703125" style="1" customWidth="1"/>
    <col min="4551" max="4551" width="12.140625" style="1" customWidth="1"/>
    <col min="4552" max="4554" width="12.5703125" style="1" customWidth="1"/>
    <col min="4555" max="4556" width="12.85546875" style="1" customWidth="1"/>
    <col min="4557" max="4557" width="11.85546875" style="1" bestFit="1" customWidth="1"/>
    <col min="4558" max="4559" width="12.85546875" style="1" customWidth="1"/>
    <col min="4560" max="4560" width="11.85546875" style="1" customWidth="1"/>
    <col min="4561" max="4562" width="12.85546875" style="1" customWidth="1"/>
    <col min="4563" max="4563" width="14" style="1" bestFit="1" customWidth="1"/>
    <col min="4564" max="4565" width="12.85546875" style="1" customWidth="1"/>
    <col min="4566" max="4566" width="11" style="1" customWidth="1"/>
    <col min="4567" max="4568" width="12.85546875" style="1" customWidth="1"/>
    <col min="4569" max="4569" width="10.5703125" style="1" customWidth="1"/>
    <col min="4570" max="4571" width="12.85546875" style="1" customWidth="1"/>
    <col min="4572" max="4572" width="11.5703125" style="1" customWidth="1"/>
    <col min="4573" max="4574" width="10.7109375" style="1" customWidth="1"/>
    <col min="4575" max="4575" width="11.85546875" style="1" bestFit="1" customWidth="1"/>
    <col min="4576" max="4577" width="10.7109375" style="1" customWidth="1"/>
    <col min="4578" max="4578" width="10.5703125" style="1" bestFit="1" customWidth="1"/>
    <col min="4579" max="4579" width="10.7109375" style="1" customWidth="1"/>
    <col min="4580" max="4580" width="10.28515625" style="1" customWidth="1"/>
    <col min="4581" max="4581" width="11.140625" style="1" customWidth="1"/>
    <col min="4582" max="4582" width="12" style="1" customWidth="1"/>
    <col min="4583" max="4583" width="12.7109375" style="1" bestFit="1" customWidth="1"/>
    <col min="4584" max="4584" width="11.85546875" style="1" bestFit="1" customWidth="1"/>
    <col min="4585" max="4585" width="10.7109375" style="1" customWidth="1"/>
    <col min="4586" max="4586" width="11.42578125" style="1" customWidth="1"/>
    <col min="4587" max="4587" width="9.7109375" style="1" bestFit="1" customWidth="1"/>
    <col min="4588" max="4588" width="11.7109375" style="1" customWidth="1"/>
    <col min="4589" max="4589" width="11.5703125" style="1" customWidth="1"/>
    <col min="4590" max="4590" width="10.5703125" style="1" bestFit="1" customWidth="1"/>
    <col min="4591" max="4591" width="12.5703125" style="1" bestFit="1" customWidth="1"/>
    <col min="4592" max="4592" width="12.140625" style="1" customWidth="1"/>
    <col min="4593" max="4593" width="11.85546875" style="1" bestFit="1" customWidth="1"/>
    <col min="4594" max="4594" width="10.85546875" style="1" bestFit="1" customWidth="1"/>
    <col min="4595" max="4790" width="9.140625" style="1"/>
    <col min="4791" max="4791" width="4.5703125" style="1" customWidth="1"/>
    <col min="4792" max="4792" width="20.28515625" style="1" customWidth="1"/>
    <col min="4793" max="4794" width="14.28515625" style="1" customWidth="1"/>
    <col min="4795" max="4795" width="14" style="1" bestFit="1" customWidth="1"/>
    <col min="4796" max="4797" width="12.5703125" style="1" customWidth="1"/>
    <col min="4798" max="4798" width="11.28515625" style="1" customWidth="1"/>
    <col min="4799" max="4800" width="12.5703125" style="1" customWidth="1"/>
    <col min="4801" max="4801" width="11.5703125" style="1" customWidth="1"/>
    <col min="4802" max="4803" width="12.5703125" style="1" customWidth="1"/>
    <col min="4804" max="4804" width="11.85546875" style="1" customWidth="1"/>
    <col min="4805" max="4806" width="12.5703125" style="1" customWidth="1"/>
    <col min="4807" max="4807" width="12.140625" style="1" customWidth="1"/>
    <col min="4808" max="4810" width="12.5703125" style="1" customWidth="1"/>
    <col min="4811" max="4812" width="12.85546875" style="1" customWidth="1"/>
    <col min="4813" max="4813" width="11.85546875" style="1" bestFit="1" customWidth="1"/>
    <col min="4814" max="4815" width="12.85546875" style="1" customWidth="1"/>
    <col min="4816" max="4816" width="11.85546875" style="1" customWidth="1"/>
    <col min="4817" max="4818" width="12.85546875" style="1" customWidth="1"/>
    <col min="4819" max="4819" width="14" style="1" bestFit="1" customWidth="1"/>
    <col min="4820" max="4821" width="12.85546875" style="1" customWidth="1"/>
    <col min="4822" max="4822" width="11" style="1" customWidth="1"/>
    <col min="4823" max="4824" width="12.85546875" style="1" customWidth="1"/>
    <col min="4825" max="4825" width="10.5703125" style="1" customWidth="1"/>
    <col min="4826" max="4827" width="12.85546875" style="1" customWidth="1"/>
    <col min="4828" max="4828" width="11.5703125" style="1" customWidth="1"/>
    <col min="4829" max="4830" width="10.7109375" style="1" customWidth="1"/>
    <col min="4831" max="4831" width="11.85546875" style="1" bestFit="1" customWidth="1"/>
    <col min="4832" max="4833" width="10.7109375" style="1" customWidth="1"/>
    <col min="4834" max="4834" width="10.5703125" style="1" bestFit="1" customWidth="1"/>
    <col min="4835" max="4835" width="10.7109375" style="1" customWidth="1"/>
    <col min="4836" max="4836" width="10.28515625" style="1" customWidth="1"/>
    <col min="4837" max="4837" width="11.140625" style="1" customWidth="1"/>
    <col min="4838" max="4838" width="12" style="1" customWidth="1"/>
    <col min="4839" max="4839" width="12.7109375" style="1" bestFit="1" customWidth="1"/>
    <col min="4840" max="4840" width="11.85546875" style="1" bestFit="1" customWidth="1"/>
    <col min="4841" max="4841" width="10.7109375" style="1" customWidth="1"/>
    <col min="4842" max="4842" width="11.42578125" style="1" customWidth="1"/>
    <col min="4843" max="4843" width="9.7109375" style="1" bestFit="1" customWidth="1"/>
    <col min="4844" max="4844" width="11.7109375" style="1" customWidth="1"/>
    <col min="4845" max="4845" width="11.5703125" style="1" customWidth="1"/>
    <col min="4846" max="4846" width="10.5703125" style="1" bestFit="1" customWidth="1"/>
    <col min="4847" max="4847" width="12.5703125" style="1" bestFit="1" customWidth="1"/>
    <col min="4848" max="4848" width="12.140625" style="1" customWidth="1"/>
    <col min="4849" max="4849" width="11.85546875" style="1" bestFit="1" customWidth="1"/>
    <col min="4850" max="4850" width="10.85546875" style="1" bestFit="1" customWidth="1"/>
    <col min="4851" max="5046" width="9.140625" style="1"/>
    <col min="5047" max="5047" width="4.5703125" style="1" customWidth="1"/>
    <col min="5048" max="5048" width="20.28515625" style="1" customWidth="1"/>
    <col min="5049" max="5050" width="14.28515625" style="1" customWidth="1"/>
    <col min="5051" max="5051" width="14" style="1" bestFit="1" customWidth="1"/>
    <col min="5052" max="5053" width="12.5703125" style="1" customWidth="1"/>
    <col min="5054" max="5054" width="11.28515625" style="1" customWidth="1"/>
    <col min="5055" max="5056" width="12.5703125" style="1" customWidth="1"/>
    <col min="5057" max="5057" width="11.5703125" style="1" customWidth="1"/>
    <col min="5058" max="5059" width="12.5703125" style="1" customWidth="1"/>
    <col min="5060" max="5060" width="11.85546875" style="1" customWidth="1"/>
    <col min="5061" max="5062" width="12.5703125" style="1" customWidth="1"/>
    <col min="5063" max="5063" width="12.140625" style="1" customWidth="1"/>
    <col min="5064" max="5066" width="12.5703125" style="1" customWidth="1"/>
    <col min="5067" max="5068" width="12.85546875" style="1" customWidth="1"/>
    <col min="5069" max="5069" width="11.85546875" style="1" bestFit="1" customWidth="1"/>
    <col min="5070" max="5071" width="12.85546875" style="1" customWidth="1"/>
    <col min="5072" max="5072" width="11.85546875" style="1" customWidth="1"/>
    <col min="5073" max="5074" width="12.85546875" style="1" customWidth="1"/>
    <col min="5075" max="5075" width="14" style="1" bestFit="1" customWidth="1"/>
    <col min="5076" max="5077" width="12.85546875" style="1" customWidth="1"/>
    <col min="5078" max="5078" width="11" style="1" customWidth="1"/>
    <col min="5079" max="5080" width="12.85546875" style="1" customWidth="1"/>
    <col min="5081" max="5081" width="10.5703125" style="1" customWidth="1"/>
    <col min="5082" max="5083" width="12.85546875" style="1" customWidth="1"/>
    <col min="5084" max="5084" width="11.5703125" style="1" customWidth="1"/>
    <col min="5085" max="5086" width="10.7109375" style="1" customWidth="1"/>
    <col min="5087" max="5087" width="11.85546875" style="1" bestFit="1" customWidth="1"/>
    <col min="5088" max="5089" width="10.7109375" style="1" customWidth="1"/>
    <col min="5090" max="5090" width="10.5703125" style="1" bestFit="1" customWidth="1"/>
    <col min="5091" max="5091" width="10.7109375" style="1" customWidth="1"/>
    <col min="5092" max="5092" width="10.28515625" style="1" customWidth="1"/>
    <col min="5093" max="5093" width="11.140625" style="1" customWidth="1"/>
    <col min="5094" max="5094" width="12" style="1" customWidth="1"/>
    <col min="5095" max="5095" width="12.7109375" style="1" bestFit="1" customWidth="1"/>
    <col min="5096" max="5096" width="11.85546875" style="1" bestFit="1" customWidth="1"/>
    <col min="5097" max="5097" width="10.7109375" style="1" customWidth="1"/>
    <col min="5098" max="5098" width="11.42578125" style="1" customWidth="1"/>
    <col min="5099" max="5099" width="9.7109375" style="1" bestFit="1" customWidth="1"/>
    <col min="5100" max="5100" width="11.7109375" style="1" customWidth="1"/>
    <col min="5101" max="5101" width="11.5703125" style="1" customWidth="1"/>
    <col min="5102" max="5102" width="10.5703125" style="1" bestFit="1" customWidth="1"/>
    <col min="5103" max="5103" width="12.5703125" style="1" bestFit="1" customWidth="1"/>
    <col min="5104" max="5104" width="12.140625" style="1" customWidth="1"/>
    <col min="5105" max="5105" width="11.85546875" style="1" bestFit="1" customWidth="1"/>
    <col min="5106" max="5106" width="10.85546875" style="1" bestFit="1" customWidth="1"/>
    <col min="5107" max="5302" width="9.140625" style="1"/>
    <col min="5303" max="5303" width="4.5703125" style="1" customWidth="1"/>
    <col min="5304" max="5304" width="20.28515625" style="1" customWidth="1"/>
    <col min="5305" max="5306" width="14.28515625" style="1" customWidth="1"/>
    <col min="5307" max="5307" width="14" style="1" bestFit="1" customWidth="1"/>
    <col min="5308" max="5309" width="12.5703125" style="1" customWidth="1"/>
    <col min="5310" max="5310" width="11.28515625" style="1" customWidth="1"/>
    <col min="5311" max="5312" width="12.5703125" style="1" customWidth="1"/>
    <col min="5313" max="5313" width="11.5703125" style="1" customWidth="1"/>
    <col min="5314" max="5315" width="12.5703125" style="1" customWidth="1"/>
    <col min="5316" max="5316" width="11.85546875" style="1" customWidth="1"/>
    <col min="5317" max="5318" width="12.5703125" style="1" customWidth="1"/>
    <col min="5319" max="5319" width="12.140625" style="1" customWidth="1"/>
    <col min="5320" max="5322" width="12.5703125" style="1" customWidth="1"/>
    <col min="5323" max="5324" width="12.85546875" style="1" customWidth="1"/>
    <col min="5325" max="5325" width="11.85546875" style="1" bestFit="1" customWidth="1"/>
    <col min="5326" max="5327" width="12.85546875" style="1" customWidth="1"/>
    <col min="5328" max="5328" width="11.85546875" style="1" customWidth="1"/>
    <col min="5329" max="5330" width="12.85546875" style="1" customWidth="1"/>
    <col min="5331" max="5331" width="14" style="1" bestFit="1" customWidth="1"/>
    <col min="5332" max="5333" width="12.85546875" style="1" customWidth="1"/>
    <col min="5334" max="5334" width="11" style="1" customWidth="1"/>
    <col min="5335" max="5336" width="12.85546875" style="1" customWidth="1"/>
    <col min="5337" max="5337" width="10.5703125" style="1" customWidth="1"/>
    <col min="5338" max="5339" width="12.85546875" style="1" customWidth="1"/>
    <col min="5340" max="5340" width="11.5703125" style="1" customWidth="1"/>
    <col min="5341" max="5342" width="10.7109375" style="1" customWidth="1"/>
    <col min="5343" max="5343" width="11.85546875" style="1" bestFit="1" customWidth="1"/>
    <col min="5344" max="5345" width="10.7109375" style="1" customWidth="1"/>
    <col min="5346" max="5346" width="10.5703125" style="1" bestFit="1" customWidth="1"/>
    <col min="5347" max="5347" width="10.7109375" style="1" customWidth="1"/>
    <col min="5348" max="5348" width="10.28515625" style="1" customWidth="1"/>
    <col min="5349" max="5349" width="11.140625" style="1" customWidth="1"/>
    <col min="5350" max="5350" width="12" style="1" customWidth="1"/>
    <col min="5351" max="5351" width="12.7109375" style="1" bestFit="1" customWidth="1"/>
    <col min="5352" max="5352" width="11.85546875" style="1" bestFit="1" customWidth="1"/>
    <col min="5353" max="5353" width="10.7109375" style="1" customWidth="1"/>
    <col min="5354" max="5354" width="11.42578125" style="1" customWidth="1"/>
    <col min="5355" max="5355" width="9.7109375" style="1" bestFit="1" customWidth="1"/>
    <col min="5356" max="5356" width="11.7109375" style="1" customWidth="1"/>
    <col min="5357" max="5357" width="11.5703125" style="1" customWidth="1"/>
    <col min="5358" max="5358" width="10.5703125" style="1" bestFit="1" customWidth="1"/>
    <col min="5359" max="5359" width="12.5703125" style="1" bestFit="1" customWidth="1"/>
    <col min="5360" max="5360" width="12.140625" style="1" customWidth="1"/>
    <col min="5361" max="5361" width="11.85546875" style="1" bestFit="1" customWidth="1"/>
    <col min="5362" max="5362" width="10.85546875" style="1" bestFit="1" customWidth="1"/>
    <col min="5363" max="5558" width="9.140625" style="1"/>
    <col min="5559" max="5559" width="4.5703125" style="1" customWidth="1"/>
    <col min="5560" max="5560" width="20.28515625" style="1" customWidth="1"/>
    <col min="5561" max="5562" width="14.28515625" style="1" customWidth="1"/>
    <col min="5563" max="5563" width="14" style="1" bestFit="1" customWidth="1"/>
    <col min="5564" max="5565" width="12.5703125" style="1" customWidth="1"/>
    <col min="5566" max="5566" width="11.28515625" style="1" customWidth="1"/>
    <col min="5567" max="5568" width="12.5703125" style="1" customWidth="1"/>
    <col min="5569" max="5569" width="11.5703125" style="1" customWidth="1"/>
    <col min="5570" max="5571" width="12.5703125" style="1" customWidth="1"/>
    <col min="5572" max="5572" width="11.85546875" style="1" customWidth="1"/>
    <col min="5573" max="5574" width="12.5703125" style="1" customWidth="1"/>
    <col min="5575" max="5575" width="12.140625" style="1" customWidth="1"/>
    <col min="5576" max="5578" width="12.5703125" style="1" customWidth="1"/>
    <col min="5579" max="5580" width="12.85546875" style="1" customWidth="1"/>
    <col min="5581" max="5581" width="11.85546875" style="1" bestFit="1" customWidth="1"/>
    <col min="5582" max="5583" width="12.85546875" style="1" customWidth="1"/>
    <col min="5584" max="5584" width="11.85546875" style="1" customWidth="1"/>
    <col min="5585" max="5586" width="12.85546875" style="1" customWidth="1"/>
    <col min="5587" max="5587" width="14" style="1" bestFit="1" customWidth="1"/>
    <col min="5588" max="5589" width="12.85546875" style="1" customWidth="1"/>
    <col min="5590" max="5590" width="11" style="1" customWidth="1"/>
    <col min="5591" max="5592" width="12.85546875" style="1" customWidth="1"/>
    <col min="5593" max="5593" width="10.5703125" style="1" customWidth="1"/>
    <col min="5594" max="5595" width="12.85546875" style="1" customWidth="1"/>
    <col min="5596" max="5596" width="11.5703125" style="1" customWidth="1"/>
    <col min="5597" max="5598" width="10.7109375" style="1" customWidth="1"/>
    <col min="5599" max="5599" width="11.85546875" style="1" bestFit="1" customWidth="1"/>
    <col min="5600" max="5601" width="10.7109375" style="1" customWidth="1"/>
    <col min="5602" max="5602" width="10.5703125" style="1" bestFit="1" customWidth="1"/>
    <col min="5603" max="5603" width="10.7109375" style="1" customWidth="1"/>
    <col min="5604" max="5604" width="10.28515625" style="1" customWidth="1"/>
    <col min="5605" max="5605" width="11.140625" style="1" customWidth="1"/>
    <col min="5606" max="5606" width="12" style="1" customWidth="1"/>
    <col min="5607" max="5607" width="12.7109375" style="1" bestFit="1" customWidth="1"/>
    <col min="5608" max="5608" width="11.85546875" style="1" bestFit="1" customWidth="1"/>
    <col min="5609" max="5609" width="10.7109375" style="1" customWidth="1"/>
    <col min="5610" max="5610" width="11.42578125" style="1" customWidth="1"/>
    <col min="5611" max="5611" width="9.7109375" style="1" bestFit="1" customWidth="1"/>
    <col min="5612" max="5612" width="11.7109375" style="1" customWidth="1"/>
    <col min="5613" max="5613" width="11.5703125" style="1" customWidth="1"/>
    <col min="5614" max="5614" width="10.5703125" style="1" bestFit="1" customWidth="1"/>
    <col min="5615" max="5615" width="12.5703125" style="1" bestFit="1" customWidth="1"/>
    <col min="5616" max="5616" width="12.140625" style="1" customWidth="1"/>
    <col min="5617" max="5617" width="11.85546875" style="1" bestFit="1" customWidth="1"/>
    <col min="5618" max="5618" width="10.85546875" style="1" bestFit="1" customWidth="1"/>
    <col min="5619" max="5814" width="9.140625" style="1"/>
    <col min="5815" max="5815" width="4.5703125" style="1" customWidth="1"/>
    <col min="5816" max="5816" width="20.28515625" style="1" customWidth="1"/>
    <col min="5817" max="5818" width="14.28515625" style="1" customWidth="1"/>
    <col min="5819" max="5819" width="14" style="1" bestFit="1" customWidth="1"/>
    <col min="5820" max="5821" width="12.5703125" style="1" customWidth="1"/>
    <col min="5822" max="5822" width="11.28515625" style="1" customWidth="1"/>
    <col min="5823" max="5824" width="12.5703125" style="1" customWidth="1"/>
    <col min="5825" max="5825" width="11.5703125" style="1" customWidth="1"/>
    <col min="5826" max="5827" width="12.5703125" style="1" customWidth="1"/>
    <col min="5828" max="5828" width="11.85546875" style="1" customWidth="1"/>
    <col min="5829" max="5830" width="12.5703125" style="1" customWidth="1"/>
    <col min="5831" max="5831" width="12.140625" style="1" customWidth="1"/>
    <col min="5832" max="5834" width="12.5703125" style="1" customWidth="1"/>
    <col min="5835" max="5836" width="12.85546875" style="1" customWidth="1"/>
    <col min="5837" max="5837" width="11.85546875" style="1" bestFit="1" customWidth="1"/>
    <col min="5838" max="5839" width="12.85546875" style="1" customWidth="1"/>
    <col min="5840" max="5840" width="11.85546875" style="1" customWidth="1"/>
    <col min="5841" max="5842" width="12.85546875" style="1" customWidth="1"/>
    <col min="5843" max="5843" width="14" style="1" bestFit="1" customWidth="1"/>
    <col min="5844" max="5845" width="12.85546875" style="1" customWidth="1"/>
    <col min="5846" max="5846" width="11" style="1" customWidth="1"/>
    <col min="5847" max="5848" width="12.85546875" style="1" customWidth="1"/>
    <col min="5849" max="5849" width="10.5703125" style="1" customWidth="1"/>
    <col min="5850" max="5851" width="12.85546875" style="1" customWidth="1"/>
    <col min="5852" max="5852" width="11.5703125" style="1" customWidth="1"/>
    <col min="5853" max="5854" width="10.7109375" style="1" customWidth="1"/>
    <col min="5855" max="5855" width="11.85546875" style="1" bestFit="1" customWidth="1"/>
    <col min="5856" max="5857" width="10.7109375" style="1" customWidth="1"/>
    <col min="5858" max="5858" width="10.5703125" style="1" bestFit="1" customWidth="1"/>
    <col min="5859" max="5859" width="10.7109375" style="1" customWidth="1"/>
    <col min="5860" max="5860" width="10.28515625" style="1" customWidth="1"/>
    <col min="5861" max="5861" width="11.140625" style="1" customWidth="1"/>
    <col min="5862" max="5862" width="12" style="1" customWidth="1"/>
    <col min="5863" max="5863" width="12.7109375" style="1" bestFit="1" customWidth="1"/>
    <col min="5864" max="5864" width="11.85546875" style="1" bestFit="1" customWidth="1"/>
    <col min="5865" max="5865" width="10.7109375" style="1" customWidth="1"/>
    <col min="5866" max="5866" width="11.42578125" style="1" customWidth="1"/>
    <col min="5867" max="5867" width="9.7109375" style="1" bestFit="1" customWidth="1"/>
    <col min="5868" max="5868" width="11.7109375" style="1" customWidth="1"/>
    <col min="5869" max="5869" width="11.5703125" style="1" customWidth="1"/>
    <col min="5870" max="5870" width="10.5703125" style="1" bestFit="1" customWidth="1"/>
    <col min="5871" max="5871" width="12.5703125" style="1" bestFit="1" customWidth="1"/>
    <col min="5872" max="5872" width="12.140625" style="1" customWidth="1"/>
    <col min="5873" max="5873" width="11.85546875" style="1" bestFit="1" customWidth="1"/>
    <col min="5874" max="5874" width="10.85546875" style="1" bestFit="1" customWidth="1"/>
    <col min="5875" max="6070" width="9.140625" style="1"/>
    <col min="6071" max="6071" width="4.5703125" style="1" customWidth="1"/>
    <col min="6072" max="6072" width="20.28515625" style="1" customWidth="1"/>
    <col min="6073" max="6074" width="14.28515625" style="1" customWidth="1"/>
    <col min="6075" max="6075" width="14" style="1" bestFit="1" customWidth="1"/>
    <col min="6076" max="6077" width="12.5703125" style="1" customWidth="1"/>
    <col min="6078" max="6078" width="11.28515625" style="1" customWidth="1"/>
    <col min="6079" max="6080" width="12.5703125" style="1" customWidth="1"/>
    <col min="6081" max="6081" width="11.5703125" style="1" customWidth="1"/>
    <col min="6082" max="6083" width="12.5703125" style="1" customWidth="1"/>
    <col min="6084" max="6084" width="11.85546875" style="1" customWidth="1"/>
    <col min="6085" max="6086" width="12.5703125" style="1" customWidth="1"/>
    <col min="6087" max="6087" width="12.140625" style="1" customWidth="1"/>
    <col min="6088" max="6090" width="12.5703125" style="1" customWidth="1"/>
    <col min="6091" max="6092" width="12.85546875" style="1" customWidth="1"/>
    <col min="6093" max="6093" width="11.85546875" style="1" bestFit="1" customWidth="1"/>
    <col min="6094" max="6095" width="12.85546875" style="1" customWidth="1"/>
    <col min="6096" max="6096" width="11.85546875" style="1" customWidth="1"/>
    <col min="6097" max="6098" width="12.85546875" style="1" customWidth="1"/>
    <col min="6099" max="6099" width="14" style="1" bestFit="1" customWidth="1"/>
    <col min="6100" max="6101" width="12.85546875" style="1" customWidth="1"/>
    <col min="6102" max="6102" width="11" style="1" customWidth="1"/>
    <col min="6103" max="6104" width="12.85546875" style="1" customWidth="1"/>
    <col min="6105" max="6105" width="10.5703125" style="1" customWidth="1"/>
    <col min="6106" max="6107" width="12.85546875" style="1" customWidth="1"/>
    <col min="6108" max="6108" width="11.5703125" style="1" customWidth="1"/>
    <col min="6109" max="6110" width="10.7109375" style="1" customWidth="1"/>
    <col min="6111" max="6111" width="11.85546875" style="1" bestFit="1" customWidth="1"/>
    <col min="6112" max="6113" width="10.7109375" style="1" customWidth="1"/>
    <col min="6114" max="6114" width="10.5703125" style="1" bestFit="1" customWidth="1"/>
    <col min="6115" max="6115" width="10.7109375" style="1" customWidth="1"/>
    <col min="6116" max="6116" width="10.28515625" style="1" customWidth="1"/>
    <col min="6117" max="6117" width="11.140625" style="1" customWidth="1"/>
    <col min="6118" max="6118" width="12" style="1" customWidth="1"/>
    <col min="6119" max="6119" width="12.7109375" style="1" bestFit="1" customWidth="1"/>
    <col min="6120" max="6120" width="11.85546875" style="1" bestFit="1" customWidth="1"/>
    <col min="6121" max="6121" width="10.7109375" style="1" customWidth="1"/>
    <col min="6122" max="6122" width="11.42578125" style="1" customWidth="1"/>
    <col min="6123" max="6123" width="9.7109375" style="1" bestFit="1" customWidth="1"/>
    <col min="6124" max="6124" width="11.7109375" style="1" customWidth="1"/>
    <col min="6125" max="6125" width="11.5703125" style="1" customWidth="1"/>
    <col min="6126" max="6126" width="10.5703125" style="1" bestFit="1" customWidth="1"/>
    <col min="6127" max="6127" width="12.5703125" style="1" bestFit="1" customWidth="1"/>
    <col min="6128" max="6128" width="12.140625" style="1" customWidth="1"/>
    <col min="6129" max="6129" width="11.85546875" style="1" bestFit="1" customWidth="1"/>
    <col min="6130" max="6130" width="10.85546875" style="1" bestFit="1" customWidth="1"/>
    <col min="6131" max="6326" width="9.140625" style="1"/>
    <col min="6327" max="6327" width="4.5703125" style="1" customWidth="1"/>
    <col min="6328" max="6328" width="20.28515625" style="1" customWidth="1"/>
    <col min="6329" max="6330" width="14.28515625" style="1" customWidth="1"/>
    <col min="6331" max="6331" width="14" style="1" bestFit="1" customWidth="1"/>
    <col min="6332" max="6333" width="12.5703125" style="1" customWidth="1"/>
    <col min="6334" max="6334" width="11.28515625" style="1" customWidth="1"/>
    <col min="6335" max="6336" width="12.5703125" style="1" customWidth="1"/>
    <col min="6337" max="6337" width="11.5703125" style="1" customWidth="1"/>
    <col min="6338" max="6339" width="12.5703125" style="1" customWidth="1"/>
    <col min="6340" max="6340" width="11.85546875" style="1" customWidth="1"/>
    <col min="6341" max="6342" width="12.5703125" style="1" customWidth="1"/>
    <col min="6343" max="6343" width="12.140625" style="1" customWidth="1"/>
    <col min="6344" max="6346" width="12.5703125" style="1" customWidth="1"/>
    <col min="6347" max="6348" width="12.85546875" style="1" customWidth="1"/>
    <col min="6349" max="6349" width="11.85546875" style="1" bestFit="1" customWidth="1"/>
    <col min="6350" max="6351" width="12.85546875" style="1" customWidth="1"/>
    <col min="6352" max="6352" width="11.85546875" style="1" customWidth="1"/>
    <col min="6353" max="6354" width="12.85546875" style="1" customWidth="1"/>
    <col min="6355" max="6355" width="14" style="1" bestFit="1" customWidth="1"/>
    <col min="6356" max="6357" width="12.85546875" style="1" customWidth="1"/>
    <col min="6358" max="6358" width="11" style="1" customWidth="1"/>
    <col min="6359" max="6360" width="12.85546875" style="1" customWidth="1"/>
    <col min="6361" max="6361" width="10.5703125" style="1" customWidth="1"/>
    <col min="6362" max="6363" width="12.85546875" style="1" customWidth="1"/>
    <col min="6364" max="6364" width="11.5703125" style="1" customWidth="1"/>
    <col min="6365" max="6366" width="10.7109375" style="1" customWidth="1"/>
    <col min="6367" max="6367" width="11.85546875" style="1" bestFit="1" customWidth="1"/>
    <col min="6368" max="6369" width="10.7109375" style="1" customWidth="1"/>
    <col min="6370" max="6370" width="10.5703125" style="1" bestFit="1" customWidth="1"/>
    <col min="6371" max="6371" width="10.7109375" style="1" customWidth="1"/>
    <col min="6372" max="6372" width="10.28515625" style="1" customWidth="1"/>
    <col min="6373" max="6373" width="11.140625" style="1" customWidth="1"/>
    <col min="6374" max="6374" width="12" style="1" customWidth="1"/>
    <col min="6375" max="6375" width="12.7109375" style="1" bestFit="1" customWidth="1"/>
    <col min="6376" max="6376" width="11.85546875" style="1" bestFit="1" customWidth="1"/>
    <col min="6377" max="6377" width="10.7109375" style="1" customWidth="1"/>
    <col min="6378" max="6378" width="11.42578125" style="1" customWidth="1"/>
    <col min="6379" max="6379" width="9.7109375" style="1" bestFit="1" customWidth="1"/>
    <col min="6380" max="6380" width="11.7109375" style="1" customWidth="1"/>
    <col min="6381" max="6381" width="11.5703125" style="1" customWidth="1"/>
    <col min="6382" max="6382" width="10.5703125" style="1" bestFit="1" customWidth="1"/>
    <col min="6383" max="6383" width="12.5703125" style="1" bestFit="1" customWidth="1"/>
    <col min="6384" max="6384" width="12.140625" style="1" customWidth="1"/>
    <col min="6385" max="6385" width="11.85546875" style="1" bestFit="1" customWidth="1"/>
    <col min="6386" max="6386" width="10.85546875" style="1" bestFit="1" customWidth="1"/>
    <col min="6387" max="6582" width="9.140625" style="1"/>
    <col min="6583" max="6583" width="4.5703125" style="1" customWidth="1"/>
    <col min="6584" max="6584" width="20.28515625" style="1" customWidth="1"/>
    <col min="6585" max="6586" width="14.28515625" style="1" customWidth="1"/>
    <col min="6587" max="6587" width="14" style="1" bestFit="1" customWidth="1"/>
    <col min="6588" max="6589" width="12.5703125" style="1" customWidth="1"/>
    <col min="6590" max="6590" width="11.28515625" style="1" customWidth="1"/>
    <col min="6591" max="6592" width="12.5703125" style="1" customWidth="1"/>
    <col min="6593" max="6593" width="11.5703125" style="1" customWidth="1"/>
    <col min="6594" max="6595" width="12.5703125" style="1" customWidth="1"/>
    <col min="6596" max="6596" width="11.85546875" style="1" customWidth="1"/>
    <col min="6597" max="6598" width="12.5703125" style="1" customWidth="1"/>
    <col min="6599" max="6599" width="12.140625" style="1" customWidth="1"/>
    <col min="6600" max="6602" width="12.5703125" style="1" customWidth="1"/>
    <col min="6603" max="6604" width="12.85546875" style="1" customWidth="1"/>
    <col min="6605" max="6605" width="11.85546875" style="1" bestFit="1" customWidth="1"/>
    <col min="6606" max="6607" width="12.85546875" style="1" customWidth="1"/>
    <col min="6608" max="6608" width="11.85546875" style="1" customWidth="1"/>
    <col min="6609" max="6610" width="12.85546875" style="1" customWidth="1"/>
    <col min="6611" max="6611" width="14" style="1" bestFit="1" customWidth="1"/>
    <col min="6612" max="6613" width="12.85546875" style="1" customWidth="1"/>
    <col min="6614" max="6614" width="11" style="1" customWidth="1"/>
    <col min="6615" max="6616" width="12.85546875" style="1" customWidth="1"/>
    <col min="6617" max="6617" width="10.5703125" style="1" customWidth="1"/>
    <col min="6618" max="6619" width="12.85546875" style="1" customWidth="1"/>
    <col min="6620" max="6620" width="11.5703125" style="1" customWidth="1"/>
    <col min="6621" max="6622" width="10.7109375" style="1" customWidth="1"/>
    <col min="6623" max="6623" width="11.85546875" style="1" bestFit="1" customWidth="1"/>
    <col min="6624" max="6625" width="10.7109375" style="1" customWidth="1"/>
    <col min="6626" max="6626" width="10.5703125" style="1" bestFit="1" customWidth="1"/>
    <col min="6627" max="6627" width="10.7109375" style="1" customWidth="1"/>
    <col min="6628" max="6628" width="10.28515625" style="1" customWidth="1"/>
    <col min="6629" max="6629" width="11.140625" style="1" customWidth="1"/>
    <col min="6630" max="6630" width="12" style="1" customWidth="1"/>
    <col min="6631" max="6631" width="12.7109375" style="1" bestFit="1" customWidth="1"/>
    <col min="6632" max="6632" width="11.85546875" style="1" bestFit="1" customWidth="1"/>
    <col min="6633" max="6633" width="10.7109375" style="1" customWidth="1"/>
    <col min="6634" max="6634" width="11.42578125" style="1" customWidth="1"/>
    <col min="6635" max="6635" width="9.7109375" style="1" bestFit="1" customWidth="1"/>
    <col min="6636" max="6636" width="11.7109375" style="1" customWidth="1"/>
    <col min="6637" max="6637" width="11.5703125" style="1" customWidth="1"/>
    <col min="6638" max="6638" width="10.5703125" style="1" bestFit="1" customWidth="1"/>
    <col min="6639" max="6639" width="12.5703125" style="1" bestFit="1" customWidth="1"/>
    <col min="6640" max="6640" width="12.140625" style="1" customWidth="1"/>
    <col min="6641" max="6641" width="11.85546875" style="1" bestFit="1" customWidth="1"/>
    <col min="6642" max="6642" width="10.85546875" style="1" bestFit="1" customWidth="1"/>
    <col min="6643" max="6838" width="9.140625" style="1"/>
    <col min="6839" max="6839" width="4.5703125" style="1" customWidth="1"/>
    <col min="6840" max="6840" width="20.28515625" style="1" customWidth="1"/>
    <col min="6841" max="6842" width="14.28515625" style="1" customWidth="1"/>
    <col min="6843" max="6843" width="14" style="1" bestFit="1" customWidth="1"/>
    <col min="6844" max="6845" width="12.5703125" style="1" customWidth="1"/>
    <col min="6846" max="6846" width="11.28515625" style="1" customWidth="1"/>
    <col min="6847" max="6848" width="12.5703125" style="1" customWidth="1"/>
    <col min="6849" max="6849" width="11.5703125" style="1" customWidth="1"/>
    <col min="6850" max="6851" width="12.5703125" style="1" customWidth="1"/>
    <col min="6852" max="6852" width="11.85546875" style="1" customWidth="1"/>
    <col min="6853" max="6854" width="12.5703125" style="1" customWidth="1"/>
    <col min="6855" max="6855" width="12.140625" style="1" customWidth="1"/>
    <col min="6856" max="6858" width="12.5703125" style="1" customWidth="1"/>
    <col min="6859" max="6860" width="12.85546875" style="1" customWidth="1"/>
    <col min="6861" max="6861" width="11.85546875" style="1" bestFit="1" customWidth="1"/>
    <col min="6862" max="6863" width="12.85546875" style="1" customWidth="1"/>
    <col min="6864" max="6864" width="11.85546875" style="1" customWidth="1"/>
    <col min="6865" max="6866" width="12.85546875" style="1" customWidth="1"/>
    <col min="6867" max="6867" width="14" style="1" bestFit="1" customWidth="1"/>
    <col min="6868" max="6869" width="12.85546875" style="1" customWidth="1"/>
    <col min="6870" max="6870" width="11" style="1" customWidth="1"/>
    <col min="6871" max="6872" width="12.85546875" style="1" customWidth="1"/>
    <col min="6873" max="6873" width="10.5703125" style="1" customWidth="1"/>
    <col min="6874" max="6875" width="12.85546875" style="1" customWidth="1"/>
    <col min="6876" max="6876" width="11.5703125" style="1" customWidth="1"/>
    <col min="6877" max="6878" width="10.7109375" style="1" customWidth="1"/>
    <col min="6879" max="6879" width="11.85546875" style="1" bestFit="1" customWidth="1"/>
    <col min="6880" max="6881" width="10.7109375" style="1" customWidth="1"/>
    <col min="6882" max="6882" width="10.5703125" style="1" bestFit="1" customWidth="1"/>
    <col min="6883" max="6883" width="10.7109375" style="1" customWidth="1"/>
    <col min="6884" max="6884" width="10.28515625" style="1" customWidth="1"/>
    <col min="6885" max="6885" width="11.140625" style="1" customWidth="1"/>
    <col min="6886" max="6886" width="12" style="1" customWidth="1"/>
    <col min="6887" max="6887" width="12.7109375" style="1" bestFit="1" customWidth="1"/>
    <col min="6888" max="6888" width="11.85546875" style="1" bestFit="1" customWidth="1"/>
    <col min="6889" max="6889" width="10.7109375" style="1" customWidth="1"/>
    <col min="6890" max="6890" width="11.42578125" style="1" customWidth="1"/>
    <col min="6891" max="6891" width="9.7109375" style="1" bestFit="1" customWidth="1"/>
    <col min="6892" max="6892" width="11.7109375" style="1" customWidth="1"/>
    <col min="6893" max="6893" width="11.5703125" style="1" customWidth="1"/>
    <col min="6894" max="6894" width="10.5703125" style="1" bestFit="1" customWidth="1"/>
    <col min="6895" max="6895" width="12.5703125" style="1" bestFit="1" customWidth="1"/>
    <col min="6896" max="6896" width="12.140625" style="1" customWidth="1"/>
    <col min="6897" max="6897" width="11.85546875" style="1" bestFit="1" customWidth="1"/>
    <col min="6898" max="6898" width="10.85546875" style="1" bestFit="1" customWidth="1"/>
    <col min="6899" max="7094" width="9.140625" style="1"/>
    <col min="7095" max="7095" width="4.5703125" style="1" customWidth="1"/>
    <col min="7096" max="7096" width="20.28515625" style="1" customWidth="1"/>
    <col min="7097" max="7098" width="14.28515625" style="1" customWidth="1"/>
    <col min="7099" max="7099" width="14" style="1" bestFit="1" customWidth="1"/>
    <col min="7100" max="7101" width="12.5703125" style="1" customWidth="1"/>
    <col min="7102" max="7102" width="11.28515625" style="1" customWidth="1"/>
    <col min="7103" max="7104" width="12.5703125" style="1" customWidth="1"/>
    <col min="7105" max="7105" width="11.5703125" style="1" customWidth="1"/>
    <col min="7106" max="7107" width="12.5703125" style="1" customWidth="1"/>
    <col min="7108" max="7108" width="11.85546875" style="1" customWidth="1"/>
    <col min="7109" max="7110" width="12.5703125" style="1" customWidth="1"/>
    <col min="7111" max="7111" width="12.140625" style="1" customWidth="1"/>
    <col min="7112" max="7114" width="12.5703125" style="1" customWidth="1"/>
    <col min="7115" max="7116" width="12.85546875" style="1" customWidth="1"/>
    <col min="7117" max="7117" width="11.85546875" style="1" bestFit="1" customWidth="1"/>
    <col min="7118" max="7119" width="12.85546875" style="1" customWidth="1"/>
    <col min="7120" max="7120" width="11.85546875" style="1" customWidth="1"/>
    <col min="7121" max="7122" width="12.85546875" style="1" customWidth="1"/>
    <col min="7123" max="7123" width="14" style="1" bestFit="1" customWidth="1"/>
    <col min="7124" max="7125" width="12.85546875" style="1" customWidth="1"/>
    <col min="7126" max="7126" width="11" style="1" customWidth="1"/>
    <col min="7127" max="7128" width="12.85546875" style="1" customWidth="1"/>
    <col min="7129" max="7129" width="10.5703125" style="1" customWidth="1"/>
    <col min="7130" max="7131" width="12.85546875" style="1" customWidth="1"/>
    <col min="7132" max="7132" width="11.5703125" style="1" customWidth="1"/>
    <col min="7133" max="7134" width="10.7109375" style="1" customWidth="1"/>
    <col min="7135" max="7135" width="11.85546875" style="1" bestFit="1" customWidth="1"/>
    <col min="7136" max="7137" width="10.7109375" style="1" customWidth="1"/>
    <col min="7138" max="7138" width="10.5703125" style="1" bestFit="1" customWidth="1"/>
    <col min="7139" max="7139" width="10.7109375" style="1" customWidth="1"/>
    <col min="7140" max="7140" width="10.28515625" style="1" customWidth="1"/>
    <col min="7141" max="7141" width="11.140625" style="1" customWidth="1"/>
    <col min="7142" max="7142" width="12" style="1" customWidth="1"/>
    <col min="7143" max="7143" width="12.7109375" style="1" bestFit="1" customWidth="1"/>
    <col min="7144" max="7144" width="11.85546875" style="1" bestFit="1" customWidth="1"/>
    <col min="7145" max="7145" width="10.7109375" style="1" customWidth="1"/>
    <col min="7146" max="7146" width="11.42578125" style="1" customWidth="1"/>
    <col min="7147" max="7147" width="9.7109375" style="1" bestFit="1" customWidth="1"/>
    <col min="7148" max="7148" width="11.7109375" style="1" customWidth="1"/>
    <col min="7149" max="7149" width="11.5703125" style="1" customWidth="1"/>
    <col min="7150" max="7150" width="10.5703125" style="1" bestFit="1" customWidth="1"/>
    <col min="7151" max="7151" width="12.5703125" style="1" bestFit="1" customWidth="1"/>
    <col min="7152" max="7152" width="12.140625" style="1" customWidth="1"/>
    <col min="7153" max="7153" width="11.85546875" style="1" bestFit="1" customWidth="1"/>
    <col min="7154" max="7154" width="10.85546875" style="1" bestFit="1" customWidth="1"/>
    <col min="7155" max="7350" width="9.140625" style="1"/>
    <col min="7351" max="7351" width="4.5703125" style="1" customWidth="1"/>
    <col min="7352" max="7352" width="20.28515625" style="1" customWidth="1"/>
    <col min="7353" max="7354" width="14.28515625" style="1" customWidth="1"/>
    <col min="7355" max="7355" width="14" style="1" bestFit="1" customWidth="1"/>
    <col min="7356" max="7357" width="12.5703125" style="1" customWidth="1"/>
    <col min="7358" max="7358" width="11.28515625" style="1" customWidth="1"/>
    <col min="7359" max="7360" width="12.5703125" style="1" customWidth="1"/>
    <col min="7361" max="7361" width="11.5703125" style="1" customWidth="1"/>
    <col min="7362" max="7363" width="12.5703125" style="1" customWidth="1"/>
    <col min="7364" max="7364" width="11.85546875" style="1" customWidth="1"/>
    <col min="7365" max="7366" width="12.5703125" style="1" customWidth="1"/>
    <col min="7367" max="7367" width="12.140625" style="1" customWidth="1"/>
    <col min="7368" max="7370" width="12.5703125" style="1" customWidth="1"/>
    <col min="7371" max="7372" width="12.85546875" style="1" customWidth="1"/>
    <col min="7373" max="7373" width="11.85546875" style="1" bestFit="1" customWidth="1"/>
    <col min="7374" max="7375" width="12.85546875" style="1" customWidth="1"/>
    <col min="7376" max="7376" width="11.85546875" style="1" customWidth="1"/>
    <col min="7377" max="7378" width="12.85546875" style="1" customWidth="1"/>
    <col min="7379" max="7379" width="14" style="1" bestFit="1" customWidth="1"/>
    <col min="7380" max="7381" width="12.85546875" style="1" customWidth="1"/>
    <col min="7382" max="7382" width="11" style="1" customWidth="1"/>
    <col min="7383" max="7384" width="12.85546875" style="1" customWidth="1"/>
    <col min="7385" max="7385" width="10.5703125" style="1" customWidth="1"/>
    <col min="7386" max="7387" width="12.85546875" style="1" customWidth="1"/>
    <col min="7388" max="7388" width="11.5703125" style="1" customWidth="1"/>
    <col min="7389" max="7390" width="10.7109375" style="1" customWidth="1"/>
    <col min="7391" max="7391" width="11.85546875" style="1" bestFit="1" customWidth="1"/>
    <col min="7392" max="7393" width="10.7109375" style="1" customWidth="1"/>
    <col min="7394" max="7394" width="10.5703125" style="1" bestFit="1" customWidth="1"/>
    <col min="7395" max="7395" width="10.7109375" style="1" customWidth="1"/>
    <col min="7396" max="7396" width="10.28515625" style="1" customWidth="1"/>
    <col min="7397" max="7397" width="11.140625" style="1" customWidth="1"/>
    <col min="7398" max="7398" width="12" style="1" customWidth="1"/>
    <col min="7399" max="7399" width="12.7109375" style="1" bestFit="1" customWidth="1"/>
    <col min="7400" max="7400" width="11.85546875" style="1" bestFit="1" customWidth="1"/>
    <col min="7401" max="7401" width="10.7109375" style="1" customWidth="1"/>
    <col min="7402" max="7402" width="11.42578125" style="1" customWidth="1"/>
    <col min="7403" max="7403" width="9.7109375" style="1" bestFit="1" customWidth="1"/>
    <col min="7404" max="7404" width="11.7109375" style="1" customWidth="1"/>
    <col min="7405" max="7405" width="11.5703125" style="1" customWidth="1"/>
    <col min="7406" max="7406" width="10.5703125" style="1" bestFit="1" customWidth="1"/>
    <col min="7407" max="7407" width="12.5703125" style="1" bestFit="1" customWidth="1"/>
    <col min="7408" max="7408" width="12.140625" style="1" customWidth="1"/>
    <col min="7409" max="7409" width="11.85546875" style="1" bestFit="1" customWidth="1"/>
    <col min="7410" max="7410" width="10.85546875" style="1" bestFit="1" customWidth="1"/>
    <col min="7411" max="7606" width="9.140625" style="1"/>
    <col min="7607" max="7607" width="4.5703125" style="1" customWidth="1"/>
    <col min="7608" max="7608" width="20.28515625" style="1" customWidth="1"/>
    <col min="7609" max="7610" width="14.28515625" style="1" customWidth="1"/>
    <col min="7611" max="7611" width="14" style="1" bestFit="1" customWidth="1"/>
    <col min="7612" max="7613" width="12.5703125" style="1" customWidth="1"/>
    <col min="7614" max="7614" width="11.28515625" style="1" customWidth="1"/>
    <col min="7615" max="7616" width="12.5703125" style="1" customWidth="1"/>
    <col min="7617" max="7617" width="11.5703125" style="1" customWidth="1"/>
    <col min="7618" max="7619" width="12.5703125" style="1" customWidth="1"/>
    <col min="7620" max="7620" width="11.85546875" style="1" customWidth="1"/>
    <col min="7621" max="7622" width="12.5703125" style="1" customWidth="1"/>
    <col min="7623" max="7623" width="12.140625" style="1" customWidth="1"/>
    <col min="7624" max="7626" width="12.5703125" style="1" customWidth="1"/>
    <col min="7627" max="7628" width="12.85546875" style="1" customWidth="1"/>
    <col min="7629" max="7629" width="11.85546875" style="1" bestFit="1" customWidth="1"/>
    <col min="7630" max="7631" width="12.85546875" style="1" customWidth="1"/>
    <col min="7632" max="7632" width="11.85546875" style="1" customWidth="1"/>
    <col min="7633" max="7634" width="12.85546875" style="1" customWidth="1"/>
    <col min="7635" max="7635" width="14" style="1" bestFit="1" customWidth="1"/>
    <col min="7636" max="7637" width="12.85546875" style="1" customWidth="1"/>
    <col min="7638" max="7638" width="11" style="1" customWidth="1"/>
    <col min="7639" max="7640" width="12.85546875" style="1" customWidth="1"/>
    <col min="7641" max="7641" width="10.5703125" style="1" customWidth="1"/>
    <col min="7642" max="7643" width="12.85546875" style="1" customWidth="1"/>
    <col min="7644" max="7644" width="11.5703125" style="1" customWidth="1"/>
    <col min="7645" max="7646" width="10.7109375" style="1" customWidth="1"/>
    <col min="7647" max="7647" width="11.85546875" style="1" bestFit="1" customWidth="1"/>
    <col min="7648" max="7649" width="10.7109375" style="1" customWidth="1"/>
    <col min="7650" max="7650" width="10.5703125" style="1" bestFit="1" customWidth="1"/>
    <col min="7651" max="7651" width="10.7109375" style="1" customWidth="1"/>
    <col min="7652" max="7652" width="10.28515625" style="1" customWidth="1"/>
    <col min="7653" max="7653" width="11.140625" style="1" customWidth="1"/>
    <col min="7654" max="7654" width="12" style="1" customWidth="1"/>
    <col min="7655" max="7655" width="12.7109375" style="1" bestFit="1" customWidth="1"/>
    <col min="7656" max="7656" width="11.85546875" style="1" bestFit="1" customWidth="1"/>
    <col min="7657" max="7657" width="10.7109375" style="1" customWidth="1"/>
    <col min="7658" max="7658" width="11.42578125" style="1" customWidth="1"/>
    <col min="7659" max="7659" width="9.7109375" style="1" bestFit="1" customWidth="1"/>
    <col min="7660" max="7660" width="11.7109375" style="1" customWidth="1"/>
    <col min="7661" max="7661" width="11.5703125" style="1" customWidth="1"/>
    <col min="7662" max="7662" width="10.5703125" style="1" bestFit="1" customWidth="1"/>
    <col min="7663" max="7663" width="12.5703125" style="1" bestFit="1" customWidth="1"/>
    <col min="7664" max="7664" width="12.140625" style="1" customWidth="1"/>
    <col min="7665" max="7665" width="11.85546875" style="1" bestFit="1" customWidth="1"/>
    <col min="7666" max="7666" width="10.85546875" style="1" bestFit="1" customWidth="1"/>
    <col min="7667" max="7862" width="9.140625" style="1"/>
    <col min="7863" max="7863" width="4.5703125" style="1" customWidth="1"/>
    <col min="7864" max="7864" width="20.28515625" style="1" customWidth="1"/>
    <col min="7865" max="7866" width="14.28515625" style="1" customWidth="1"/>
    <col min="7867" max="7867" width="14" style="1" bestFit="1" customWidth="1"/>
    <col min="7868" max="7869" width="12.5703125" style="1" customWidth="1"/>
    <col min="7870" max="7870" width="11.28515625" style="1" customWidth="1"/>
    <col min="7871" max="7872" width="12.5703125" style="1" customWidth="1"/>
    <col min="7873" max="7873" width="11.5703125" style="1" customWidth="1"/>
    <col min="7874" max="7875" width="12.5703125" style="1" customWidth="1"/>
    <col min="7876" max="7876" width="11.85546875" style="1" customWidth="1"/>
    <col min="7877" max="7878" width="12.5703125" style="1" customWidth="1"/>
    <col min="7879" max="7879" width="12.140625" style="1" customWidth="1"/>
    <col min="7880" max="7882" width="12.5703125" style="1" customWidth="1"/>
    <col min="7883" max="7884" width="12.85546875" style="1" customWidth="1"/>
    <col min="7885" max="7885" width="11.85546875" style="1" bestFit="1" customWidth="1"/>
    <col min="7886" max="7887" width="12.85546875" style="1" customWidth="1"/>
    <col min="7888" max="7888" width="11.85546875" style="1" customWidth="1"/>
    <col min="7889" max="7890" width="12.85546875" style="1" customWidth="1"/>
    <col min="7891" max="7891" width="14" style="1" bestFit="1" customWidth="1"/>
    <col min="7892" max="7893" width="12.85546875" style="1" customWidth="1"/>
    <col min="7894" max="7894" width="11" style="1" customWidth="1"/>
    <col min="7895" max="7896" width="12.85546875" style="1" customWidth="1"/>
    <col min="7897" max="7897" width="10.5703125" style="1" customWidth="1"/>
    <col min="7898" max="7899" width="12.85546875" style="1" customWidth="1"/>
    <col min="7900" max="7900" width="11.5703125" style="1" customWidth="1"/>
    <col min="7901" max="7902" width="10.7109375" style="1" customWidth="1"/>
    <col min="7903" max="7903" width="11.85546875" style="1" bestFit="1" customWidth="1"/>
    <col min="7904" max="7905" width="10.7109375" style="1" customWidth="1"/>
    <col min="7906" max="7906" width="10.5703125" style="1" bestFit="1" customWidth="1"/>
    <col min="7907" max="7907" width="10.7109375" style="1" customWidth="1"/>
    <col min="7908" max="7908" width="10.28515625" style="1" customWidth="1"/>
    <col min="7909" max="7909" width="11.140625" style="1" customWidth="1"/>
    <col min="7910" max="7910" width="12" style="1" customWidth="1"/>
    <col min="7911" max="7911" width="12.7109375" style="1" bestFit="1" customWidth="1"/>
    <col min="7912" max="7912" width="11.85546875" style="1" bestFit="1" customWidth="1"/>
    <col min="7913" max="7913" width="10.7109375" style="1" customWidth="1"/>
    <col min="7914" max="7914" width="11.42578125" style="1" customWidth="1"/>
    <col min="7915" max="7915" width="9.7109375" style="1" bestFit="1" customWidth="1"/>
    <col min="7916" max="7916" width="11.7109375" style="1" customWidth="1"/>
    <col min="7917" max="7917" width="11.5703125" style="1" customWidth="1"/>
    <col min="7918" max="7918" width="10.5703125" style="1" bestFit="1" customWidth="1"/>
    <col min="7919" max="7919" width="12.5703125" style="1" bestFit="1" customWidth="1"/>
    <col min="7920" max="7920" width="12.140625" style="1" customWidth="1"/>
    <col min="7921" max="7921" width="11.85546875" style="1" bestFit="1" customWidth="1"/>
    <col min="7922" max="7922" width="10.85546875" style="1" bestFit="1" customWidth="1"/>
    <col min="7923" max="8118" width="9.140625" style="1"/>
    <col min="8119" max="8119" width="4.5703125" style="1" customWidth="1"/>
    <col min="8120" max="8120" width="20.28515625" style="1" customWidth="1"/>
    <col min="8121" max="8122" width="14.28515625" style="1" customWidth="1"/>
    <col min="8123" max="8123" width="14" style="1" bestFit="1" customWidth="1"/>
    <col min="8124" max="8125" width="12.5703125" style="1" customWidth="1"/>
    <col min="8126" max="8126" width="11.28515625" style="1" customWidth="1"/>
    <col min="8127" max="8128" width="12.5703125" style="1" customWidth="1"/>
    <col min="8129" max="8129" width="11.5703125" style="1" customWidth="1"/>
    <col min="8130" max="8131" width="12.5703125" style="1" customWidth="1"/>
    <col min="8132" max="8132" width="11.85546875" style="1" customWidth="1"/>
    <col min="8133" max="8134" width="12.5703125" style="1" customWidth="1"/>
    <col min="8135" max="8135" width="12.140625" style="1" customWidth="1"/>
    <col min="8136" max="8138" width="12.5703125" style="1" customWidth="1"/>
    <col min="8139" max="8140" width="12.85546875" style="1" customWidth="1"/>
    <col min="8141" max="8141" width="11.85546875" style="1" bestFit="1" customWidth="1"/>
    <col min="8142" max="8143" width="12.85546875" style="1" customWidth="1"/>
    <col min="8144" max="8144" width="11.85546875" style="1" customWidth="1"/>
    <col min="8145" max="8146" width="12.85546875" style="1" customWidth="1"/>
    <col min="8147" max="8147" width="14" style="1" bestFit="1" customWidth="1"/>
    <col min="8148" max="8149" width="12.85546875" style="1" customWidth="1"/>
    <col min="8150" max="8150" width="11" style="1" customWidth="1"/>
    <col min="8151" max="8152" width="12.85546875" style="1" customWidth="1"/>
    <col min="8153" max="8153" width="10.5703125" style="1" customWidth="1"/>
    <col min="8154" max="8155" width="12.85546875" style="1" customWidth="1"/>
    <col min="8156" max="8156" width="11.5703125" style="1" customWidth="1"/>
    <col min="8157" max="8158" width="10.7109375" style="1" customWidth="1"/>
    <col min="8159" max="8159" width="11.85546875" style="1" bestFit="1" customWidth="1"/>
    <col min="8160" max="8161" width="10.7109375" style="1" customWidth="1"/>
    <col min="8162" max="8162" width="10.5703125" style="1" bestFit="1" customWidth="1"/>
    <col min="8163" max="8163" width="10.7109375" style="1" customWidth="1"/>
    <col min="8164" max="8164" width="10.28515625" style="1" customWidth="1"/>
    <col min="8165" max="8165" width="11.140625" style="1" customWidth="1"/>
    <col min="8166" max="8166" width="12" style="1" customWidth="1"/>
    <col min="8167" max="8167" width="12.7109375" style="1" bestFit="1" customWidth="1"/>
    <col min="8168" max="8168" width="11.85546875" style="1" bestFit="1" customWidth="1"/>
    <col min="8169" max="8169" width="10.7109375" style="1" customWidth="1"/>
    <col min="8170" max="8170" width="11.42578125" style="1" customWidth="1"/>
    <col min="8171" max="8171" width="9.7109375" style="1" bestFit="1" customWidth="1"/>
    <col min="8172" max="8172" width="11.7109375" style="1" customWidth="1"/>
    <col min="8173" max="8173" width="11.5703125" style="1" customWidth="1"/>
    <col min="8174" max="8174" width="10.5703125" style="1" bestFit="1" customWidth="1"/>
    <col min="8175" max="8175" width="12.5703125" style="1" bestFit="1" customWidth="1"/>
    <col min="8176" max="8176" width="12.140625" style="1" customWidth="1"/>
    <col min="8177" max="8177" width="11.85546875" style="1" bestFit="1" customWidth="1"/>
    <col min="8178" max="8178" width="10.85546875" style="1" bestFit="1" customWidth="1"/>
    <col min="8179" max="8374" width="9.140625" style="1"/>
    <col min="8375" max="8375" width="4.5703125" style="1" customWidth="1"/>
    <col min="8376" max="8376" width="20.28515625" style="1" customWidth="1"/>
    <col min="8377" max="8378" width="14.28515625" style="1" customWidth="1"/>
    <col min="8379" max="8379" width="14" style="1" bestFit="1" customWidth="1"/>
    <col min="8380" max="8381" width="12.5703125" style="1" customWidth="1"/>
    <col min="8382" max="8382" width="11.28515625" style="1" customWidth="1"/>
    <col min="8383" max="8384" width="12.5703125" style="1" customWidth="1"/>
    <col min="8385" max="8385" width="11.5703125" style="1" customWidth="1"/>
    <col min="8386" max="8387" width="12.5703125" style="1" customWidth="1"/>
    <col min="8388" max="8388" width="11.85546875" style="1" customWidth="1"/>
    <col min="8389" max="8390" width="12.5703125" style="1" customWidth="1"/>
    <col min="8391" max="8391" width="12.140625" style="1" customWidth="1"/>
    <col min="8392" max="8394" width="12.5703125" style="1" customWidth="1"/>
    <col min="8395" max="8396" width="12.85546875" style="1" customWidth="1"/>
    <col min="8397" max="8397" width="11.85546875" style="1" bestFit="1" customWidth="1"/>
    <col min="8398" max="8399" width="12.85546875" style="1" customWidth="1"/>
    <col min="8400" max="8400" width="11.85546875" style="1" customWidth="1"/>
    <col min="8401" max="8402" width="12.85546875" style="1" customWidth="1"/>
    <col min="8403" max="8403" width="14" style="1" bestFit="1" customWidth="1"/>
    <col min="8404" max="8405" width="12.85546875" style="1" customWidth="1"/>
    <col min="8406" max="8406" width="11" style="1" customWidth="1"/>
    <col min="8407" max="8408" width="12.85546875" style="1" customWidth="1"/>
    <col min="8409" max="8409" width="10.5703125" style="1" customWidth="1"/>
    <col min="8410" max="8411" width="12.85546875" style="1" customWidth="1"/>
    <col min="8412" max="8412" width="11.5703125" style="1" customWidth="1"/>
    <col min="8413" max="8414" width="10.7109375" style="1" customWidth="1"/>
    <col min="8415" max="8415" width="11.85546875" style="1" bestFit="1" customWidth="1"/>
    <col min="8416" max="8417" width="10.7109375" style="1" customWidth="1"/>
    <col min="8418" max="8418" width="10.5703125" style="1" bestFit="1" customWidth="1"/>
    <col min="8419" max="8419" width="10.7109375" style="1" customWidth="1"/>
    <col min="8420" max="8420" width="10.28515625" style="1" customWidth="1"/>
    <col min="8421" max="8421" width="11.140625" style="1" customWidth="1"/>
    <col min="8422" max="8422" width="12" style="1" customWidth="1"/>
    <col min="8423" max="8423" width="12.7109375" style="1" bestFit="1" customWidth="1"/>
    <col min="8424" max="8424" width="11.85546875" style="1" bestFit="1" customWidth="1"/>
    <col min="8425" max="8425" width="10.7109375" style="1" customWidth="1"/>
    <col min="8426" max="8426" width="11.42578125" style="1" customWidth="1"/>
    <col min="8427" max="8427" width="9.7109375" style="1" bestFit="1" customWidth="1"/>
    <col min="8428" max="8428" width="11.7109375" style="1" customWidth="1"/>
    <col min="8429" max="8429" width="11.5703125" style="1" customWidth="1"/>
    <col min="8430" max="8430" width="10.5703125" style="1" bestFit="1" customWidth="1"/>
    <col min="8431" max="8431" width="12.5703125" style="1" bestFit="1" customWidth="1"/>
    <col min="8432" max="8432" width="12.140625" style="1" customWidth="1"/>
    <col min="8433" max="8433" width="11.85546875" style="1" bestFit="1" customWidth="1"/>
    <col min="8434" max="8434" width="10.85546875" style="1" bestFit="1" customWidth="1"/>
    <col min="8435" max="8630" width="9.140625" style="1"/>
    <col min="8631" max="8631" width="4.5703125" style="1" customWidth="1"/>
    <col min="8632" max="8632" width="20.28515625" style="1" customWidth="1"/>
    <col min="8633" max="8634" width="14.28515625" style="1" customWidth="1"/>
    <col min="8635" max="8635" width="14" style="1" bestFit="1" customWidth="1"/>
    <col min="8636" max="8637" width="12.5703125" style="1" customWidth="1"/>
    <col min="8638" max="8638" width="11.28515625" style="1" customWidth="1"/>
    <col min="8639" max="8640" width="12.5703125" style="1" customWidth="1"/>
    <col min="8641" max="8641" width="11.5703125" style="1" customWidth="1"/>
    <col min="8642" max="8643" width="12.5703125" style="1" customWidth="1"/>
    <col min="8644" max="8644" width="11.85546875" style="1" customWidth="1"/>
    <col min="8645" max="8646" width="12.5703125" style="1" customWidth="1"/>
    <col min="8647" max="8647" width="12.140625" style="1" customWidth="1"/>
    <col min="8648" max="8650" width="12.5703125" style="1" customWidth="1"/>
    <col min="8651" max="8652" width="12.85546875" style="1" customWidth="1"/>
    <col min="8653" max="8653" width="11.85546875" style="1" bestFit="1" customWidth="1"/>
    <col min="8654" max="8655" width="12.85546875" style="1" customWidth="1"/>
    <col min="8656" max="8656" width="11.85546875" style="1" customWidth="1"/>
    <col min="8657" max="8658" width="12.85546875" style="1" customWidth="1"/>
    <col min="8659" max="8659" width="14" style="1" bestFit="1" customWidth="1"/>
    <col min="8660" max="8661" width="12.85546875" style="1" customWidth="1"/>
    <col min="8662" max="8662" width="11" style="1" customWidth="1"/>
    <col min="8663" max="8664" width="12.85546875" style="1" customWidth="1"/>
    <col min="8665" max="8665" width="10.5703125" style="1" customWidth="1"/>
    <col min="8666" max="8667" width="12.85546875" style="1" customWidth="1"/>
    <col min="8668" max="8668" width="11.5703125" style="1" customWidth="1"/>
    <col min="8669" max="8670" width="10.7109375" style="1" customWidth="1"/>
    <col min="8671" max="8671" width="11.85546875" style="1" bestFit="1" customWidth="1"/>
    <col min="8672" max="8673" width="10.7109375" style="1" customWidth="1"/>
    <col min="8674" max="8674" width="10.5703125" style="1" bestFit="1" customWidth="1"/>
    <col min="8675" max="8675" width="10.7109375" style="1" customWidth="1"/>
    <col min="8676" max="8676" width="10.28515625" style="1" customWidth="1"/>
    <col min="8677" max="8677" width="11.140625" style="1" customWidth="1"/>
    <col min="8678" max="8678" width="12" style="1" customWidth="1"/>
    <col min="8679" max="8679" width="12.7109375" style="1" bestFit="1" customWidth="1"/>
    <col min="8680" max="8680" width="11.85546875" style="1" bestFit="1" customWidth="1"/>
    <col min="8681" max="8681" width="10.7109375" style="1" customWidth="1"/>
    <col min="8682" max="8682" width="11.42578125" style="1" customWidth="1"/>
    <col min="8683" max="8683" width="9.7109375" style="1" bestFit="1" customWidth="1"/>
    <col min="8684" max="8684" width="11.7109375" style="1" customWidth="1"/>
    <col min="8685" max="8685" width="11.5703125" style="1" customWidth="1"/>
    <col min="8686" max="8686" width="10.5703125" style="1" bestFit="1" customWidth="1"/>
    <col min="8687" max="8687" width="12.5703125" style="1" bestFit="1" customWidth="1"/>
    <col min="8688" max="8688" width="12.140625" style="1" customWidth="1"/>
    <col min="8689" max="8689" width="11.85546875" style="1" bestFit="1" customWidth="1"/>
    <col min="8690" max="8690" width="10.85546875" style="1" bestFit="1" customWidth="1"/>
    <col min="8691" max="8886" width="9.140625" style="1"/>
    <col min="8887" max="8887" width="4.5703125" style="1" customWidth="1"/>
    <col min="8888" max="8888" width="20.28515625" style="1" customWidth="1"/>
    <col min="8889" max="8890" width="14.28515625" style="1" customWidth="1"/>
    <col min="8891" max="8891" width="14" style="1" bestFit="1" customWidth="1"/>
    <col min="8892" max="8893" width="12.5703125" style="1" customWidth="1"/>
    <col min="8894" max="8894" width="11.28515625" style="1" customWidth="1"/>
    <col min="8895" max="8896" width="12.5703125" style="1" customWidth="1"/>
    <col min="8897" max="8897" width="11.5703125" style="1" customWidth="1"/>
    <col min="8898" max="8899" width="12.5703125" style="1" customWidth="1"/>
    <col min="8900" max="8900" width="11.85546875" style="1" customWidth="1"/>
    <col min="8901" max="8902" width="12.5703125" style="1" customWidth="1"/>
    <col min="8903" max="8903" width="12.140625" style="1" customWidth="1"/>
    <col min="8904" max="8906" width="12.5703125" style="1" customWidth="1"/>
    <col min="8907" max="8908" width="12.85546875" style="1" customWidth="1"/>
    <col min="8909" max="8909" width="11.85546875" style="1" bestFit="1" customWidth="1"/>
    <col min="8910" max="8911" width="12.85546875" style="1" customWidth="1"/>
    <col min="8912" max="8912" width="11.85546875" style="1" customWidth="1"/>
    <col min="8913" max="8914" width="12.85546875" style="1" customWidth="1"/>
    <col min="8915" max="8915" width="14" style="1" bestFit="1" customWidth="1"/>
    <col min="8916" max="8917" width="12.85546875" style="1" customWidth="1"/>
    <col min="8918" max="8918" width="11" style="1" customWidth="1"/>
    <col min="8919" max="8920" width="12.85546875" style="1" customWidth="1"/>
    <col min="8921" max="8921" width="10.5703125" style="1" customWidth="1"/>
    <col min="8922" max="8923" width="12.85546875" style="1" customWidth="1"/>
    <col min="8924" max="8924" width="11.5703125" style="1" customWidth="1"/>
    <col min="8925" max="8926" width="10.7109375" style="1" customWidth="1"/>
    <col min="8927" max="8927" width="11.85546875" style="1" bestFit="1" customWidth="1"/>
    <col min="8928" max="8929" width="10.7109375" style="1" customWidth="1"/>
    <col min="8930" max="8930" width="10.5703125" style="1" bestFit="1" customWidth="1"/>
    <col min="8931" max="8931" width="10.7109375" style="1" customWidth="1"/>
    <col min="8932" max="8932" width="10.28515625" style="1" customWidth="1"/>
    <col min="8933" max="8933" width="11.140625" style="1" customWidth="1"/>
    <col min="8934" max="8934" width="12" style="1" customWidth="1"/>
    <col min="8935" max="8935" width="12.7109375" style="1" bestFit="1" customWidth="1"/>
    <col min="8936" max="8936" width="11.85546875" style="1" bestFit="1" customWidth="1"/>
    <col min="8937" max="8937" width="10.7109375" style="1" customWidth="1"/>
    <col min="8938" max="8938" width="11.42578125" style="1" customWidth="1"/>
    <col min="8939" max="8939" width="9.7109375" style="1" bestFit="1" customWidth="1"/>
    <col min="8940" max="8940" width="11.7109375" style="1" customWidth="1"/>
    <col min="8941" max="8941" width="11.5703125" style="1" customWidth="1"/>
    <col min="8942" max="8942" width="10.5703125" style="1" bestFit="1" customWidth="1"/>
    <col min="8943" max="8943" width="12.5703125" style="1" bestFit="1" customWidth="1"/>
    <col min="8944" max="8944" width="12.140625" style="1" customWidth="1"/>
    <col min="8945" max="8945" width="11.85546875" style="1" bestFit="1" customWidth="1"/>
    <col min="8946" max="8946" width="10.85546875" style="1" bestFit="1" customWidth="1"/>
    <col min="8947" max="9142" width="9.140625" style="1"/>
    <col min="9143" max="9143" width="4.5703125" style="1" customWidth="1"/>
    <col min="9144" max="9144" width="20.28515625" style="1" customWidth="1"/>
    <col min="9145" max="9146" width="14.28515625" style="1" customWidth="1"/>
    <col min="9147" max="9147" width="14" style="1" bestFit="1" customWidth="1"/>
    <col min="9148" max="9149" width="12.5703125" style="1" customWidth="1"/>
    <col min="9150" max="9150" width="11.28515625" style="1" customWidth="1"/>
    <col min="9151" max="9152" width="12.5703125" style="1" customWidth="1"/>
    <col min="9153" max="9153" width="11.5703125" style="1" customWidth="1"/>
    <col min="9154" max="9155" width="12.5703125" style="1" customWidth="1"/>
    <col min="9156" max="9156" width="11.85546875" style="1" customWidth="1"/>
    <col min="9157" max="9158" width="12.5703125" style="1" customWidth="1"/>
    <col min="9159" max="9159" width="12.140625" style="1" customWidth="1"/>
    <col min="9160" max="9162" width="12.5703125" style="1" customWidth="1"/>
    <col min="9163" max="9164" width="12.85546875" style="1" customWidth="1"/>
    <col min="9165" max="9165" width="11.85546875" style="1" bestFit="1" customWidth="1"/>
    <col min="9166" max="9167" width="12.85546875" style="1" customWidth="1"/>
    <col min="9168" max="9168" width="11.85546875" style="1" customWidth="1"/>
    <col min="9169" max="9170" width="12.85546875" style="1" customWidth="1"/>
    <col min="9171" max="9171" width="14" style="1" bestFit="1" customWidth="1"/>
    <col min="9172" max="9173" width="12.85546875" style="1" customWidth="1"/>
    <col min="9174" max="9174" width="11" style="1" customWidth="1"/>
    <col min="9175" max="9176" width="12.85546875" style="1" customWidth="1"/>
    <col min="9177" max="9177" width="10.5703125" style="1" customWidth="1"/>
    <col min="9178" max="9179" width="12.85546875" style="1" customWidth="1"/>
    <col min="9180" max="9180" width="11.5703125" style="1" customWidth="1"/>
    <col min="9181" max="9182" width="10.7109375" style="1" customWidth="1"/>
    <col min="9183" max="9183" width="11.85546875" style="1" bestFit="1" customWidth="1"/>
    <col min="9184" max="9185" width="10.7109375" style="1" customWidth="1"/>
    <col min="9186" max="9186" width="10.5703125" style="1" bestFit="1" customWidth="1"/>
    <col min="9187" max="9187" width="10.7109375" style="1" customWidth="1"/>
    <col min="9188" max="9188" width="10.28515625" style="1" customWidth="1"/>
    <col min="9189" max="9189" width="11.140625" style="1" customWidth="1"/>
    <col min="9190" max="9190" width="12" style="1" customWidth="1"/>
    <col min="9191" max="9191" width="12.7109375" style="1" bestFit="1" customWidth="1"/>
    <col min="9192" max="9192" width="11.85546875" style="1" bestFit="1" customWidth="1"/>
    <col min="9193" max="9193" width="10.7109375" style="1" customWidth="1"/>
    <col min="9194" max="9194" width="11.42578125" style="1" customWidth="1"/>
    <col min="9195" max="9195" width="9.7109375" style="1" bestFit="1" customWidth="1"/>
    <col min="9196" max="9196" width="11.7109375" style="1" customWidth="1"/>
    <col min="9197" max="9197" width="11.5703125" style="1" customWidth="1"/>
    <col min="9198" max="9198" width="10.5703125" style="1" bestFit="1" customWidth="1"/>
    <col min="9199" max="9199" width="12.5703125" style="1" bestFit="1" customWidth="1"/>
    <col min="9200" max="9200" width="12.140625" style="1" customWidth="1"/>
    <col min="9201" max="9201" width="11.85546875" style="1" bestFit="1" customWidth="1"/>
    <col min="9202" max="9202" width="10.85546875" style="1" bestFit="1" customWidth="1"/>
    <col min="9203" max="9398" width="9.140625" style="1"/>
    <col min="9399" max="9399" width="4.5703125" style="1" customWidth="1"/>
    <col min="9400" max="9400" width="20.28515625" style="1" customWidth="1"/>
    <col min="9401" max="9402" width="14.28515625" style="1" customWidth="1"/>
    <col min="9403" max="9403" width="14" style="1" bestFit="1" customWidth="1"/>
    <col min="9404" max="9405" width="12.5703125" style="1" customWidth="1"/>
    <col min="9406" max="9406" width="11.28515625" style="1" customWidth="1"/>
    <col min="9407" max="9408" width="12.5703125" style="1" customWidth="1"/>
    <col min="9409" max="9409" width="11.5703125" style="1" customWidth="1"/>
    <col min="9410" max="9411" width="12.5703125" style="1" customWidth="1"/>
    <col min="9412" max="9412" width="11.85546875" style="1" customWidth="1"/>
    <col min="9413" max="9414" width="12.5703125" style="1" customWidth="1"/>
    <col min="9415" max="9415" width="12.140625" style="1" customWidth="1"/>
    <col min="9416" max="9418" width="12.5703125" style="1" customWidth="1"/>
    <col min="9419" max="9420" width="12.85546875" style="1" customWidth="1"/>
    <col min="9421" max="9421" width="11.85546875" style="1" bestFit="1" customWidth="1"/>
    <col min="9422" max="9423" width="12.85546875" style="1" customWidth="1"/>
    <col min="9424" max="9424" width="11.85546875" style="1" customWidth="1"/>
    <col min="9425" max="9426" width="12.85546875" style="1" customWidth="1"/>
    <col min="9427" max="9427" width="14" style="1" bestFit="1" customWidth="1"/>
    <col min="9428" max="9429" width="12.85546875" style="1" customWidth="1"/>
    <col min="9430" max="9430" width="11" style="1" customWidth="1"/>
    <col min="9431" max="9432" width="12.85546875" style="1" customWidth="1"/>
    <col min="9433" max="9433" width="10.5703125" style="1" customWidth="1"/>
    <col min="9434" max="9435" width="12.85546875" style="1" customWidth="1"/>
    <col min="9436" max="9436" width="11.5703125" style="1" customWidth="1"/>
    <col min="9437" max="9438" width="10.7109375" style="1" customWidth="1"/>
    <col min="9439" max="9439" width="11.85546875" style="1" bestFit="1" customWidth="1"/>
    <col min="9440" max="9441" width="10.7109375" style="1" customWidth="1"/>
    <col min="9442" max="9442" width="10.5703125" style="1" bestFit="1" customWidth="1"/>
    <col min="9443" max="9443" width="10.7109375" style="1" customWidth="1"/>
    <col min="9444" max="9444" width="10.28515625" style="1" customWidth="1"/>
    <col min="9445" max="9445" width="11.140625" style="1" customWidth="1"/>
    <col min="9446" max="9446" width="12" style="1" customWidth="1"/>
    <col min="9447" max="9447" width="12.7109375" style="1" bestFit="1" customWidth="1"/>
    <col min="9448" max="9448" width="11.85546875" style="1" bestFit="1" customWidth="1"/>
    <col min="9449" max="9449" width="10.7109375" style="1" customWidth="1"/>
    <col min="9450" max="9450" width="11.42578125" style="1" customWidth="1"/>
    <col min="9451" max="9451" width="9.7109375" style="1" bestFit="1" customWidth="1"/>
    <col min="9452" max="9452" width="11.7109375" style="1" customWidth="1"/>
    <col min="9453" max="9453" width="11.5703125" style="1" customWidth="1"/>
    <col min="9454" max="9454" width="10.5703125" style="1" bestFit="1" customWidth="1"/>
    <col min="9455" max="9455" width="12.5703125" style="1" bestFit="1" customWidth="1"/>
    <col min="9456" max="9456" width="12.140625" style="1" customWidth="1"/>
    <col min="9457" max="9457" width="11.85546875" style="1" bestFit="1" customWidth="1"/>
    <col min="9458" max="9458" width="10.85546875" style="1" bestFit="1" customWidth="1"/>
    <col min="9459" max="9654" width="9.140625" style="1"/>
    <col min="9655" max="9655" width="4.5703125" style="1" customWidth="1"/>
    <col min="9656" max="9656" width="20.28515625" style="1" customWidth="1"/>
    <col min="9657" max="9658" width="14.28515625" style="1" customWidth="1"/>
    <col min="9659" max="9659" width="14" style="1" bestFit="1" customWidth="1"/>
    <col min="9660" max="9661" width="12.5703125" style="1" customWidth="1"/>
    <col min="9662" max="9662" width="11.28515625" style="1" customWidth="1"/>
    <col min="9663" max="9664" width="12.5703125" style="1" customWidth="1"/>
    <col min="9665" max="9665" width="11.5703125" style="1" customWidth="1"/>
    <col min="9666" max="9667" width="12.5703125" style="1" customWidth="1"/>
    <col min="9668" max="9668" width="11.85546875" style="1" customWidth="1"/>
    <col min="9669" max="9670" width="12.5703125" style="1" customWidth="1"/>
    <col min="9671" max="9671" width="12.140625" style="1" customWidth="1"/>
    <col min="9672" max="9674" width="12.5703125" style="1" customWidth="1"/>
    <col min="9675" max="9676" width="12.85546875" style="1" customWidth="1"/>
    <col min="9677" max="9677" width="11.85546875" style="1" bestFit="1" customWidth="1"/>
    <col min="9678" max="9679" width="12.85546875" style="1" customWidth="1"/>
    <col min="9680" max="9680" width="11.85546875" style="1" customWidth="1"/>
    <col min="9681" max="9682" width="12.85546875" style="1" customWidth="1"/>
    <col min="9683" max="9683" width="14" style="1" bestFit="1" customWidth="1"/>
    <col min="9684" max="9685" width="12.85546875" style="1" customWidth="1"/>
    <col min="9686" max="9686" width="11" style="1" customWidth="1"/>
    <col min="9687" max="9688" width="12.85546875" style="1" customWidth="1"/>
    <col min="9689" max="9689" width="10.5703125" style="1" customWidth="1"/>
    <col min="9690" max="9691" width="12.85546875" style="1" customWidth="1"/>
    <col min="9692" max="9692" width="11.5703125" style="1" customWidth="1"/>
    <col min="9693" max="9694" width="10.7109375" style="1" customWidth="1"/>
    <col min="9695" max="9695" width="11.85546875" style="1" bestFit="1" customWidth="1"/>
    <col min="9696" max="9697" width="10.7109375" style="1" customWidth="1"/>
    <col min="9698" max="9698" width="10.5703125" style="1" bestFit="1" customWidth="1"/>
    <col min="9699" max="9699" width="10.7109375" style="1" customWidth="1"/>
    <col min="9700" max="9700" width="10.28515625" style="1" customWidth="1"/>
    <col min="9701" max="9701" width="11.140625" style="1" customWidth="1"/>
    <col min="9702" max="9702" width="12" style="1" customWidth="1"/>
    <col min="9703" max="9703" width="12.7109375" style="1" bestFit="1" customWidth="1"/>
    <col min="9704" max="9704" width="11.85546875" style="1" bestFit="1" customWidth="1"/>
    <col min="9705" max="9705" width="10.7109375" style="1" customWidth="1"/>
    <col min="9706" max="9706" width="11.42578125" style="1" customWidth="1"/>
    <col min="9707" max="9707" width="9.7109375" style="1" bestFit="1" customWidth="1"/>
    <col min="9708" max="9708" width="11.7109375" style="1" customWidth="1"/>
    <col min="9709" max="9709" width="11.5703125" style="1" customWidth="1"/>
    <col min="9710" max="9710" width="10.5703125" style="1" bestFit="1" customWidth="1"/>
    <col min="9711" max="9711" width="12.5703125" style="1" bestFit="1" customWidth="1"/>
    <col min="9712" max="9712" width="12.140625" style="1" customWidth="1"/>
    <col min="9713" max="9713" width="11.85546875" style="1" bestFit="1" customWidth="1"/>
    <col min="9714" max="9714" width="10.85546875" style="1" bestFit="1" customWidth="1"/>
    <col min="9715" max="9910" width="9.140625" style="1"/>
    <col min="9911" max="9911" width="4.5703125" style="1" customWidth="1"/>
    <col min="9912" max="9912" width="20.28515625" style="1" customWidth="1"/>
    <col min="9913" max="9914" width="14.28515625" style="1" customWidth="1"/>
    <col min="9915" max="9915" width="14" style="1" bestFit="1" customWidth="1"/>
    <col min="9916" max="9917" width="12.5703125" style="1" customWidth="1"/>
    <col min="9918" max="9918" width="11.28515625" style="1" customWidth="1"/>
    <col min="9919" max="9920" width="12.5703125" style="1" customWidth="1"/>
    <col min="9921" max="9921" width="11.5703125" style="1" customWidth="1"/>
    <col min="9922" max="9923" width="12.5703125" style="1" customWidth="1"/>
    <col min="9924" max="9924" width="11.85546875" style="1" customWidth="1"/>
    <col min="9925" max="9926" width="12.5703125" style="1" customWidth="1"/>
    <col min="9927" max="9927" width="12.140625" style="1" customWidth="1"/>
    <col min="9928" max="9930" width="12.5703125" style="1" customWidth="1"/>
    <col min="9931" max="9932" width="12.85546875" style="1" customWidth="1"/>
    <col min="9933" max="9933" width="11.85546875" style="1" bestFit="1" customWidth="1"/>
    <col min="9934" max="9935" width="12.85546875" style="1" customWidth="1"/>
    <col min="9936" max="9936" width="11.85546875" style="1" customWidth="1"/>
    <col min="9937" max="9938" width="12.85546875" style="1" customWidth="1"/>
    <col min="9939" max="9939" width="14" style="1" bestFit="1" customWidth="1"/>
    <col min="9940" max="9941" width="12.85546875" style="1" customWidth="1"/>
    <col min="9942" max="9942" width="11" style="1" customWidth="1"/>
    <col min="9943" max="9944" width="12.85546875" style="1" customWidth="1"/>
    <col min="9945" max="9945" width="10.5703125" style="1" customWidth="1"/>
    <col min="9946" max="9947" width="12.85546875" style="1" customWidth="1"/>
    <col min="9948" max="9948" width="11.5703125" style="1" customWidth="1"/>
    <col min="9949" max="9950" width="10.7109375" style="1" customWidth="1"/>
    <col min="9951" max="9951" width="11.85546875" style="1" bestFit="1" customWidth="1"/>
    <col min="9952" max="9953" width="10.7109375" style="1" customWidth="1"/>
    <col min="9954" max="9954" width="10.5703125" style="1" bestFit="1" customWidth="1"/>
    <col min="9955" max="9955" width="10.7109375" style="1" customWidth="1"/>
    <col min="9956" max="9956" width="10.28515625" style="1" customWidth="1"/>
    <col min="9957" max="9957" width="11.140625" style="1" customWidth="1"/>
    <col min="9958" max="9958" width="12" style="1" customWidth="1"/>
    <col min="9959" max="9959" width="12.7109375" style="1" bestFit="1" customWidth="1"/>
    <col min="9960" max="9960" width="11.85546875" style="1" bestFit="1" customWidth="1"/>
    <col min="9961" max="9961" width="10.7109375" style="1" customWidth="1"/>
    <col min="9962" max="9962" width="11.42578125" style="1" customWidth="1"/>
    <col min="9963" max="9963" width="9.7109375" style="1" bestFit="1" customWidth="1"/>
    <col min="9964" max="9964" width="11.7109375" style="1" customWidth="1"/>
    <col min="9965" max="9965" width="11.5703125" style="1" customWidth="1"/>
    <col min="9966" max="9966" width="10.5703125" style="1" bestFit="1" customWidth="1"/>
    <col min="9967" max="9967" width="12.5703125" style="1" bestFit="1" customWidth="1"/>
    <col min="9968" max="9968" width="12.140625" style="1" customWidth="1"/>
    <col min="9969" max="9969" width="11.85546875" style="1" bestFit="1" customWidth="1"/>
    <col min="9970" max="9970" width="10.85546875" style="1" bestFit="1" customWidth="1"/>
    <col min="9971" max="10166" width="9.140625" style="1"/>
    <col min="10167" max="10167" width="4.5703125" style="1" customWidth="1"/>
    <col min="10168" max="10168" width="20.28515625" style="1" customWidth="1"/>
    <col min="10169" max="10170" width="14.28515625" style="1" customWidth="1"/>
    <col min="10171" max="10171" width="14" style="1" bestFit="1" customWidth="1"/>
    <col min="10172" max="10173" width="12.5703125" style="1" customWidth="1"/>
    <col min="10174" max="10174" width="11.28515625" style="1" customWidth="1"/>
    <col min="10175" max="10176" width="12.5703125" style="1" customWidth="1"/>
    <col min="10177" max="10177" width="11.5703125" style="1" customWidth="1"/>
    <col min="10178" max="10179" width="12.5703125" style="1" customWidth="1"/>
    <col min="10180" max="10180" width="11.85546875" style="1" customWidth="1"/>
    <col min="10181" max="10182" width="12.5703125" style="1" customWidth="1"/>
    <col min="10183" max="10183" width="12.140625" style="1" customWidth="1"/>
    <col min="10184" max="10186" width="12.5703125" style="1" customWidth="1"/>
    <col min="10187" max="10188" width="12.85546875" style="1" customWidth="1"/>
    <col min="10189" max="10189" width="11.85546875" style="1" bestFit="1" customWidth="1"/>
    <col min="10190" max="10191" width="12.85546875" style="1" customWidth="1"/>
    <col min="10192" max="10192" width="11.85546875" style="1" customWidth="1"/>
    <col min="10193" max="10194" width="12.85546875" style="1" customWidth="1"/>
    <col min="10195" max="10195" width="14" style="1" bestFit="1" customWidth="1"/>
    <col min="10196" max="10197" width="12.85546875" style="1" customWidth="1"/>
    <col min="10198" max="10198" width="11" style="1" customWidth="1"/>
    <col min="10199" max="10200" width="12.85546875" style="1" customWidth="1"/>
    <col min="10201" max="10201" width="10.5703125" style="1" customWidth="1"/>
    <col min="10202" max="10203" width="12.85546875" style="1" customWidth="1"/>
    <col min="10204" max="10204" width="11.5703125" style="1" customWidth="1"/>
    <col min="10205" max="10206" width="10.7109375" style="1" customWidth="1"/>
    <col min="10207" max="10207" width="11.85546875" style="1" bestFit="1" customWidth="1"/>
    <col min="10208" max="10209" width="10.7109375" style="1" customWidth="1"/>
    <col min="10210" max="10210" width="10.5703125" style="1" bestFit="1" customWidth="1"/>
    <col min="10211" max="10211" width="10.7109375" style="1" customWidth="1"/>
    <col min="10212" max="10212" width="10.28515625" style="1" customWidth="1"/>
    <col min="10213" max="10213" width="11.140625" style="1" customWidth="1"/>
    <col min="10214" max="10214" width="12" style="1" customWidth="1"/>
    <col min="10215" max="10215" width="12.7109375" style="1" bestFit="1" customWidth="1"/>
    <col min="10216" max="10216" width="11.85546875" style="1" bestFit="1" customWidth="1"/>
    <col min="10217" max="10217" width="10.7109375" style="1" customWidth="1"/>
    <col min="10218" max="10218" width="11.42578125" style="1" customWidth="1"/>
    <col min="10219" max="10219" width="9.7109375" style="1" bestFit="1" customWidth="1"/>
    <col min="10220" max="10220" width="11.7109375" style="1" customWidth="1"/>
    <col min="10221" max="10221" width="11.5703125" style="1" customWidth="1"/>
    <col min="10222" max="10222" width="10.5703125" style="1" bestFit="1" customWidth="1"/>
    <col min="10223" max="10223" width="12.5703125" style="1" bestFit="1" customWidth="1"/>
    <col min="10224" max="10224" width="12.140625" style="1" customWidth="1"/>
    <col min="10225" max="10225" width="11.85546875" style="1" bestFit="1" customWidth="1"/>
    <col min="10226" max="10226" width="10.85546875" style="1" bestFit="1" customWidth="1"/>
    <col min="10227" max="10422" width="9.140625" style="1"/>
    <col min="10423" max="10423" width="4.5703125" style="1" customWidth="1"/>
    <col min="10424" max="10424" width="20.28515625" style="1" customWidth="1"/>
    <col min="10425" max="10426" width="14.28515625" style="1" customWidth="1"/>
    <col min="10427" max="10427" width="14" style="1" bestFit="1" customWidth="1"/>
    <col min="10428" max="10429" width="12.5703125" style="1" customWidth="1"/>
    <col min="10430" max="10430" width="11.28515625" style="1" customWidth="1"/>
    <col min="10431" max="10432" width="12.5703125" style="1" customWidth="1"/>
    <col min="10433" max="10433" width="11.5703125" style="1" customWidth="1"/>
    <col min="10434" max="10435" width="12.5703125" style="1" customWidth="1"/>
    <col min="10436" max="10436" width="11.85546875" style="1" customWidth="1"/>
    <col min="10437" max="10438" width="12.5703125" style="1" customWidth="1"/>
    <col min="10439" max="10439" width="12.140625" style="1" customWidth="1"/>
    <col min="10440" max="10442" width="12.5703125" style="1" customWidth="1"/>
    <col min="10443" max="10444" width="12.85546875" style="1" customWidth="1"/>
    <col min="10445" max="10445" width="11.85546875" style="1" bestFit="1" customWidth="1"/>
    <col min="10446" max="10447" width="12.85546875" style="1" customWidth="1"/>
    <col min="10448" max="10448" width="11.85546875" style="1" customWidth="1"/>
    <col min="10449" max="10450" width="12.85546875" style="1" customWidth="1"/>
    <col min="10451" max="10451" width="14" style="1" bestFit="1" customWidth="1"/>
    <col min="10452" max="10453" width="12.85546875" style="1" customWidth="1"/>
    <col min="10454" max="10454" width="11" style="1" customWidth="1"/>
    <col min="10455" max="10456" width="12.85546875" style="1" customWidth="1"/>
    <col min="10457" max="10457" width="10.5703125" style="1" customWidth="1"/>
    <col min="10458" max="10459" width="12.85546875" style="1" customWidth="1"/>
    <col min="10460" max="10460" width="11.5703125" style="1" customWidth="1"/>
    <col min="10461" max="10462" width="10.7109375" style="1" customWidth="1"/>
    <col min="10463" max="10463" width="11.85546875" style="1" bestFit="1" customWidth="1"/>
    <col min="10464" max="10465" width="10.7109375" style="1" customWidth="1"/>
    <col min="10466" max="10466" width="10.5703125" style="1" bestFit="1" customWidth="1"/>
    <col min="10467" max="10467" width="10.7109375" style="1" customWidth="1"/>
    <col min="10468" max="10468" width="10.28515625" style="1" customWidth="1"/>
    <col min="10469" max="10469" width="11.140625" style="1" customWidth="1"/>
    <col min="10470" max="10470" width="12" style="1" customWidth="1"/>
    <col min="10471" max="10471" width="12.7109375" style="1" bestFit="1" customWidth="1"/>
    <col min="10472" max="10472" width="11.85546875" style="1" bestFit="1" customWidth="1"/>
    <col min="10473" max="10473" width="10.7109375" style="1" customWidth="1"/>
    <col min="10474" max="10474" width="11.42578125" style="1" customWidth="1"/>
    <col min="10475" max="10475" width="9.7109375" style="1" bestFit="1" customWidth="1"/>
    <col min="10476" max="10476" width="11.7109375" style="1" customWidth="1"/>
    <col min="10477" max="10477" width="11.5703125" style="1" customWidth="1"/>
    <col min="10478" max="10478" width="10.5703125" style="1" bestFit="1" customWidth="1"/>
    <col min="10479" max="10479" width="12.5703125" style="1" bestFit="1" customWidth="1"/>
    <col min="10480" max="10480" width="12.140625" style="1" customWidth="1"/>
    <col min="10481" max="10481" width="11.85546875" style="1" bestFit="1" customWidth="1"/>
    <col min="10482" max="10482" width="10.85546875" style="1" bestFit="1" customWidth="1"/>
    <col min="10483" max="10678" width="9.140625" style="1"/>
    <col min="10679" max="10679" width="4.5703125" style="1" customWidth="1"/>
    <col min="10680" max="10680" width="20.28515625" style="1" customWidth="1"/>
    <col min="10681" max="10682" width="14.28515625" style="1" customWidth="1"/>
    <col min="10683" max="10683" width="14" style="1" bestFit="1" customWidth="1"/>
    <col min="10684" max="10685" width="12.5703125" style="1" customWidth="1"/>
    <col min="10686" max="10686" width="11.28515625" style="1" customWidth="1"/>
    <col min="10687" max="10688" width="12.5703125" style="1" customWidth="1"/>
    <col min="10689" max="10689" width="11.5703125" style="1" customWidth="1"/>
    <col min="10690" max="10691" width="12.5703125" style="1" customWidth="1"/>
    <col min="10692" max="10692" width="11.85546875" style="1" customWidth="1"/>
    <col min="10693" max="10694" width="12.5703125" style="1" customWidth="1"/>
    <col min="10695" max="10695" width="12.140625" style="1" customWidth="1"/>
    <col min="10696" max="10698" width="12.5703125" style="1" customWidth="1"/>
    <col min="10699" max="10700" width="12.85546875" style="1" customWidth="1"/>
    <col min="10701" max="10701" width="11.85546875" style="1" bestFit="1" customWidth="1"/>
    <col min="10702" max="10703" width="12.85546875" style="1" customWidth="1"/>
    <col min="10704" max="10704" width="11.85546875" style="1" customWidth="1"/>
    <col min="10705" max="10706" width="12.85546875" style="1" customWidth="1"/>
    <col min="10707" max="10707" width="14" style="1" bestFit="1" customWidth="1"/>
    <col min="10708" max="10709" width="12.85546875" style="1" customWidth="1"/>
    <col min="10710" max="10710" width="11" style="1" customWidth="1"/>
    <col min="10711" max="10712" width="12.85546875" style="1" customWidth="1"/>
    <col min="10713" max="10713" width="10.5703125" style="1" customWidth="1"/>
    <col min="10714" max="10715" width="12.85546875" style="1" customWidth="1"/>
    <col min="10716" max="10716" width="11.5703125" style="1" customWidth="1"/>
    <col min="10717" max="10718" width="10.7109375" style="1" customWidth="1"/>
    <col min="10719" max="10719" width="11.85546875" style="1" bestFit="1" customWidth="1"/>
    <col min="10720" max="10721" width="10.7109375" style="1" customWidth="1"/>
    <col min="10722" max="10722" width="10.5703125" style="1" bestFit="1" customWidth="1"/>
    <col min="10723" max="10723" width="10.7109375" style="1" customWidth="1"/>
    <col min="10724" max="10724" width="10.28515625" style="1" customWidth="1"/>
    <col min="10725" max="10725" width="11.140625" style="1" customWidth="1"/>
    <col min="10726" max="10726" width="12" style="1" customWidth="1"/>
    <col min="10727" max="10727" width="12.7109375" style="1" bestFit="1" customWidth="1"/>
    <col min="10728" max="10728" width="11.85546875" style="1" bestFit="1" customWidth="1"/>
    <col min="10729" max="10729" width="10.7109375" style="1" customWidth="1"/>
    <col min="10730" max="10730" width="11.42578125" style="1" customWidth="1"/>
    <col min="10731" max="10731" width="9.7109375" style="1" bestFit="1" customWidth="1"/>
    <col min="10732" max="10732" width="11.7109375" style="1" customWidth="1"/>
    <col min="10733" max="10733" width="11.5703125" style="1" customWidth="1"/>
    <col min="10734" max="10734" width="10.5703125" style="1" bestFit="1" customWidth="1"/>
    <col min="10735" max="10735" width="12.5703125" style="1" bestFit="1" customWidth="1"/>
    <col min="10736" max="10736" width="12.140625" style="1" customWidth="1"/>
    <col min="10737" max="10737" width="11.85546875" style="1" bestFit="1" customWidth="1"/>
    <col min="10738" max="10738" width="10.85546875" style="1" bestFit="1" customWidth="1"/>
    <col min="10739" max="10934" width="9.140625" style="1"/>
    <col min="10935" max="10935" width="4.5703125" style="1" customWidth="1"/>
    <col min="10936" max="10936" width="20.28515625" style="1" customWidth="1"/>
    <col min="10937" max="10938" width="14.28515625" style="1" customWidth="1"/>
    <col min="10939" max="10939" width="14" style="1" bestFit="1" customWidth="1"/>
    <col min="10940" max="10941" width="12.5703125" style="1" customWidth="1"/>
    <col min="10942" max="10942" width="11.28515625" style="1" customWidth="1"/>
    <col min="10943" max="10944" width="12.5703125" style="1" customWidth="1"/>
    <col min="10945" max="10945" width="11.5703125" style="1" customWidth="1"/>
    <col min="10946" max="10947" width="12.5703125" style="1" customWidth="1"/>
    <col min="10948" max="10948" width="11.85546875" style="1" customWidth="1"/>
    <col min="10949" max="10950" width="12.5703125" style="1" customWidth="1"/>
    <col min="10951" max="10951" width="12.140625" style="1" customWidth="1"/>
    <col min="10952" max="10954" width="12.5703125" style="1" customWidth="1"/>
    <col min="10955" max="10956" width="12.85546875" style="1" customWidth="1"/>
    <col min="10957" max="10957" width="11.85546875" style="1" bestFit="1" customWidth="1"/>
    <col min="10958" max="10959" width="12.85546875" style="1" customWidth="1"/>
    <col min="10960" max="10960" width="11.85546875" style="1" customWidth="1"/>
    <col min="10961" max="10962" width="12.85546875" style="1" customWidth="1"/>
    <col min="10963" max="10963" width="14" style="1" bestFit="1" customWidth="1"/>
    <col min="10964" max="10965" width="12.85546875" style="1" customWidth="1"/>
    <col min="10966" max="10966" width="11" style="1" customWidth="1"/>
    <col min="10967" max="10968" width="12.85546875" style="1" customWidth="1"/>
    <col min="10969" max="10969" width="10.5703125" style="1" customWidth="1"/>
    <col min="10970" max="10971" width="12.85546875" style="1" customWidth="1"/>
    <col min="10972" max="10972" width="11.5703125" style="1" customWidth="1"/>
    <col min="10973" max="10974" width="10.7109375" style="1" customWidth="1"/>
    <col min="10975" max="10975" width="11.85546875" style="1" bestFit="1" customWidth="1"/>
    <col min="10976" max="10977" width="10.7109375" style="1" customWidth="1"/>
    <col min="10978" max="10978" width="10.5703125" style="1" bestFit="1" customWidth="1"/>
    <col min="10979" max="10979" width="10.7109375" style="1" customWidth="1"/>
    <col min="10980" max="10980" width="10.28515625" style="1" customWidth="1"/>
    <col min="10981" max="10981" width="11.140625" style="1" customWidth="1"/>
    <col min="10982" max="10982" width="12" style="1" customWidth="1"/>
    <col min="10983" max="10983" width="12.7109375" style="1" bestFit="1" customWidth="1"/>
    <col min="10984" max="10984" width="11.85546875" style="1" bestFit="1" customWidth="1"/>
    <col min="10985" max="10985" width="10.7109375" style="1" customWidth="1"/>
    <col min="10986" max="10986" width="11.42578125" style="1" customWidth="1"/>
    <col min="10987" max="10987" width="9.7109375" style="1" bestFit="1" customWidth="1"/>
    <col min="10988" max="10988" width="11.7109375" style="1" customWidth="1"/>
    <col min="10989" max="10989" width="11.5703125" style="1" customWidth="1"/>
    <col min="10990" max="10990" width="10.5703125" style="1" bestFit="1" customWidth="1"/>
    <col min="10991" max="10991" width="12.5703125" style="1" bestFit="1" customWidth="1"/>
    <col min="10992" max="10992" width="12.140625" style="1" customWidth="1"/>
    <col min="10993" max="10993" width="11.85546875" style="1" bestFit="1" customWidth="1"/>
    <col min="10994" max="10994" width="10.85546875" style="1" bestFit="1" customWidth="1"/>
    <col min="10995" max="11190" width="9.140625" style="1"/>
    <col min="11191" max="11191" width="4.5703125" style="1" customWidth="1"/>
    <col min="11192" max="11192" width="20.28515625" style="1" customWidth="1"/>
    <col min="11193" max="11194" width="14.28515625" style="1" customWidth="1"/>
    <col min="11195" max="11195" width="14" style="1" bestFit="1" customWidth="1"/>
    <col min="11196" max="11197" width="12.5703125" style="1" customWidth="1"/>
    <col min="11198" max="11198" width="11.28515625" style="1" customWidth="1"/>
    <col min="11199" max="11200" width="12.5703125" style="1" customWidth="1"/>
    <col min="11201" max="11201" width="11.5703125" style="1" customWidth="1"/>
    <col min="11202" max="11203" width="12.5703125" style="1" customWidth="1"/>
    <col min="11204" max="11204" width="11.85546875" style="1" customWidth="1"/>
    <col min="11205" max="11206" width="12.5703125" style="1" customWidth="1"/>
    <col min="11207" max="11207" width="12.140625" style="1" customWidth="1"/>
    <col min="11208" max="11210" width="12.5703125" style="1" customWidth="1"/>
    <col min="11211" max="11212" width="12.85546875" style="1" customWidth="1"/>
    <col min="11213" max="11213" width="11.85546875" style="1" bestFit="1" customWidth="1"/>
    <col min="11214" max="11215" width="12.85546875" style="1" customWidth="1"/>
    <col min="11216" max="11216" width="11.85546875" style="1" customWidth="1"/>
    <col min="11217" max="11218" width="12.85546875" style="1" customWidth="1"/>
    <col min="11219" max="11219" width="14" style="1" bestFit="1" customWidth="1"/>
    <col min="11220" max="11221" width="12.85546875" style="1" customWidth="1"/>
    <col min="11222" max="11222" width="11" style="1" customWidth="1"/>
    <col min="11223" max="11224" width="12.85546875" style="1" customWidth="1"/>
    <col min="11225" max="11225" width="10.5703125" style="1" customWidth="1"/>
    <col min="11226" max="11227" width="12.85546875" style="1" customWidth="1"/>
    <col min="11228" max="11228" width="11.5703125" style="1" customWidth="1"/>
    <col min="11229" max="11230" width="10.7109375" style="1" customWidth="1"/>
    <col min="11231" max="11231" width="11.85546875" style="1" bestFit="1" customWidth="1"/>
    <col min="11232" max="11233" width="10.7109375" style="1" customWidth="1"/>
    <col min="11234" max="11234" width="10.5703125" style="1" bestFit="1" customWidth="1"/>
    <col min="11235" max="11235" width="10.7109375" style="1" customWidth="1"/>
    <col min="11236" max="11236" width="10.28515625" style="1" customWidth="1"/>
    <col min="11237" max="11237" width="11.140625" style="1" customWidth="1"/>
    <col min="11238" max="11238" width="12" style="1" customWidth="1"/>
    <col min="11239" max="11239" width="12.7109375" style="1" bestFit="1" customWidth="1"/>
    <col min="11240" max="11240" width="11.85546875" style="1" bestFit="1" customWidth="1"/>
    <col min="11241" max="11241" width="10.7109375" style="1" customWidth="1"/>
    <col min="11242" max="11242" width="11.42578125" style="1" customWidth="1"/>
    <col min="11243" max="11243" width="9.7109375" style="1" bestFit="1" customWidth="1"/>
    <col min="11244" max="11244" width="11.7109375" style="1" customWidth="1"/>
    <col min="11245" max="11245" width="11.5703125" style="1" customWidth="1"/>
    <col min="11246" max="11246" width="10.5703125" style="1" bestFit="1" customWidth="1"/>
    <col min="11247" max="11247" width="12.5703125" style="1" bestFit="1" customWidth="1"/>
    <col min="11248" max="11248" width="12.140625" style="1" customWidth="1"/>
    <col min="11249" max="11249" width="11.85546875" style="1" bestFit="1" customWidth="1"/>
    <col min="11250" max="11250" width="10.85546875" style="1" bestFit="1" customWidth="1"/>
    <col min="11251" max="11446" width="9.140625" style="1"/>
    <col min="11447" max="11447" width="4.5703125" style="1" customWidth="1"/>
    <col min="11448" max="11448" width="20.28515625" style="1" customWidth="1"/>
    <col min="11449" max="11450" width="14.28515625" style="1" customWidth="1"/>
    <col min="11451" max="11451" width="14" style="1" bestFit="1" customWidth="1"/>
    <col min="11452" max="11453" width="12.5703125" style="1" customWidth="1"/>
    <col min="11454" max="11454" width="11.28515625" style="1" customWidth="1"/>
    <col min="11455" max="11456" width="12.5703125" style="1" customWidth="1"/>
    <col min="11457" max="11457" width="11.5703125" style="1" customWidth="1"/>
    <col min="11458" max="11459" width="12.5703125" style="1" customWidth="1"/>
    <col min="11460" max="11460" width="11.85546875" style="1" customWidth="1"/>
    <col min="11461" max="11462" width="12.5703125" style="1" customWidth="1"/>
    <col min="11463" max="11463" width="12.140625" style="1" customWidth="1"/>
    <col min="11464" max="11466" width="12.5703125" style="1" customWidth="1"/>
    <col min="11467" max="11468" width="12.85546875" style="1" customWidth="1"/>
    <col min="11469" max="11469" width="11.85546875" style="1" bestFit="1" customWidth="1"/>
    <col min="11470" max="11471" width="12.85546875" style="1" customWidth="1"/>
    <col min="11472" max="11472" width="11.85546875" style="1" customWidth="1"/>
    <col min="11473" max="11474" width="12.85546875" style="1" customWidth="1"/>
    <col min="11475" max="11475" width="14" style="1" bestFit="1" customWidth="1"/>
    <col min="11476" max="11477" width="12.85546875" style="1" customWidth="1"/>
    <col min="11478" max="11478" width="11" style="1" customWidth="1"/>
    <col min="11479" max="11480" width="12.85546875" style="1" customWidth="1"/>
    <col min="11481" max="11481" width="10.5703125" style="1" customWidth="1"/>
    <col min="11482" max="11483" width="12.85546875" style="1" customWidth="1"/>
    <col min="11484" max="11484" width="11.5703125" style="1" customWidth="1"/>
    <col min="11485" max="11486" width="10.7109375" style="1" customWidth="1"/>
    <col min="11487" max="11487" width="11.85546875" style="1" bestFit="1" customWidth="1"/>
    <col min="11488" max="11489" width="10.7109375" style="1" customWidth="1"/>
    <col min="11490" max="11490" width="10.5703125" style="1" bestFit="1" customWidth="1"/>
    <col min="11491" max="11491" width="10.7109375" style="1" customWidth="1"/>
    <col min="11492" max="11492" width="10.28515625" style="1" customWidth="1"/>
    <col min="11493" max="11493" width="11.140625" style="1" customWidth="1"/>
    <col min="11494" max="11494" width="12" style="1" customWidth="1"/>
    <col min="11495" max="11495" width="12.7109375" style="1" bestFit="1" customWidth="1"/>
    <col min="11496" max="11496" width="11.85546875" style="1" bestFit="1" customWidth="1"/>
    <col min="11497" max="11497" width="10.7109375" style="1" customWidth="1"/>
    <col min="11498" max="11498" width="11.42578125" style="1" customWidth="1"/>
    <col min="11499" max="11499" width="9.7109375" style="1" bestFit="1" customWidth="1"/>
    <col min="11500" max="11500" width="11.7109375" style="1" customWidth="1"/>
    <col min="11501" max="11501" width="11.5703125" style="1" customWidth="1"/>
    <col min="11502" max="11502" width="10.5703125" style="1" bestFit="1" customWidth="1"/>
    <col min="11503" max="11503" width="12.5703125" style="1" bestFit="1" customWidth="1"/>
    <col min="11504" max="11504" width="12.140625" style="1" customWidth="1"/>
    <col min="11505" max="11505" width="11.85546875" style="1" bestFit="1" customWidth="1"/>
    <col min="11506" max="11506" width="10.85546875" style="1" bestFit="1" customWidth="1"/>
    <col min="11507" max="11702" width="9.140625" style="1"/>
    <col min="11703" max="11703" width="4.5703125" style="1" customWidth="1"/>
    <col min="11704" max="11704" width="20.28515625" style="1" customWidth="1"/>
    <col min="11705" max="11706" width="14.28515625" style="1" customWidth="1"/>
    <col min="11707" max="11707" width="14" style="1" bestFit="1" customWidth="1"/>
    <col min="11708" max="11709" width="12.5703125" style="1" customWidth="1"/>
    <col min="11710" max="11710" width="11.28515625" style="1" customWidth="1"/>
    <col min="11711" max="11712" width="12.5703125" style="1" customWidth="1"/>
    <col min="11713" max="11713" width="11.5703125" style="1" customWidth="1"/>
    <col min="11714" max="11715" width="12.5703125" style="1" customWidth="1"/>
    <col min="11716" max="11716" width="11.85546875" style="1" customWidth="1"/>
    <col min="11717" max="11718" width="12.5703125" style="1" customWidth="1"/>
    <col min="11719" max="11719" width="12.140625" style="1" customWidth="1"/>
    <col min="11720" max="11722" width="12.5703125" style="1" customWidth="1"/>
    <col min="11723" max="11724" width="12.85546875" style="1" customWidth="1"/>
    <col min="11725" max="11725" width="11.85546875" style="1" bestFit="1" customWidth="1"/>
    <col min="11726" max="11727" width="12.85546875" style="1" customWidth="1"/>
    <col min="11728" max="11728" width="11.85546875" style="1" customWidth="1"/>
    <col min="11729" max="11730" width="12.85546875" style="1" customWidth="1"/>
    <col min="11731" max="11731" width="14" style="1" bestFit="1" customWidth="1"/>
    <col min="11732" max="11733" width="12.85546875" style="1" customWidth="1"/>
    <col min="11734" max="11734" width="11" style="1" customWidth="1"/>
    <col min="11735" max="11736" width="12.85546875" style="1" customWidth="1"/>
    <col min="11737" max="11737" width="10.5703125" style="1" customWidth="1"/>
    <col min="11738" max="11739" width="12.85546875" style="1" customWidth="1"/>
    <col min="11740" max="11740" width="11.5703125" style="1" customWidth="1"/>
    <col min="11741" max="11742" width="10.7109375" style="1" customWidth="1"/>
    <col min="11743" max="11743" width="11.85546875" style="1" bestFit="1" customWidth="1"/>
    <col min="11744" max="11745" width="10.7109375" style="1" customWidth="1"/>
    <col min="11746" max="11746" width="10.5703125" style="1" bestFit="1" customWidth="1"/>
    <col min="11747" max="11747" width="10.7109375" style="1" customWidth="1"/>
    <col min="11748" max="11748" width="10.28515625" style="1" customWidth="1"/>
    <col min="11749" max="11749" width="11.140625" style="1" customWidth="1"/>
    <col min="11750" max="11750" width="12" style="1" customWidth="1"/>
    <col min="11751" max="11751" width="12.7109375" style="1" bestFit="1" customWidth="1"/>
    <col min="11752" max="11752" width="11.85546875" style="1" bestFit="1" customWidth="1"/>
    <col min="11753" max="11753" width="10.7109375" style="1" customWidth="1"/>
    <col min="11754" max="11754" width="11.42578125" style="1" customWidth="1"/>
    <col min="11755" max="11755" width="9.7109375" style="1" bestFit="1" customWidth="1"/>
    <col min="11756" max="11756" width="11.7109375" style="1" customWidth="1"/>
    <col min="11757" max="11757" width="11.5703125" style="1" customWidth="1"/>
    <col min="11758" max="11758" width="10.5703125" style="1" bestFit="1" customWidth="1"/>
    <col min="11759" max="11759" width="12.5703125" style="1" bestFit="1" customWidth="1"/>
    <col min="11760" max="11760" width="12.140625" style="1" customWidth="1"/>
    <col min="11761" max="11761" width="11.85546875" style="1" bestFit="1" customWidth="1"/>
    <col min="11762" max="11762" width="10.85546875" style="1" bestFit="1" customWidth="1"/>
    <col min="11763" max="11958" width="9.140625" style="1"/>
    <col min="11959" max="11959" width="4.5703125" style="1" customWidth="1"/>
    <col min="11960" max="11960" width="20.28515625" style="1" customWidth="1"/>
    <col min="11961" max="11962" width="14.28515625" style="1" customWidth="1"/>
    <col min="11963" max="11963" width="14" style="1" bestFit="1" customWidth="1"/>
    <col min="11964" max="11965" width="12.5703125" style="1" customWidth="1"/>
    <col min="11966" max="11966" width="11.28515625" style="1" customWidth="1"/>
    <col min="11967" max="11968" width="12.5703125" style="1" customWidth="1"/>
    <col min="11969" max="11969" width="11.5703125" style="1" customWidth="1"/>
    <col min="11970" max="11971" width="12.5703125" style="1" customWidth="1"/>
    <col min="11972" max="11972" width="11.85546875" style="1" customWidth="1"/>
    <col min="11973" max="11974" width="12.5703125" style="1" customWidth="1"/>
    <col min="11975" max="11975" width="12.140625" style="1" customWidth="1"/>
    <col min="11976" max="11978" width="12.5703125" style="1" customWidth="1"/>
    <col min="11979" max="11980" width="12.85546875" style="1" customWidth="1"/>
    <col min="11981" max="11981" width="11.85546875" style="1" bestFit="1" customWidth="1"/>
    <col min="11982" max="11983" width="12.85546875" style="1" customWidth="1"/>
    <col min="11984" max="11984" width="11.85546875" style="1" customWidth="1"/>
    <col min="11985" max="11986" width="12.85546875" style="1" customWidth="1"/>
    <col min="11987" max="11987" width="14" style="1" bestFit="1" customWidth="1"/>
    <col min="11988" max="11989" width="12.85546875" style="1" customWidth="1"/>
    <col min="11990" max="11990" width="11" style="1" customWidth="1"/>
    <col min="11991" max="11992" width="12.85546875" style="1" customWidth="1"/>
    <col min="11993" max="11993" width="10.5703125" style="1" customWidth="1"/>
    <col min="11994" max="11995" width="12.85546875" style="1" customWidth="1"/>
    <col min="11996" max="11996" width="11.5703125" style="1" customWidth="1"/>
    <col min="11997" max="11998" width="10.7109375" style="1" customWidth="1"/>
    <col min="11999" max="11999" width="11.85546875" style="1" bestFit="1" customWidth="1"/>
    <col min="12000" max="12001" width="10.7109375" style="1" customWidth="1"/>
    <col min="12002" max="12002" width="10.5703125" style="1" bestFit="1" customWidth="1"/>
    <col min="12003" max="12003" width="10.7109375" style="1" customWidth="1"/>
    <col min="12004" max="12004" width="10.28515625" style="1" customWidth="1"/>
    <col min="12005" max="12005" width="11.140625" style="1" customWidth="1"/>
    <col min="12006" max="12006" width="12" style="1" customWidth="1"/>
    <col min="12007" max="12007" width="12.7109375" style="1" bestFit="1" customWidth="1"/>
    <col min="12008" max="12008" width="11.85546875" style="1" bestFit="1" customWidth="1"/>
    <col min="12009" max="12009" width="10.7109375" style="1" customWidth="1"/>
    <col min="12010" max="12010" width="11.42578125" style="1" customWidth="1"/>
    <col min="12011" max="12011" width="9.7109375" style="1" bestFit="1" customWidth="1"/>
    <col min="12012" max="12012" width="11.7109375" style="1" customWidth="1"/>
    <col min="12013" max="12013" width="11.5703125" style="1" customWidth="1"/>
    <col min="12014" max="12014" width="10.5703125" style="1" bestFit="1" customWidth="1"/>
    <col min="12015" max="12015" width="12.5703125" style="1" bestFit="1" customWidth="1"/>
    <col min="12016" max="12016" width="12.140625" style="1" customWidth="1"/>
    <col min="12017" max="12017" width="11.85546875" style="1" bestFit="1" customWidth="1"/>
    <col min="12018" max="12018" width="10.85546875" style="1" bestFit="1" customWidth="1"/>
    <col min="12019" max="12214" width="9.140625" style="1"/>
    <col min="12215" max="12215" width="4.5703125" style="1" customWidth="1"/>
    <col min="12216" max="12216" width="20.28515625" style="1" customWidth="1"/>
    <col min="12217" max="12218" width="14.28515625" style="1" customWidth="1"/>
    <col min="12219" max="12219" width="14" style="1" bestFit="1" customWidth="1"/>
    <col min="12220" max="12221" width="12.5703125" style="1" customWidth="1"/>
    <col min="12222" max="12222" width="11.28515625" style="1" customWidth="1"/>
    <col min="12223" max="12224" width="12.5703125" style="1" customWidth="1"/>
    <col min="12225" max="12225" width="11.5703125" style="1" customWidth="1"/>
    <col min="12226" max="12227" width="12.5703125" style="1" customWidth="1"/>
    <col min="12228" max="12228" width="11.85546875" style="1" customWidth="1"/>
    <col min="12229" max="12230" width="12.5703125" style="1" customWidth="1"/>
    <col min="12231" max="12231" width="12.140625" style="1" customWidth="1"/>
    <col min="12232" max="12234" width="12.5703125" style="1" customWidth="1"/>
    <col min="12235" max="12236" width="12.85546875" style="1" customWidth="1"/>
    <col min="12237" max="12237" width="11.85546875" style="1" bestFit="1" customWidth="1"/>
    <col min="12238" max="12239" width="12.85546875" style="1" customWidth="1"/>
    <col min="12240" max="12240" width="11.85546875" style="1" customWidth="1"/>
    <col min="12241" max="12242" width="12.85546875" style="1" customWidth="1"/>
    <col min="12243" max="12243" width="14" style="1" bestFit="1" customWidth="1"/>
    <col min="12244" max="12245" width="12.85546875" style="1" customWidth="1"/>
    <col min="12246" max="12246" width="11" style="1" customWidth="1"/>
    <col min="12247" max="12248" width="12.85546875" style="1" customWidth="1"/>
    <col min="12249" max="12249" width="10.5703125" style="1" customWidth="1"/>
    <col min="12250" max="12251" width="12.85546875" style="1" customWidth="1"/>
    <col min="12252" max="12252" width="11.5703125" style="1" customWidth="1"/>
    <col min="12253" max="12254" width="10.7109375" style="1" customWidth="1"/>
    <col min="12255" max="12255" width="11.85546875" style="1" bestFit="1" customWidth="1"/>
    <col min="12256" max="12257" width="10.7109375" style="1" customWidth="1"/>
    <col min="12258" max="12258" width="10.5703125" style="1" bestFit="1" customWidth="1"/>
    <col min="12259" max="12259" width="10.7109375" style="1" customWidth="1"/>
    <col min="12260" max="12260" width="10.28515625" style="1" customWidth="1"/>
    <col min="12261" max="12261" width="11.140625" style="1" customWidth="1"/>
    <col min="12262" max="12262" width="12" style="1" customWidth="1"/>
    <col min="12263" max="12263" width="12.7109375" style="1" bestFit="1" customWidth="1"/>
    <col min="12264" max="12264" width="11.85546875" style="1" bestFit="1" customWidth="1"/>
    <col min="12265" max="12265" width="10.7109375" style="1" customWidth="1"/>
    <col min="12266" max="12266" width="11.42578125" style="1" customWidth="1"/>
    <col min="12267" max="12267" width="9.7109375" style="1" bestFit="1" customWidth="1"/>
    <col min="12268" max="12268" width="11.7109375" style="1" customWidth="1"/>
    <col min="12269" max="12269" width="11.5703125" style="1" customWidth="1"/>
    <col min="12270" max="12270" width="10.5703125" style="1" bestFit="1" customWidth="1"/>
    <col min="12271" max="12271" width="12.5703125" style="1" bestFit="1" customWidth="1"/>
    <col min="12272" max="12272" width="12.140625" style="1" customWidth="1"/>
    <col min="12273" max="12273" width="11.85546875" style="1" bestFit="1" customWidth="1"/>
    <col min="12274" max="12274" width="10.85546875" style="1" bestFit="1" customWidth="1"/>
    <col min="12275" max="12470" width="9.140625" style="1"/>
    <col min="12471" max="12471" width="4.5703125" style="1" customWidth="1"/>
    <col min="12472" max="12472" width="20.28515625" style="1" customWidth="1"/>
    <col min="12473" max="12474" width="14.28515625" style="1" customWidth="1"/>
    <col min="12475" max="12475" width="14" style="1" bestFit="1" customWidth="1"/>
    <col min="12476" max="12477" width="12.5703125" style="1" customWidth="1"/>
    <col min="12478" max="12478" width="11.28515625" style="1" customWidth="1"/>
    <col min="12479" max="12480" width="12.5703125" style="1" customWidth="1"/>
    <col min="12481" max="12481" width="11.5703125" style="1" customWidth="1"/>
    <col min="12482" max="12483" width="12.5703125" style="1" customWidth="1"/>
    <col min="12484" max="12484" width="11.85546875" style="1" customWidth="1"/>
    <col min="12485" max="12486" width="12.5703125" style="1" customWidth="1"/>
    <col min="12487" max="12487" width="12.140625" style="1" customWidth="1"/>
    <col min="12488" max="12490" width="12.5703125" style="1" customWidth="1"/>
    <col min="12491" max="12492" width="12.85546875" style="1" customWidth="1"/>
    <col min="12493" max="12493" width="11.85546875" style="1" bestFit="1" customWidth="1"/>
    <col min="12494" max="12495" width="12.85546875" style="1" customWidth="1"/>
    <col min="12496" max="12496" width="11.85546875" style="1" customWidth="1"/>
    <col min="12497" max="12498" width="12.85546875" style="1" customWidth="1"/>
    <col min="12499" max="12499" width="14" style="1" bestFit="1" customWidth="1"/>
    <col min="12500" max="12501" width="12.85546875" style="1" customWidth="1"/>
    <col min="12502" max="12502" width="11" style="1" customWidth="1"/>
    <col min="12503" max="12504" width="12.85546875" style="1" customWidth="1"/>
    <col min="12505" max="12505" width="10.5703125" style="1" customWidth="1"/>
    <col min="12506" max="12507" width="12.85546875" style="1" customWidth="1"/>
    <col min="12508" max="12508" width="11.5703125" style="1" customWidth="1"/>
    <col min="12509" max="12510" width="10.7109375" style="1" customWidth="1"/>
    <col min="12511" max="12511" width="11.85546875" style="1" bestFit="1" customWidth="1"/>
    <col min="12512" max="12513" width="10.7109375" style="1" customWidth="1"/>
    <col min="12514" max="12514" width="10.5703125" style="1" bestFit="1" customWidth="1"/>
    <col min="12515" max="12515" width="10.7109375" style="1" customWidth="1"/>
    <col min="12516" max="12516" width="10.28515625" style="1" customWidth="1"/>
    <col min="12517" max="12517" width="11.140625" style="1" customWidth="1"/>
    <col min="12518" max="12518" width="12" style="1" customWidth="1"/>
    <col min="12519" max="12519" width="12.7109375" style="1" bestFit="1" customWidth="1"/>
    <col min="12520" max="12520" width="11.85546875" style="1" bestFit="1" customWidth="1"/>
    <col min="12521" max="12521" width="10.7109375" style="1" customWidth="1"/>
    <col min="12522" max="12522" width="11.42578125" style="1" customWidth="1"/>
    <col min="12523" max="12523" width="9.7109375" style="1" bestFit="1" customWidth="1"/>
    <col min="12524" max="12524" width="11.7109375" style="1" customWidth="1"/>
    <col min="12525" max="12525" width="11.5703125" style="1" customWidth="1"/>
    <col min="12526" max="12526" width="10.5703125" style="1" bestFit="1" customWidth="1"/>
    <col min="12527" max="12527" width="12.5703125" style="1" bestFit="1" customWidth="1"/>
    <col min="12528" max="12528" width="12.140625" style="1" customWidth="1"/>
    <col min="12529" max="12529" width="11.85546875" style="1" bestFit="1" customWidth="1"/>
    <col min="12530" max="12530" width="10.85546875" style="1" bestFit="1" customWidth="1"/>
    <col min="12531" max="12726" width="9.140625" style="1"/>
    <col min="12727" max="12727" width="4.5703125" style="1" customWidth="1"/>
    <col min="12728" max="12728" width="20.28515625" style="1" customWidth="1"/>
    <col min="12729" max="12730" width="14.28515625" style="1" customWidth="1"/>
    <col min="12731" max="12731" width="14" style="1" bestFit="1" customWidth="1"/>
    <col min="12732" max="12733" width="12.5703125" style="1" customWidth="1"/>
    <col min="12734" max="12734" width="11.28515625" style="1" customWidth="1"/>
    <col min="12735" max="12736" width="12.5703125" style="1" customWidth="1"/>
    <col min="12737" max="12737" width="11.5703125" style="1" customWidth="1"/>
    <col min="12738" max="12739" width="12.5703125" style="1" customWidth="1"/>
    <col min="12740" max="12740" width="11.85546875" style="1" customWidth="1"/>
    <col min="12741" max="12742" width="12.5703125" style="1" customWidth="1"/>
    <col min="12743" max="12743" width="12.140625" style="1" customWidth="1"/>
    <col min="12744" max="12746" width="12.5703125" style="1" customWidth="1"/>
    <col min="12747" max="12748" width="12.85546875" style="1" customWidth="1"/>
    <col min="12749" max="12749" width="11.85546875" style="1" bestFit="1" customWidth="1"/>
    <col min="12750" max="12751" width="12.85546875" style="1" customWidth="1"/>
    <col min="12752" max="12752" width="11.85546875" style="1" customWidth="1"/>
    <col min="12753" max="12754" width="12.85546875" style="1" customWidth="1"/>
    <col min="12755" max="12755" width="14" style="1" bestFit="1" customWidth="1"/>
    <col min="12756" max="12757" width="12.85546875" style="1" customWidth="1"/>
    <col min="12758" max="12758" width="11" style="1" customWidth="1"/>
    <col min="12759" max="12760" width="12.85546875" style="1" customWidth="1"/>
    <col min="12761" max="12761" width="10.5703125" style="1" customWidth="1"/>
    <col min="12762" max="12763" width="12.85546875" style="1" customWidth="1"/>
    <col min="12764" max="12764" width="11.5703125" style="1" customWidth="1"/>
    <col min="12765" max="12766" width="10.7109375" style="1" customWidth="1"/>
    <col min="12767" max="12767" width="11.85546875" style="1" bestFit="1" customWidth="1"/>
    <col min="12768" max="12769" width="10.7109375" style="1" customWidth="1"/>
    <col min="12770" max="12770" width="10.5703125" style="1" bestFit="1" customWidth="1"/>
    <col min="12771" max="12771" width="10.7109375" style="1" customWidth="1"/>
    <col min="12772" max="12772" width="10.28515625" style="1" customWidth="1"/>
    <col min="12773" max="12773" width="11.140625" style="1" customWidth="1"/>
    <col min="12774" max="12774" width="12" style="1" customWidth="1"/>
    <col min="12775" max="12775" width="12.7109375" style="1" bestFit="1" customWidth="1"/>
    <col min="12776" max="12776" width="11.85546875" style="1" bestFit="1" customWidth="1"/>
    <col min="12777" max="12777" width="10.7109375" style="1" customWidth="1"/>
    <col min="12778" max="12778" width="11.42578125" style="1" customWidth="1"/>
    <col min="12779" max="12779" width="9.7109375" style="1" bestFit="1" customWidth="1"/>
    <col min="12780" max="12780" width="11.7109375" style="1" customWidth="1"/>
    <col min="12781" max="12781" width="11.5703125" style="1" customWidth="1"/>
    <col min="12782" max="12782" width="10.5703125" style="1" bestFit="1" customWidth="1"/>
    <col min="12783" max="12783" width="12.5703125" style="1" bestFit="1" customWidth="1"/>
    <col min="12784" max="12784" width="12.140625" style="1" customWidth="1"/>
    <col min="12785" max="12785" width="11.85546875" style="1" bestFit="1" customWidth="1"/>
    <col min="12786" max="12786" width="10.85546875" style="1" bestFit="1" customWidth="1"/>
    <col min="12787" max="12982" width="9.140625" style="1"/>
    <col min="12983" max="12983" width="4.5703125" style="1" customWidth="1"/>
    <col min="12984" max="12984" width="20.28515625" style="1" customWidth="1"/>
    <col min="12985" max="12986" width="14.28515625" style="1" customWidth="1"/>
    <col min="12987" max="12987" width="14" style="1" bestFit="1" customWidth="1"/>
    <col min="12988" max="12989" width="12.5703125" style="1" customWidth="1"/>
    <col min="12990" max="12990" width="11.28515625" style="1" customWidth="1"/>
    <col min="12991" max="12992" width="12.5703125" style="1" customWidth="1"/>
    <col min="12993" max="12993" width="11.5703125" style="1" customWidth="1"/>
    <col min="12994" max="12995" width="12.5703125" style="1" customWidth="1"/>
    <col min="12996" max="12996" width="11.85546875" style="1" customWidth="1"/>
    <col min="12997" max="12998" width="12.5703125" style="1" customWidth="1"/>
    <col min="12999" max="12999" width="12.140625" style="1" customWidth="1"/>
    <col min="13000" max="13002" width="12.5703125" style="1" customWidth="1"/>
    <col min="13003" max="13004" width="12.85546875" style="1" customWidth="1"/>
    <col min="13005" max="13005" width="11.85546875" style="1" bestFit="1" customWidth="1"/>
    <col min="13006" max="13007" width="12.85546875" style="1" customWidth="1"/>
    <col min="13008" max="13008" width="11.85546875" style="1" customWidth="1"/>
    <col min="13009" max="13010" width="12.85546875" style="1" customWidth="1"/>
    <col min="13011" max="13011" width="14" style="1" bestFit="1" customWidth="1"/>
    <col min="13012" max="13013" width="12.85546875" style="1" customWidth="1"/>
    <col min="13014" max="13014" width="11" style="1" customWidth="1"/>
    <col min="13015" max="13016" width="12.85546875" style="1" customWidth="1"/>
    <col min="13017" max="13017" width="10.5703125" style="1" customWidth="1"/>
    <col min="13018" max="13019" width="12.85546875" style="1" customWidth="1"/>
    <col min="13020" max="13020" width="11.5703125" style="1" customWidth="1"/>
    <col min="13021" max="13022" width="10.7109375" style="1" customWidth="1"/>
    <col min="13023" max="13023" width="11.85546875" style="1" bestFit="1" customWidth="1"/>
    <col min="13024" max="13025" width="10.7109375" style="1" customWidth="1"/>
    <col min="13026" max="13026" width="10.5703125" style="1" bestFit="1" customWidth="1"/>
    <col min="13027" max="13027" width="10.7109375" style="1" customWidth="1"/>
    <col min="13028" max="13028" width="10.28515625" style="1" customWidth="1"/>
    <col min="13029" max="13029" width="11.140625" style="1" customWidth="1"/>
    <col min="13030" max="13030" width="12" style="1" customWidth="1"/>
    <col min="13031" max="13031" width="12.7109375" style="1" bestFit="1" customWidth="1"/>
    <col min="13032" max="13032" width="11.85546875" style="1" bestFit="1" customWidth="1"/>
    <col min="13033" max="13033" width="10.7109375" style="1" customWidth="1"/>
    <col min="13034" max="13034" width="11.42578125" style="1" customWidth="1"/>
    <col min="13035" max="13035" width="9.7109375" style="1" bestFit="1" customWidth="1"/>
    <col min="13036" max="13036" width="11.7109375" style="1" customWidth="1"/>
    <col min="13037" max="13037" width="11.5703125" style="1" customWidth="1"/>
    <col min="13038" max="13038" width="10.5703125" style="1" bestFit="1" customWidth="1"/>
    <col min="13039" max="13039" width="12.5703125" style="1" bestFit="1" customWidth="1"/>
    <col min="13040" max="13040" width="12.140625" style="1" customWidth="1"/>
    <col min="13041" max="13041" width="11.85546875" style="1" bestFit="1" customWidth="1"/>
    <col min="13042" max="13042" width="10.85546875" style="1" bestFit="1" customWidth="1"/>
    <col min="13043" max="13238" width="9.140625" style="1"/>
    <col min="13239" max="13239" width="4.5703125" style="1" customWidth="1"/>
    <col min="13240" max="13240" width="20.28515625" style="1" customWidth="1"/>
    <col min="13241" max="13242" width="14.28515625" style="1" customWidth="1"/>
    <col min="13243" max="13243" width="14" style="1" bestFit="1" customWidth="1"/>
    <col min="13244" max="13245" width="12.5703125" style="1" customWidth="1"/>
    <col min="13246" max="13246" width="11.28515625" style="1" customWidth="1"/>
    <col min="13247" max="13248" width="12.5703125" style="1" customWidth="1"/>
    <col min="13249" max="13249" width="11.5703125" style="1" customWidth="1"/>
    <col min="13250" max="13251" width="12.5703125" style="1" customWidth="1"/>
    <col min="13252" max="13252" width="11.85546875" style="1" customWidth="1"/>
    <col min="13253" max="13254" width="12.5703125" style="1" customWidth="1"/>
    <col min="13255" max="13255" width="12.140625" style="1" customWidth="1"/>
    <col min="13256" max="13258" width="12.5703125" style="1" customWidth="1"/>
    <col min="13259" max="13260" width="12.85546875" style="1" customWidth="1"/>
    <col min="13261" max="13261" width="11.85546875" style="1" bestFit="1" customWidth="1"/>
    <col min="13262" max="13263" width="12.85546875" style="1" customWidth="1"/>
    <col min="13264" max="13264" width="11.85546875" style="1" customWidth="1"/>
    <col min="13265" max="13266" width="12.85546875" style="1" customWidth="1"/>
    <col min="13267" max="13267" width="14" style="1" bestFit="1" customWidth="1"/>
    <col min="13268" max="13269" width="12.85546875" style="1" customWidth="1"/>
    <col min="13270" max="13270" width="11" style="1" customWidth="1"/>
    <col min="13271" max="13272" width="12.85546875" style="1" customWidth="1"/>
    <col min="13273" max="13273" width="10.5703125" style="1" customWidth="1"/>
    <col min="13274" max="13275" width="12.85546875" style="1" customWidth="1"/>
    <col min="13276" max="13276" width="11.5703125" style="1" customWidth="1"/>
    <col min="13277" max="13278" width="10.7109375" style="1" customWidth="1"/>
    <col min="13279" max="13279" width="11.85546875" style="1" bestFit="1" customWidth="1"/>
    <col min="13280" max="13281" width="10.7109375" style="1" customWidth="1"/>
    <col min="13282" max="13282" width="10.5703125" style="1" bestFit="1" customWidth="1"/>
    <col min="13283" max="13283" width="10.7109375" style="1" customWidth="1"/>
    <col min="13284" max="13284" width="10.28515625" style="1" customWidth="1"/>
    <col min="13285" max="13285" width="11.140625" style="1" customWidth="1"/>
    <col min="13286" max="13286" width="12" style="1" customWidth="1"/>
    <col min="13287" max="13287" width="12.7109375" style="1" bestFit="1" customWidth="1"/>
    <col min="13288" max="13288" width="11.85546875" style="1" bestFit="1" customWidth="1"/>
    <col min="13289" max="13289" width="10.7109375" style="1" customWidth="1"/>
    <col min="13290" max="13290" width="11.42578125" style="1" customWidth="1"/>
    <col min="13291" max="13291" width="9.7109375" style="1" bestFit="1" customWidth="1"/>
    <col min="13292" max="13292" width="11.7109375" style="1" customWidth="1"/>
    <col min="13293" max="13293" width="11.5703125" style="1" customWidth="1"/>
    <col min="13294" max="13294" width="10.5703125" style="1" bestFit="1" customWidth="1"/>
    <col min="13295" max="13295" width="12.5703125" style="1" bestFit="1" customWidth="1"/>
    <col min="13296" max="13296" width="12.140625" style="1" customWidth="1"/>
    <col min="13297" max="13297" width="11.85546875" style="1" bestFit="1" customWidth="1"/>
    <col min="13298" max="13298" width="10.85546875" style="1" bestFit="1" customWidth="1"/>
    <col min="13299" max="13494" width="9.140625" style="1"/>
    <col min="13495" max="13495" width="4.5703125" style="1" customWidth="1"/>
    <col min="13496" max="13496" width="20.28515625" style="1" customWidth="1"/>
    <col min="13497" max="13498" width="14.28515625" style="1" customWidth="1"/>
    <col min="13499" max="13499" width="14" style="1" bestFit="1" customWidth="1"/>
    <col min="13500" max="13501" width="12.5703125" style="1" customWidth="1"/>
    <col min="13502" max="13502" width="11.28515625" style="1" customWidth="1"/>
    <col min="13503" max="13504" width="12.5703125" style="1" customWidth="1"/>
    <col min="13505" max="13505" width="11.5703125" style="1" customWidth="1"/>
    <col min="13506" max="13507" width="12.5703125" style="1" customWidth="1"/>
    <col min="13508" max="13508" width="11.85546875" style="1" customWidth="1"/>
    <col min="13509" max="13510" width="12.5703125" style="1" customWidth="1"/>
    <col min="13511" max="13511" width="12.140625" style="1" customWidth="1"/>
    <col min="13512" max="13514" width="12.5703125" style="1" customWidth="1"/>
    <col min="13515" max="13516" width="12.85546875" style="1" customWidth="1"/>
    <col min="13517" max="13517" width="11.85546875" style="1" bestFit="1" customWidth="1"/>
    <col min="13518" max="13519" width="12.85546875" style="1" customWidth="1"/>
    <col min="13520" max="13520" width="11.85546875" style="1" customWidth="1"/>
    <col min="13521" max="13522" width="12.85546875" style="1" customWidth="1"/>
    <col min="13523" max="13523" width="14" style="1" bestFit="1" customWidth="1"/>
    <col min="13524" max="13525" width="12.85546875" style="1" customWidth="1"/>
    <col min="13526" max="13526" width="11" style="1" customWidth="1"/>
    <col min="13527" max="13528" width="12.85546875" style="1" customWidth="1"/>
    <col min="13529" max="13529" width="10.5703125" style="1" customWidth="1"/>
    <col min="13530" max="13531" width="12.85546875" style="1" customWidth="1"/>
    <col min="13532" max="13532" width="11.5703125" style="1" customWidth="1"/>
    <col min="13533" max="13534" width="10.7109375" style="1" customWidth="1"/>
    <col min="13535" max="13535" width="11.85546875" style="1" bestFit="1" customWidth="1"/>
    <col min="13536" max="13537" width="10.7109375" style="1" customWidth="1"/>
    <col min="13538" max="13538" width="10.5703125" style="1" bestFit="1" customWidth="1"/>
    <col min="13539" max="13539" width="10.7109375" style="1" customWidth="1"/>
    <col min="13540" max="13540" width="10.28515625" style="1" customWidth="1"/>
    <col min="13541" max="13541" width="11.140625" style="1" customWidth="1"/>
    <col min="13542" max="13542" width="12" style="1" customWidth="1"/>
    <col min="13543" max="13543" width="12.7109375" style="1" bestFit="1" customWidth="1"/>
    <col min="13544" max="13544" width="11.85546875" style="1" bestFit="1" customWidth="1"/>
    <col min="13545" max="13545" width="10.7109375" style="1" customWidth="1"/>
    <col min="13546" max="13546" width="11.42578125" style="1" customWidth="1"/>
    <col min="13547" max="13547" width="9.7109375" style="1" bestFit="1" customWidth="1"/>
    <col min="13548" max="13548" width="11.7109375" style="1" customWidth="1"/>
    <col min="13549" max="13549" width="11.5703125" style="1" customWidth="1"/>
    <col min="13550" max="13550" width="10.5703125" style="1" bestFit="1" customWidth="1"/>
    <col min="13551" max="13551" width="12.5703125" style="1" bestFit="1" customWidth="1"/>
    <col min="13552" max="13552" width="12.140625" style="1" customWidth="1"/>
    <col min="13553" max="13553" width="11.85546875" style="1" bestFit="1" customWidth="1"/>
    <col min="13554" max="13554" width="10.85546875" style="1" bestFit="1" customWidth="1"/>
    <col min="13555" max="13750" width="9.140625" style="1"/>
    <col min="13751" max="13751" width="4.5703125" style="1" customWidth="1"/>
    <col min="13752" max="13752" width="20.28515625" style="1" customWidth="1"/>
    <col min="13753" max="13754" width="14.28515625" style="1" customWidth="1"/>
    <col min="13755" max="13755" width="14" style="1" bestFit="1" customWidth="1"/>
    <col min="13756" max="13757" width="12.5703125" style="1" customWidth="1"/>
    <col min="13758" max="13758" width="11.28515625" style="1" customWidth="1"/>
    <col min="13759" max="13760" width="12.5703125" style="1" customWidth="1"/>
    <col min="13761" max="13761" width="11.5703125" style="1" customWidth="1"/>
    <col min="13762" max="13763" width="12.5703125" style="1" customWidth="1"/>
    <col min="13764" max="13764" width="11.85546875" style="1" customWidth="1"/>
    <col min="13765" max="13766" width="12.5703125" style="1" customWidth="1"/>
    <col min="13767" max="13767" width="12.140625" style="1" customWidth="1"/>
    <col min="13768" max="13770" width="12.5703125" style="1" customWidth="1"/>
    <col min="13771" max="13772" width="12.85546875" style="1" customWidth="1"/>
    <col min="13773" max="13773" width="11.85546875" style="1" bestFit="1" customWidth="1"/>
    <col min="13774" max="13775" width="12.85546875" style="1" customWidth="1"/>
    <col min="13776" max="13776" width="11.85546875" style="1" customWidth="1"/>
    <col min="13777" max="13778" width="12.85546875" style="1" customWidth="1"/>
    <col min="13779" max="13779" width="14" style="1" bestFit="1" customWidth="1"/>
    <col min="13780" max="13781" width="12.85546875" style="1" customWidth="1"/>
    <col min="13782" max="13782" width="11" style="1" customWidth="1"/>
    <col min="13783" max="13784" width="12.85546875" style="1" customWidth="1"/>
    <col min="13785" max="13785" width="10.5703125" style="1" customWidth="1"/>
    <col min="13786" max="13787" width="12.85546875" style="1" customWidth="1"/>
    <col min="13788" max="13788" width="11.5703125" style="1" customWidth="1"/>
    <col min="13789" max="13790" width="10.7109375" style="1" customWidth="1"/>
    <col min="13791" max="13791" width="11.85546875" style="1" bestFit="1" customWidth="1"/>
    <col min="13792" max="13793" width="10.7109375" style="1" customWidth="1"/>
    <col min="13794" max="13794" width="10.5703125" style="1" bestFit="1" customWidth="1"/>
    <col min="13795" max="13795" width="10.7109375" style="1" customWidth="1"/>
    <col min="13796" max="13796" width="10.28515625" style="1" customWidth="1"/>
    <col min="13797" max="13797" width="11.140625" style="1" customWidth="1"/>
    <col min="13798" max="13798" width="12" style="1" customWidth="1"/>
    <col min="13799" max="13799" width="12.7109375" style="1" bestFit="1" customWidth="1"/>
    <col min="13800" max="13800" width="11.85546875" style="1" bestFit="1" customWidth="1"/>
    <col min="13801" max="13801" width="10.7109375" style="1" customWidth="1"/>
    <col min="13802" max="13802" width="11.42578125" style="1" customWidth="1"/>
    <col min="13803" max="13803" width="9.7109375" style="1" bestFit="1" customWidth="1"/>
    <col min="13804" max="13804" width="11.7109375" style="1" customWidth="1"/>
    <col min="13805" max="13805" width="11.5703125" style="1" customWidth="1"/>
    <col min="13806" max="13806" width="10.5703125" style="1" bestFit="1" customWidth="1"/>
    <col min="13807" max="13807" width="12.5703125" style="1" bestFit="1" customWidth="1"/>
    <col min="13808" max="13808" width="12.140625" style="1" customWidth="1"/>
    <col min="13809" max="13809" width="11.85546875" style="1" bestFit="1" customWidth="1"/>
    <col min="13810" max="13810" width="10.85546875" style="1" bestFit="1" customWidth="1"/>
    <col min="13811" max="14006" width="9.140625" style="1"/>
    <col min="14007" max="14007" width="4.5703125" style="1" customWidth="1"/>
    <col min="14008" max="14008" width="20.28515625" style="1" customWidth="1"/>
    <col min="14009" max="14010" width="14.28515625" style="1" customWidth="1"/>
    <col min="14011" max="14011" width="14" style="1" bestFit="1" customWidth="1"/>
    <col min="14012" max="14013" width="12.5703125" style="1" customWidth="1"/>
    <col min="14014" max="14014" width="11.28515625" style="1" customWidth="1"/>
    <col min="14015" max="14016" width="12.5703125" style="1" customWidth="1"/>
    <col min="14017" max="14017" width="11.5703125" style="1" customWidth="1"/>
    <col min="14018" max="14019" width="12.5703125" style="1" customWidth="1"/>
    <col min="14020" max="14020" width="11.85546875" style="1" customWidth="1"/>
    <col min="14021" max="14022" width="12.5703125" style="1" customWidth="1"/>
    <col min="14023" max="14023" width="12.140625" style="1" customWidth="1"/>
    <col min="14024" max="14026" width="12.5703125" style="1" customWidth="1"/>
    <col min="14027" max="14028" width="12.85546875" style="1" customWidth="1"/>
    <col min="14029" max="14029" width="11.85546875" style="1" bestFit="1" customWidth="1"/>
    <col min="14030" max="14031" width="12.85546875" style="1" customWidth="1"/>
    <col min="14032" max="14032" width="11.85546875" style="1" customWidth="1"/>
    <col min="14033" max="14034" width="12.85546875" style="1" customWidth="1"/>
    <col min="14035" max="14035" width="14" style="1" bestFit="1" customWidth="1"/>
    <col min="14036" max="14037" width="12.85546875" style="1" customWidth="1"/>
    <col min="14038" max="14038" width="11" style="1" customWidth="1"/>
    <col min="14039" max="14040" width="12.85546875" style="1" customWidth="1"/>
    <col min="14041" max="14041" width="10.5703125" style="1" customWidth="1"/>
    <col min="14042" max="14043" width="12.85546875" style="1" customWidth="1"/>
    <col min="14044" max="14044" width="11.5703125" style="1" customWidth="1"/>
    <col min="14045" max="14046" width="10.7109375" style="1" customWidth="1"/>
    <col min="14047" max="14047" width="11.85546875" style="1" bestFit="1" customWidth="1"/>
    <col min="14048" max="14049" width="10.7109375" style="1" customWidth="1"/>
    <col min="14050" max="14050" width="10.5703125" style="1" bestFit="1" customWidth="1"/>
    <col min="14051" max="14051" width="10.7109375" style="1" customWidth="1"/>
    <col min="14052" max="14052" width="10.28515625" style="1" customWidth="1"/>
    <col min="14053" max="14053" width="11.140625" style="1" customWidth="1"/>
    <col min="14054" max="14054" width="12" style="1" customWidth="1"/>
    <col min="14055" max="14055" width="12.7109375" style="1" bestFit="1" customWidth="1"/>
    <col min="14056" max="14056" width="11.85546875" style="1" bestFit="1" customWidth="1"/>
    <col min="14057" max="14057" width="10.7109375" style="1" customWidth="1"/>
    <col min="14058" max="14058" width="11.42578125" style="1" customWidth="1"/>
    <col min="14059" max="14059" width="9.7109375" style="1" bestFit="1" customWidth="1"/>
    <col min="14060" max="14060" width="11.7109375" style="1" customWidth="1"/>
    <col min="14061" max="14061" width="11.5703125" style="1" customWidth="1"/>
    <col min="14062" max="14062" width="10.5703125" style="1" bestFit="1" customWidth="1"/>
    <col min="14063" max="14063" width="12.5703125" style="1" bestFit="1" customWidth="1"/>
    <col min="14064" max="14064" width="12.140625" style="1" customWidth="1"/>
    <col min="14065" max="14065" width="11.85546875" style="1" bestFit="1" customWidth="1"/>
    <col min="14066" max="14066" width="10.85546875" style="1" bestFit="1" customWidth="1"/>
    <col min="14067" max="14262" width="9.140625" style="1"/>
    <col min="14263" max="14263" width="4.5703125" style="1" customWidth="1"/>
    <col min="14264" max="14264" width="20.28515625" style="1" customWidth="1"/>
    <col min="14265" max="14266" width="14.28515625" style="1" customWidth="1"/>
    <col min="14267" max="14267" width="14" style="1" bestFit="1" customWidth="1"/>
    <col min="14268" max="14269" width="12.5703125" style="1" customWidth="1"/>
    <col min="14270" max="14270" width="11.28515625" style="1" customWidth="1"/>
    <col min="14271" max="14272" width="12.5703125" style="1" customWidth="1"/>
    <col min="14273" max="14273" width="11.5703125" style="1" customWidth="1"/>
    <col min="14274" max="14275" width="12.5703125" style="1" customWidth="1"/>
    <col min="14276" max="14276" width="11.85546875" style="1" customWidth="1"/>
    <col min="14277" max="14278" width="12.5703125" style="1" customWidth="1"/>
    <col min="14279" max="14279" width="12.140625" style="1" customWidth="1"/>
    <col min="14280" max="14282" width="12.5703125" style="1" customWidth="1"/>
    <col min="14283" max="14284" width="12.85546875" style="1" customWidth="1"/>
    <col min="14285" max="14285" width="11.85546875" style="1" bestFit="1" customWidth="1"/>
    <col min="14286" max="14287" width="12.85546875" style="1" customWidth="1"/>
    <col min="14288" max="14288" width="11.85546875" style="1" customWidth="1"/>
    <col min="14289" max="14290" width="12.85546875" style="1" customWidth="1"/>
    <col min="14291" max="14291" width="14" style="1" bestFit="1" customWidth="1"/>
    <col min="14292" max="14293" width="12.85546875" style="1" customWidth="1"/>
    <col min="14294" max="14294" width="11" style="1" customWidth="1"/>
    <col min="14295" max="14296" width="12.85546875" style="1" customWidth="1"/>
    <col min="14297" max="14297" width="10.5703125" style="1" customWidth="1"/>
    <col min="14298" max="14299" width="12.85546875" style="1" customWidth="1"/>
    <col min="14300" max="14300" width="11.5703125" style="1" customWidth="1"/>
    <col min="14301" max="14302" width="10.7109375" style="1" customWidth="1"/>
    <col min="14303" max="14303" width="11.85546875" style="1" bestFit="1" customWidth="1"/>
    <col min="14304" max="14305" width="10.7109375" style="1" customWidth="1"/>
    <col min="14306" max="14306" width="10.5703125" style="1" bestFit="1" customWidth="1"/>
    <col min="14307" max="14307" width="10.7109375" style="1" customWidth="1"/>
    <col min="14308" max="14308" width="10.28515625" style="1" customWidth="1"/>
    <col min="14309" max="14309" width="11.140625" style="1" customWidth="1"/>
    <col min="14310" max="14310" width="12" style="1" customWidth="1"/>
    <col min="14311" max="14311" width="12.7109375" style="1" bestFit="1" customWidth="1"/>
    <col min="14312" max="14312" width="11.85546875" style="1" bestFit="1" customWidth="1"/>
    <col min="14313" max="14313" width="10.7109375" style="1" customWidth="1"/>
    <col min="14314" max="14314" width="11.42578125" style="1" customWidth="1"/>
    <col min="14315" max="14315" width="9.7109375" style="1" bestFit="1" customWidth="1"/>
    <col min="14316" max="14316" width="11.7109375" style="1" customWidth="1"/>
    <col min="14317" max="14317" width="11.5703125" style="1" customWidth="1"/>
    <col min="14318" max="14318" width="10.5703125" style="1" bestFit="1" customWidth="1"/>
    <col min="14319" max="14319" width="12.5703125" style="1" bestFit="1" customWidth="1"/>
    <col min="14320" max="14320" width="12.140625" style="1" customWidth="1"/>
    <col min="14321" max="14321" width="11.85546875" style="1" bestFit="1" customWidth="1"/>
    <col min="14322" max="14322" width="10.85546875" style="1" bestFit="1" customWidth="1"/>
    <col min="14323" max="14518" width="9.140625" style="1"/>
    <col min="14519" max="14519" width="4.5703125" style="1" customWidth="1"/>
    <col min="14520" max="14520" width="20.28515625" style="1" customWidth="1"/>
    <col min="14521" max="14522" width="14.28515625" style="1" customWidth="1"/>
    <col min="14523" max="14523" width="14" style="1" bestFit="1" customWidth="1"/>
    <col min="14524" max="14525" width="12.5703125" style="1" customWidth="1"/>
    <col min="14526" max="14526" width="11.28515625" style="1" customWidth="1"/>
    <col min="14527" max="14528" width="12.5703125" style="1" customWidth="1"/>
    <col min="14529" max="14529" width="11.5703125" style="1" customWidth="1"/>
    <col min="14530" max="14531" width="12.5703125" style="1" customWidth="1"/>
    <col min="14532" max="14532" width="11.85546875" style="1" customWidth="1"/>
    <col min="14533" max="14534" width="12.5703125" style="1" customWidth="1"/>
    <col min="14535" max="14535" width="12.140625" style="1" customWidth="1"/>
    <col min="14536" max="14538" width="12.5703125" style="1" customWidth="1"/>
    <col min="14539" max="14540" width="12.85546875" style="1" customWidth="1"/>
    <col min="14541" max="14541" width="11.85546875" style="1" bestFit="1" customWidth="1"/>
    <col min="14542" max="14543" width="12.85546875" style="1" customWidth="1"/>
    <col min="14544" max="14544" width="11.85546875" style="1" customWidth="1"/>
    <col min="14545" max="14546" width="12.85546875" style="1" customWidth="1"/>
    <col min="14547" max="14547" width="14" style="1" bestFit="1" customWidth="1"/>
    <col min="14548" max="14549" width="12.85546875" style="1" customWidth="1"/>
    <col min="14550" max="14550" width="11" style="1" customWidth="1"/>
    <col min="14551" max="14552" width="12.85546875" style="1" customWidth="1"/>
    <col min="14553" max="14553" width="10.5703125" style="1" customWidth="1"/>
    <col min="14554" max="14555" width="12.85546875" style="1" customWidth="1"/>
    <col min="14556" max="14556" width="11.5703125" style="1" customWidth="1"/>
    <col min="14557" max="14558" width="10.7109375" style="1" customWidth="1"/>
    <col min="14559" max="14559" width="11.85546875" style="1" bestFit="1" customWidth="1"/>
    <col min="14560" max="14561" width="10.7109375" style="1" customWidth="1"/>
    <col min="14562" max="14562" width="10.5703125" style="1" bestFit="1" customWidth="1"/>
    <col min="14563" max="14563" width="10.7109375" style="1" customWidth="1"/>
    <col min="14564" max="14564" width="10.28515625" style="1" customWidth="1"/>
    <col min="14565" max="14565" width="11.140625" style="1" customWidth="1"/>
    <col min="14566" max="14566" width="12" style="1" customWidth="1"/>
    <col min="14567" max="14567" width="12.7109375" style="1" bestFit="1" customWidth="1"/>
    <col min="14568" max="14568" width="11.85546875" style="1" bestFit="1" customWidth="1"/>
    <col min="14569" max="14569" width="10.7109375" style="1" customWidth="1"/>
    <col min="14570" max="14570" width="11.42578125" style="1" customWidth="1"/>
    <col min="14571" max="14571" width="9.7109375" style="1" bestFit="1" customWidth="1"/>
    <col min="14572" max="14572" width="11.7109375" style="1" customWidth="1"/>
    <col min="14573" max="14573" width="11.5703125" style="1" customWidth="1"/>
    <col min="14574" max="14574" width="10.5703125" style="1" bestFit="1" customWidth="1"/>
    <col min="14575" max="14575" width="12.5703125" style="1" bestFit="1" customWidth="1"/>
    <col min="14576" max="14576" width="12.140625" style="1" customWidth="1"/>
    <col min="14577" max="14577" width="11.85546875" style="1" bestFit="1" customWidth="1"/>
    <col min="14578" max="14578" width="10.85546875" style="1" bestFit="1" customWidth="1"/>
    <col min="14579" max="14774" width="9.140625" style="1"/>
    <col min="14775" max="14775" width="4.5703125" style="1" customWidth="1"/>
    <col min="14776" max="14776" width="20.28515625" style="1" customWidth="1"/>
    <col min="14777" max="14778" width="14.28515625" style="1" customWidth="1"/>
    <col min="14779" max="14779" width="14" style="1" bestFit="1" customWidth="1"/>
    <col min="14780" max="14781" width="12.5703125" style="1" customWidth="1"/>
    <col min="14782" max="14782" width="11.28515625" style="1" customWidth="1"/>
    <col min="14783" max="14784" width="12.5703125" style="1" customWidth="1"/>
    <col min="14785" max="14785" width="11.5703125" style="1" customWidth="1"/>
    <col min="14786" max="14787" width="12.5703125" style="1" customWidth="1"/>
    <col min="14788" max="14788" width="11.85546875" style="1" customWidth="1"/>
    <col min="14789" max="14790" width="12.5703125" style="1" customWidth="1"/>
    <col min="14791" max="14791" width="12.140625" style="1" customWidth="1"/>
    <col min="14792" max="14794" width="12.5703125" style="1" customWidth="1"/>
    <col min="14795" max="14796" width="12.85546875" style="1" customWidth="1"/>
    <col min="14797" max="14797" width="11.85546875" style="1" bestFit="1" customWidth="1"/>
    <col min="14798" max="14799" width="12.85546875" style="1" customWidth="1"/>
    <col min="14800" max="14800" width="11.85546875" style="1" customWidth="1"/>
    <col min="14801" max="14802" width="12.85546875" style="1" customWidth="1"/>
    <col min="14803" max="14803" width="14" style="1" bestFit="1" customWidth="1"/>
    <col min="14804" max="14805" width="12.85546875" style="1" customWidth="1"/>
    <col min="14806" max="14806" width="11" style="1" customWidth="1"/>
    <col min="14807" max="14808" width="12.85546875" style="1" customWidth="1"/>
    <col min="14809" max="14809" width="10.5703125" style="1" customWidth="1"/>
    <col min="14810" max="14811" width="12.85546875" style="1" customWidth="1"/>
    <col min="14812" max="14812" width="11.5703125" style="1" customWidth="1"/>
    <col min="14813" max="14814" width="10.7109375" style="1" customWidth="1"/>
    <col min="14815" max="14815" width="11.85546875" style="1" bestFit="1" customWidth="1"/>
    <col min="14816" max="14817" width="10.7109375" style="1" customWidth="1"/>
    <col min="14818" max="14818" width="10.5703125" style="1" bestFit="1" customWidth="1"/>
    <col min="14819" max="14819" width="10.7109375" style="1" customWidth="1"/>
    <col min="14820" max="14820" width="10.28515625" style="1" customWidth="1"/>
    <col min="14821" max="14821" width="11.140625" style="1" customWidth="1"/>
    <col min="14822" max="14822" width="12" style="1" customWidth="1"/>
    <col min="14823" max="14823" width="12.7109375" style="1" bestFit="1" customWidth="1"/>
    <col min="14824" max="14824" width="11.85546875" style="1" bestFit="1" customWidth="1"/>
    <col min="14825" max="14825" width="10.7109375" style="1" customWidth="1"/>
    <col min="14826" max="14826" width="11.42578125" style="1" customWidth="1"/>
    <col min="14827" max="14827" width="9.7109375" style="1" bestFit="1" customWidth="1"/>
    <col min="14828" max="14828" width="11.7109375" style="1" customWidth="1"/>
    <col min="14829" max="14829" width="11.5703125" style="1" customWidth="1"/>
    <col min="14830" max="14830" width="10.5703125" style="1" bestFit="1" customWidth="1"/>
    <col min="14831" max="14831" width="12.5703125" style="1" bestFit="1" customWidth="1"/>
    <col min="14832" max="14832" width="12.140625" style="1" customWidth="1"/>
    <col min="14833" max="14833" width="11.85546875" style="1" bestFit="1" customWidth="1"/>
    <col min="14834" max="14834" width="10.85546875" style="1" bestFit="1" customWidth="1"/>
    <col min="14835" max="15030" width="9.140625" style="1"/>
    <col min="15031" max="15031" width="4.5703125" style="1" customWidth="1"/>
    <col min="15032" max="15032" width="20.28515625" style="1" customWidth="1"/>
    <col min="15033" max="15034" width="14.28515625" style="1" customWidth="1"/>
    <col min="15035" max="15035" width="14" style="1" bestFit="1" customWidth="1"/>
    <col min="15036" max="15037" width="12.5703125" style="1" customWidth="1"/>
    <col min="15038" max="15038" width="11.28515625" style="1" customWidth="1"/>
    <col min="15039" max="15040" width="12.5703125" style="1" customWidth="1"/>
    <col min="15041" max="15041" width="11.5703125" style="1" customWidth="1"/>
    <col min="15042" max="15043" width="12.5703125" style="1" customWidth="1"/>
    <col min="15044" max="15044" width="11.85546875" style="1" customWidth="1"/>
    <col min="15045" max="15046" width="12.5703125" style="1" customWidth="1"/>
    <col min="15047" max="15047" width="12.140625" style="1" customWidth="1"/>
    <col min="15048" max="15050" width="12.5703125" style="1" customWidth="1"/>
    <col min="15051" max="15052" width="12.85546875" style="1" customWidth="1"/>
    <col min="15053" max="15053" width="11.85546875" style="1" bestFit="1" customWidth="1"/>
    <col min="15054" max="15055" width="12.85546875" style="1" customWidth="1"/>
    <col min="15056" max="15056" width="11.85546875" style="1" customWidth="1"/>
    <col min="15057" max="15058" width="12.85546875" style="1" customWidth="1"/>
    <col min="15059" max="15059" width="14" style="1" bestFit="1" customWidth="1"/>
    <col min="15060" max="15061" width="12.85546875" style="1" customWidth="1"/>
    <col min="15062" max="15062" width="11" style="1" customWidth="1"/>
    <col min="15063" max="15064" width="12.85546875" style="1" customWidth="1"/>
    <col min="15065" max="15065" width="10.5703125" style="1" customWidth="1"/>
    <col min="15066" max="15067" width="12.85546875" style="1" customWidth="1"/>
    <col min="15068" max="15068" width="11.5703125" style="1" customWidth="1"/>
    <col min="15069" max="15070" width="10.7109375" style="1" customWidth="1"/>
    <col min="15071" max="15071" width="11.85546875" style="1" bestFit="1" customWidth="1"/>
    <col min="15072" max="15073" width="10.7109375" style="1" customWidth="1"/>
    <col min="15074" max="15074" width="10.5703125" style="1" bestFit="1" customWidth="1"/>
    <col min="15075" max="15075" width="10.7109375" style="1" customWidth="1"/>
    <col min="15076" max="15076" width="10.28515625" style="1" customWidth="1"/>
    <col min="15077" max="15077" width="11.140625" style="1" customWidth="1"/>
    <col min="15078" max="15078" width="12" style="1" customWidth="1"/>
    <col min="15079" max="15079" width="12.7109375" style="1" bestFit="1" customWidth="1"/>
    <col min="15080" max="15080" width="11.85546875" style="1" bestFit="1" customWidth="1"/>
    <col min="15081" max="15081" width="10.7109375" style="1" customWidth="1"/>
    <col min="15082" max="15082" width="11.42578125" style="1" customWidth="1"/>
    <col min="15083" max="15083" width="9.7109375" style="1" bestFit="1" customWidth="1"/>
    <col min="15084" max="15084" width="11.7109375" style="1" customWidth="1"/>
    <col min="15085" max="15085" width="11.5703125" style="1" customWidth="1"/>
    <col min="15086" max="15086" width="10.5703125" style="1" bestFit="1" customWidth="1"/>
    <col min="15087" max="15087" width="12.5703125" style="1" bestFit="1" customWidth="1"/>
    <col min="15088" max="15088" width="12.140625" style="1" customWidth="1"/>
    <col min="15089" max="15089" width="11.85546875" style="1" bestFit="1" customWidth="1"/>
    <col min="15090" max="15090" width="10.85546875" style="1" bestFit="1" customWidth="1"/>
    <col min="15091" max="15286" width="9.140625" style="1"/>
    <col min="15287" max="15287" width="4.5703125" style="1" customWidth="1"/>
    <col min="15288" max="15288" width="20.28515625" style="1" customWidth="1"/>
    <col min="15289" max="15290" width="14.28515625" style="1" customWidth="1"/>
    <col min="15291" max="15291" width="14" style="1" bestFit="1" customWidth="1"/>
    <col min="15292" max="15293" width="12.5703125" style="1" customWidth="1"/>
    <col min="15294" max="15294" width="11.28515625" style="1" customWidth="1"/>
    <col min="15295" max="15296" width="12.5703125" style="1" customWidth="1"/>
    <col min="15297" max="15297" width="11.5703125" style="1" customWidth="1"/>
    <col min="15298" max="15299" width="12.5703125" style="1" customWidth="1"/>
    <col min="15300" max="15300" width="11.85546875" style="1" customWidth="1"/>
    <col min="15301" max="15302" width="12.5703125" style="1" customWidth="1"/>
    <col min="15303" max="15303" width="12.140625" style="1" customWidth="1"/>
    <col min="15304" max="15306" width="12.5703125" style="1" customWidth="1"/>
    <col min="15307" max="15308" width="12.85546875" style="1" customWidth="1"/>
    <col min="15309" max="15309" width="11.85546875" style="1" bestFit="1" customWidth="1"/>
    <col min="15310" max="15311" width="12.85546875" style="1" customWidth="1"/>
    <col min="15312" max="15312" width="11.85546875" style="1" customWidth="1"/>
    <col min="15313" max="15314" width="12.85546875" style="1" customWidth="1"/>
    <col min="15315" max="15315" width="14" style="1" bestFit="1" customWidth="1"/>
    <col min="15316" max="15317" width="12.85546875" style="1" customWidth="1"/>
    <col min="15318" max="15318" width="11" style="1" customWidth="1"/>
    <col min="15319" max="15320" width="12.85546875" style="1" customWidth="1"/>
    <col min="15321" max="15321" width="10.5703125" style="1" customWidth="1"/>
    <col min="15322" max="15323" width="12.85546875" style="1" customWidth="1"/>
    <col min="15324" max="15324" width="11.5703125" style="1" customWidth="1"/>
    <col min="15325" max="15326" width="10.7109375" style="1" customWidth="1"/>
    <col min="15327" max="15327" width="11.85546875" style="1" bestFit="1" customWidth="1"/>
    <col min="15328" max="15329" width="10.7109375" style="1" customWidth="1"/>
    <col min="15330" max="15330" width="10.5703125" style="1" bestFit="1" customWidth="1"/>
    <col min="15331" max="15331" width="10.7109375" style="1" customWidth="1"/>
    <col min="15332" max="15332" width="10.28515625" style="1" customWidth="1"/>
    <col min="15333" max="15333" width="11.140625" style="1" customWidth="1"/>
    <col min="15334" max="15334" width="12" style="1" customWidth="1"/>
    <col min="15335" max="15335" width="12.7109375" style="1" bestFit="1" customWidth="1"/>
    <col min="15336" max="15336" width="11.85546875" style="1" bestFit="1" customWidth="1"/>
    <col min="15337" max="15337" width="10.7109375" style="1" customWidth="1"/>
    <col min="15338" max="15338" width="11.42578125" style="1" customWidth="1"/>
    <col min="15339" max="15339" width="9.7109375" style="1" bestFit="1" customWidth="1"/>
    <col min="15340" max="15340" width="11.7109375" style="1" customWidth="1"/>
    <col min="15341" max="15341" width="11.5703125" style="1" customWidth="1"/>
    <col min="15342" max="15342" width="10.5703125" style="1" bestFit="1" customWidth="1"/>
    <col min="15343" max="15343" width="12.5703125" style="1" bestFit="1" customWidth="1"/>
    <col min="15344" max="15344" width="12.140625" style="1" customWidth="1"/>
    <col min="15345" max="15345" width="11.85546875" style="1" bestFit="1" customWidth="1"/>
    <col min="15346" max="15346" width="10.85546875" style="1" bestFit="1" customWidth="1"/>
    <col min="15347" max="15542" width="9.140625" style="1"/>
    <col min="15543" max="15543" width="4.5703125" style="1" customWidth="1"/>
    <col min="15544" max="15544" width="20.28515625" style="1" customWidth="1"/>
    <col min="15545" max="15546" width="14.28515625" style="1" customWidth="1"/>
    <col min="15547" max="15547" width="14" style="1" bestFit="1" customWidth="1"/>
    <col min="15548" max="15549" width="12.5703125" style="1" customWidth="1"/>
    <col min="15550" max="15550" width="11.28515625" style="1" customWidth="1"/>
    <col min="15551" max="15552" width="12.5703125" style="1" customWidth="1"/>
    <col min="15553" max="15553" width="11.5703125" style="1" customWidth="1"/>
    <col min="15554" max="15555" width="12.5703125" style="1" customWidth="1"/>
    <col min="15556" max="15556" width="11.85546875" style="1" customWidth="1"/>
    <col min="15557" max="15558" width="12.5703125" style="1" customWidth="1"/>
    <col min="15559" max="15559" width="12.140625" style="1" customWidth="1"/>
    <col min="15560" max="15562" width="12.5703125" style="1" customWidth="1"/>
    <col min="15563" max="15564" width="12.85546875" style="1" customWidth="1"/>
    <col min="15565" max="15565" width="11.85546875" style="1" bestFit="1" customWidth="1"/>
    <col min="15566" max="15567" width="12.85546875" style="1" customWidth="1"/>
    <col min="15568" max="15568" width="11.85546875" style="1" customWidth="1"/>
    <col min="15569" max="15570" width="12.85546875" style="1" customWidth="1"/>
    <col min="15571" max="15571" width="14" style="1" bestFit="1" customWidth="1"/>
    <col min="15572" max="15573" width="12.85546875" style="1" customWidth="1"/>
    <col min="15574" max="15574" width="11" style="1" customWidth="1"/>
    <col min="15575" max="15576" width="12.85546875" style="1" customWidth="1"/>
    <col min="15577" max="15577" width="10.5703125" style="1" customWidth="1"/>
    <col min="15578" max="15579" width="12.85546875" style="1" customWidth="1"/>
    <col min="15580" max="15580" width="11.5703125" style="1" customWidth="1"/>
    <col min="15581" max="15582" width="10.7109375" style="1" customWidth="1"/>
    <col min="15583" max="15583" width="11.85546875" style="1" bestFit="1" customWidth="1"/>
    <col min="15584" max="15585" width="10.7109375" style="1" customWidth="1"/>
    <col min="15586" max="15586" width="10.5703125" style="1" bestFit="1" customWidth="1"/>
    <col min="15587" max="15587" width="10.7109375" style="1" customWidth="1"/>
    <col min="15588" max="15588" width="10.28515625" style="1" customWidth="1"/>
    <col min="15589" max="15589" width="11.140625" style="1" customWidth="1"/>
    <col min="15590" max="15590" width="12" style="1" customWidth="1"/>
    <col min="15591" max="15591" width="12.7109375" style="1" bestFit="1" customWidth="1"/>
    <col min="15592" max="15592" width="11.85546875" style="1" bestFit="1" customWidth="1"/>
    <col min="15593" max="15593" width="10.7109375" style="1" customWidth="1"/>
    <col min="15594" max="15594" width="11.42578125" style="1" customWidth="1"/>
    <col min="15595" max="15595" width="9.7109375" style="1" bestFit="1" customWidth="1"/>
    <col min="15596" max="15596" width="11.7109375" style="1" customWidth="1"/>
    <col min="15597" max="15597" width="11.5703125" style="1" customWidth="1"/>
    <col min="15598" max="15598" width="10.5703125" style="1" bestFit="1" customWidth="1"/>
    <col min="15599" max="15599" width="12.5703125" style="1" bestFit="1" customWidth="1"/>
    <col min="15600" max="15600" width="12.140625" style="1" customWidth="1"/>
    <col min="15601" max="15601" width="11.85546875" style="1" bestFit="1" customWidth="1"/>
    <col min="15602" max="15602" width="10.85546875" style="1" bestFit="1" customWidth="1"/>
    <col min="15603" max="15798" width="9.140625" style="1"/>
    <col min="15799" max="15799" width="4.5703125" style="1" customWidth="1"/>
    <col min="15800" max="15800" width="20.28515625" style="1" customWidth="1"/>
    <col min="15801" max="15802" width="14.28515625" style="1" customWidth="1"/>
    <col min="15803" max="15803" width="14" style="1" bestFit="1" customWidth="1"/>
    <col min="15804" max="15805" width="12.5703125" style="1" customWidth="1"/>
    <col min="15806" max="15806" width="11.28515625" style="1" customWidth="1"/>
    <col min="15807" max="15808" width="12.5703125" style="1" customWidth="1"/>
    <col min="15809" max="15809" width="11.5703125" style="1" customWidth="1"/>
    <col min="15810" max="15811" width="12.5703125" style="1" customWidth="1"/>
    <col min="15812" max="15812" width="11.85546875" style="1" customWidth="1"/>
    <col min="15813" max="15814" width="12.5703125" style="1" customWidth="1"/>
    <col min="15815" max="15815" width="12.140625" style="1" customWidth="1"/>
    <col min="15816" max="15818" width="12.5703125" style="1" customWidth="1"/>
    <col min="15819" max="15820" width="12.85546875" style="1" customWidth="1"/>
    <col min="15821" max="15821" width="11.85546875" style="1" bestFit="1" customWidth="1"/>
    <col min="15822" max="15823" width="12.85546875" style="1" customWidth="1"/>
    <col min="15824" max="15824" width="11.85546875" style="1" customWidth="1"/>
    <col min="15825" max="15826" width="12.85546875" style="1" customWidth="1"/>
    <col min="15827" max="15827" width="14" style="1" bestFit="1" customWidth="1"/>
    <col min="15828" max="15829" width="12.85546875" style="1" customWidth="1"/>
    <col min="15830" max="15830" width="11" style="1" customWidth="1"/>
    <col min="15831" max="15832" width="12.85546875" style="1" customWidth="1"/>
    <col min="15833" max="15833" width="10.5703125" style="1" customWidth="1"/>
    <col min="15834" max="15835" width="12.85546875" style="1" customWidth="1"/>
    <col min="15836" max="15836" width="11.5703125" style="1" customWidth="1"/>
    <col min="15837" max="15838" width="10.7109375" style="1" customWidth="1"/>
    <col min="15839" max="15839" width="11.85546875" style="1" bestFit="1" customWidth="1"/>
    <col min="15840" max="15841" width="10.7109375" style="1" customWidth="1"/>
    <col min="15842" max="15842" width="10.5703125" style="1" bestFit="1" customWidth="1"/>
    <col min="15843" max="15843" width="10.7109375" style="1" customWidth="1"/>
    <col min="15844" max="15844" width="10.28515625" style="1" customWidth="1"/>
    <col min="15845" max="15845" width="11.140625" style="1" customWidth="1"/>
    <col min="15846" max="15846" width="12" style="1" customWidth="1"/>
    <col min="15847" max="15847" width="12.7109375" style="1" bestFit="1" customWidth="1"/>
    <col min="15848" max="15848" width="11.85546875" style="1" bestFit="1" customWidth="1"/>
    <col min="15849" max="15849" width="10.7109375" style="1" customWidth="1"/>
    <col min="15850" max="15850" width="11.42578125" style="1" customWidth="1"/>
    <col min="15851" max="15851" width="9.7109375" style="1" bestFit="1" customWidth="1"/>
    <col min="15852" max="15852" width="11.7109375" style="1" customWidth="1"/>
    <col min="15853" max="15853" width="11.5703125" style="1" customWidth="1"/>
    <col min="15854" max="15854" width="10.5703125" style="1" bestFit="1" customWidth="1"/>
    <col min="15855" max="15855" width="12.5703125" style="1" bestFit="1" customWidth="1"/>
    <col min="15856" max="15856" width="12.140625" style="1" customWidth="1"/>
    <col min="15857" max="15857" width="11.85546875" style="1" bestFit="1" customWidth="1"/>
    <col min="15858" max="15858" width="10.85546875" style="1" bestFit="1" customWidth="1"/>
    <col min="15859" max="16054" width="9.140625" style="1"/>
    <col min="16055" max="16055" width="4.5703125" style="1" customWidth="1"/>
    <col min="16056" max="16056" width="20.28515625" style="1" customWidth="1"/>
    <col min="16057" max="16058" width="14.28515625" style="1" customWidth="1"/>
    <col min="16059" max="16059" width="14" style="1" bestFit="1" customWidth="1"/>
    <col min="16060" max="16061" width="12.5703125" style="1" customWidth="1"/>
    <col min="16062" max="16062" width="11.28515625" style="1" customWidth="1"/>
    <col min="16063" max="16064" width="12.5703125" style="1" customWidth="1"/>
    <col min="16065" max="16065" width="11.5703125" style="1" customWidth="1"/>
    <col min="16066" max="16067" width="12.5703125" style="1" customWidth="1"/>
    <col min="16068" max="16068" width="11.85546875" style="1" customWidth="1"/>
    <col min="16069" max="16070" width="12.5703125" style="1" customWidth="1"/>
    <col min="16071" max="16071" width="12.140625" style="1" customWidth="1"/>
    <col min="16072" max="16074" width="12.5703125" style="1" customWidth="1"/>
    <col min="16075" max="16076" width="12.85546875" style="1" customWidth="1"/>
    <col min="16077" max="16077" width="11.85546875" style="1" bestFit="1" customWidth="1"/>
    <col min="16078" max="16079" width="12.85546875" style="1" customWidth="1"/>
    <col min="16080" max="16080" width="11.85546875" style="1" customWidth="1"/>
    <col min="16081" max="16082" width="12.85546875" style="1" customWidth="1"/>
    <col min="16083" max="16083" width="14" style="1" bestFit="1" customWidth="1"/>
    <col min="16084" max="16085" width="12.85546875" style="1" customWidth="1"/>
    <col min="16086" max="16086" width="11" style="1" customWidth="1"/>
    <col min="16087" max="16088" width="12.85546875" style="1" customWidth="1"/>
    <col min="16089" max="16089" width="10.5703125" style="1" customWidth="1"/>
    <col min="16090" max="16091" width="12.85546875" style="1" customWidth="1"/>
    <col min="16092" max="16092" width="11.5703125" style="1" customWidth="1"/>
    <col min="16093" max="16094" width="10.7109375" style="1" customWidth="1"/>
    <col min="16095" max="16095" width="11.85546875" style="1" bestFit="1" customWidth="1"/>
    <col min="16096" max="16097" width="10.7109375" style="1" customWidth="1"/>
    <col min="16098" max="16098" width="10.5703125" style="1" bestFit="1" customWidth="1"/>
    <col min="16099" max="16099" width="10.7109375" style="1" customWidth="1"/>
    <col min="16100" max="16100" width="10.28515625" style="1" customWidth="1"/>
    <col min="16101" max="16101" width="11.140625" style="1" customWidth="1"/>
    <col min="16102" max="16102" width="12" style="1" customWidth="1"/>
    <col min="16103" max="16103" width="12.7109375" style="1" bestFit="1" customWidth="1"/>
    <col min="16104" max="16104" width="11.85546875" style="1" bestFit="1" customWidth="1"/>
    <col min="16105" max="16105" width="10.7109375" style="1" customWidth="1"/>
    <col min="16106" max="16106" width="11.42578125" style="1" customWidth="1"/>
    <col min="16107" max="16107" width="9.7109375" style="1" bestFit="1" customWidth="1"/>
    <col min="16108" max="16108" width="11.7109375" style="1" customWidth="1"/>
    <col min="16109" max="16109" width="11.5703125" style="1" customWidth="1"/>
    <col min="16110" max="16110" width="10.5703125" style="1" bestFit="1" customWidth="1"/>
    <col min="16111" max="16111" width="12.5703125" style="1" bestFit="1" customWidth="1"/>
    <col min="16112" max="16112" width="12.140625" style="1" customWidth="1"/>
    <col min="16113" max="16113" width="11.85546875" style="1" bestFit="1" customWidth="1"/>
    <col min="16114" max="16114" width="10.85546875" style="1" bestFit="1" customWidth="1"/>
    <col min="16115" max="16384" width="9.140625" style="1"/>
  </cols>
  <sheetData>
    <row r="1" spans="1:27" s="14" customFormat="1" ht="47.25" customHeight="1" x14ac:dyDescent="0.3">
      <c r="A1" s="2" t="s">
        <v>0</v>
      </c>
      <c r="B1" s="3" t="s">
        <v>1</v>
      </c>
      <c r="C1" s="4" t="s">
        <v>2</v>
      </c>
      <c r="D1" s="5" t="s">
        <v>3</v>
      </c>
      <c r="E1" s="6"/>
      <c r="F1" s="6"/>
      <c r="G1" s="7"/>
      <c r="H1" s="8" t="s">
        <v>4</v>
      </c>
      <c r="I1" s="9"/>
      <c r="J1" s="9"/>
      <c r="K1" s="10"/>
      <c r="L1" s="11"/>
      <c r="M1" s="12" t="str">
        <f>+'[1]Тушум солиштирма'!G5</f>
        <v>2020 йил апрель</v>
      </c>
      <c r="N1" s="13"/>
      <c r="O1" s="13"/>
      <c r="Q1" s="15" t="str">
        <f>+'[1]Тушум солиштирма'!F5</f>
        <v>2020 йил март</v>
      </c>
      <c r="R1" s="13"/>
      <c r="S1" s="16"/>
      <c r="U1" s="15" t="str">
        <f>+'[1]Тушум солиштирма'!E5</f>
        <v>2019 йил апрель</v>
      </c>
      <c r="V1" s="13"/>
      <c r="W1" s="16"/>
      <c r="X1" s="17"/>
      <c r="Y1" s="15" t="s">
        <v>5</v>
      </c>
      <c r="Z1" s="13"/>
      <c r="AA1" s="16"/>
    </row>
    <row r="2" spans="1:27" s="14" customFormat="1" ht="87" customHeight="1" thickBot="1" x14ac:dyDescent="0.35">
      <c r="A2" s="18"/>
      <c r="B2" s="19"/>
      <c r="C2" s="20"/>
      <c r="D2" s="21" t="str">
        <f>+'[1]Тушум солиштирма'!D5</f>
        <v>Йиллик ўртача</v>
      </c>
      <c r="E2" s="21" t="str">
        <f>+'[1]Тушум солиштирма'!E5</f>
        <v>2019 йил апрель</v>
      </c>
      <c r="F2" s="21" t="str">
        <f>+'[1]Тушум солиштирма'!F5</f>
        <v>2020 йил март</v>
      </c>
      <c r="G2" s="21" t="str">
        <f>+'[1]Тушум солиштирма'!G5</f>
        <v>2020 йил апрель</v>
      </c>
      <c r="H2" s="22" t="str">
        <f>+'[1]Тушум солиштирма'!H5</f>
        <v>Ўртачага нисбатан
(йил бошидан)</v>
      </c>
      <c r="I2" s="23" t="str">
        <f>+'[1]Тушум солиштирма'!I5</f>
        <v>Ўтган йилга нисбатан</v>
      </c>
      <c r="J2" s="23" t="str">
        <f>+'[1]Тушум солиштирма'!J5</f>
        <v>Ўтган ойга нисбатан</v>
      </c>
      <c r="K2" s="24" t="str">
        <f>+'[1]Тушум солиштирма'!K5</f>
        <v>Фоизда</v>
      </c>
      <c r="L2" s="23"/>
      <c r="M2" s="25" t="s">
        <v>6</v>
      </c>
      <c r="N2" s="25" t="s">
        <v>7</v>
      </c>
      <c r="O2" s="25" t="s">
        <v>8</v>
      </c>
      <c r="Q2" s="26" t="s">
        <v>6</v>
      </c>
      <c r="R2" s="25" t="s">
        <v>7</v>
      </c>
      <c r="S2" s="27" t="s">
        <v>8</v>
      </c>
      <c r="U2" s="26" t="s">
        <v>6</v>
      </c>
      <c r="V2" s="25" t="s">
        <v>7</v>
      </c>
      <c r="W2" s="27" t="s">
        <v>8</v>
      </c>
      <c r="X2" s="28"/>
      <c r="Y2" s="26" t="s">
        <v>6</v>
      </c>
      <c r="Z2" s="25" t="s">
        <v>7</v>
      </c>
      <c r="AA2" s="27" t="s">
        <v>8</v>
      </c>
    </row>
    <row r="3" spans="1:27" s="41" customFormat="1" ht="37.5" customHeight="1" thickBot="1" x14ac:dyDescent="0.35">
      <c r="A3" s="29"/>
      <c r="B3" s="30" t="s">
        <v>9</v>
      </c>
      <c r="C3" s="31"/>
      <c r="D3" s="32">
        <f>+AA3*100</f>
        <v>89.237352868125882</v>
      </c>
      <c r="E3" s="32">
        <f>+W3*100</f>
        <v>92.39284614942197</v>
      </c>
      <c r="F3" s="32">
        <f>+S3*100</f>
        <v>82.126023908881422</v>
      </c>
      <c r="G3" s="33">
        <f>+O3*100</f>
        <v>63.250921328571053</v>
      </c>
      <c r="H3" s="34">
        <f>+G3-D3</f>
        <v>-25.986431539554829</v>
      </c>
      <c r="I3" s="35">
        <f>+G3-E3</f>
        <v>-29.141924820850917</v>
      </c>
      <c r="J3" s="35">
        <f>+G3-F3</f>
        <v>-18.875102580310369</v>
      </c>
      <c r="K3" s="36">
        <v>0</v>
      </c>
      <c r="L3" s="37"/>
      <c r="M3" s="38">
        <f>+M5+M12+M19+M32+M39+M60+M64+M70+M72+M78+M80+M90+M92+M4</f>
        <v>450831470.22742003</v>
      </c>
      <c r="N3" s="39">
        <f>+N5+N12+N19+N32+N39+N60+N64+N70+N72+N78+N80+N90+N92+N4</f>
        <v>712766645.54097986</v>
      </c>
      <c r="O3" s="40">
        <f t="shared" ref="O3:O67" si="0">+M3/N3</f>
        <v>0.63250921328571053</v>
      </c>
      <c r="Q3" s="42">
        <f>+Q5+Q12+Q19+Q32+Q39+Q60+Q64+Q70+Q72+Q78+Q80+Q90+Q92+Q4</f>
        <v>808204586.6900301</v>
      </c>
      <c r="R3" s="39">
        <f>+R5+R12+R19+R32+R39+R60+R64+R70+R72+R78+R80+R90+R92+R4</f>
        <v>984102904.56376004</v>
      </c>
      <c r="S3" s="43">
        <f t="shared" ref="S3:S5" si="1">+Q3/R3</f>
        <v>0.82126023908881418</v>
      </c>
      <c r="U3" s="42">
        <f>+U5+U12+U19+U32+U39+U60+U64+U70+U72+U78+U80+U90+U92+U4</f>
        <v>657471483.65180004</v>
      </c>
      <c r="V3" s="39">
        <f>+V5+V12+V19+V32+V39+V60+V64+V70+V72+V78+V80+V90+V92+V4</f>
        <v>711604319.00593996</v>
      </c>
      <c r="W3" s="43">
        <f t="shared" ref="W3:W5" si="2">+U3/V3</f>
        <v>0.9239284614942197</v>
      </c>
      <c r="X3" s="44"/>
      <c r="Y3" s="42">
        <f>+Y5+Y12+Y19+Y32+Y39+Y60+Y64+Y70+Y72+Y78+Y80+Y90+Y92+Y4</f>
        <v>801147465.04480493</v>
      </c>
      <c r="Z3" s="39">
        <f>+Z5+Z12+Z19+Z32+Z39+Z60+Z64+Z70+Z72+Z78+Z80+Z90+Z92+Z4</f>
        <v>897771436.84296989</v>
      </c>
      <c r="AA3" s="43">
        <f t="shared" ref="AA3:AA5" si="3">+Y3/Z3</f>
        <v>0.89237352868125885</v>
      </c>
    </row>
    <row r="4" spans="1:27" ht="28.5" thickBot="1" x14ac:dyDescent="0.35">
      <c r="A4" s="45"/>
      <c r="B4" s="46" t="s">
        <v>10</v>
      </c>
      <c r="C4" s="47"/>
      <c r="D4" s="48">
        <f t="shared" ref="D4:D5" si="4">+AA4*100</f>
        <v>0.41101275968121692</v>
      </c>
      <c r="E4" s="48">
        <f t="shared" ref="E4:E5" si="5">+W4*100</f>
        <v>1.7783914463333388</v>
      </c>
      <c r="F4" s="48">
        <f t="shared" ref="F4:F5" si="6">+S4*100</f>
        <v>0.49946369622729853</v>
      </c>
      <c r="G4" s="49">
        <f t="shared" ref="G4:G5" si="7">+O4*100</f>
        <v>0.70816939341425544</v>
      </c>
      <c r="H4" s="50">
        <f t="shared" ref="H4:H67" si="8">+G4-D4</f>
        <v>0.29715663373303852</v>
      </c>
      <c r="I4" s="51">
        <f t="shared" ref="I4:I67" si="9">+G4-E4</f>
        <v>-1.0702220529190833</v>
      </c>
      <c r="J4" s="51">
        <f t="shared" ref="J4:J67" si="10">+G4-F4</f>
        <v>0.20870569718695692</v>
      </c>
      <c r="K4" s="52">
        <v>1</v>
      </c>
      <c r="L4" s="53"/>
      <c r="M4" s="54">
        <f>+'[1]Тушум солиштирма'!G7</f>
        <v>339125.7</v>
      </c>
      <c r="N4" s="55">
        <v>47887652.75</v>
      </c>
      <c r="O4" s="56">
        <f t="shared" si="0"/>
        <v>7.0816939341425541E-3</v>
      </c>
      <c r="Q4" s="57">
        <f>+'[1]Тушум солиштирма'!F7</f>
        <v>310616.59999999998</v>
      </c>
      <c r="R4" s="55">
        <v>62190025.490590006</v>
      </c>
      <c r="S4" s="58">
        <f t="shared" si="1"/>
        <v>4.9946369622729855E-3</v>
      </c>
      <c r="U4" s="57">
        <f>+'[1]Тушум солиштирма'!E7</f>
        <v>939087.37774999999</v>
      </c>
      <c r="V4" s="55">
        <v>52805437.165490001</v>
      </c>
      <c r="W4" s="58">
        <f t="shared" si="2"/>
        <v>1.7783914463333387E-2</v>
      </c>
      <c r="X4" s="59"/>
      <c r="Y4" s="57">
        <f>+'[1]Тушум солиштирма'!D7</f>
        <v>263859.13484750001</v>
      </c>
      <c r="Z4" s="55">
        <v>64197309.848032504</v>
      </c>
      <c r="AA4" s="58">
        <f t="shared" si="3"/>
        <v>4.110127596812169E-3</v>
      </c>
    </row>
    <row r="5" spans="1:27" s="41" customFormat="1" ht="42" customHeight="1" x14ac:dyDescent="0.3">
      <c r="A5" s="60"/>
      <c r="B5" s="61" t="s">
        <v>11</v>
      </c>
      <c r="C5" s="62"/>
      <c r="D5" s="63">
        <f t="shared" si="4"/>
        <v>155.75518362409778</v>
      </c>
      <c r="E5" s="63">
        <f t="shared" si="5"/>
        <v>231.38476483029993</v>
      </c>
      <c r="F5" s="63">
        <f t="shared" si="6"/>
        <v>147.60432613174629</v>
      </c>
      <c r="G5" s="63">
        <f t="shared" si="7"/>
        <v>125.78571062047426</v>
      </c>
      <c r="H5" s="64">
        <f t="shared" si="8"/>
        <v>-29.96947300362352</v>
      </c>
      <c r="I5" s="65">
        <f t="shared" si="9"/>
        <v>-105.59905420982567</v>
      </c>
      <c r="J5" s="65">
        <f t="shared" si="10"/>
        <v>-21.818615511272029</v>
      </c>
      <c r="K5" s="66">
        <v>0</v>
      </c>
      <c r="L5" s="67"/>
      <c r="M5" s="68">
        <f>+'[1]Тушум солиштирма'!G8</f>
        <v>27387561.750069998</v>
      </c>
      <c r="N5" s="68">
        <v>21773189.98714</v>
      </c>
      <c r="O5" s="69">
        <f t="shared" si="0"/>
        <v>1.2578571062047426</v>
      </c>
      <c r="Q5" s="70">
        <f>+'[1]Тушум солиштирма'!F8</f>
        <v>44123478.98866</v>
      </c>
      <c r="R5" s="68">
        <v>29893079.793120001</v>
      </c>
      <c r="S5" s="71">
        <f t="shared" si="1"/>
        <v>1.476043261317463</v>
      </c>
      <c r="U5" s="70">
        <f>+'[1]Тушум солиштирма'!E8</f>
        <v>44321280.852369994</v>
      </c>
      <c r="V5" s="68">
        <v>19154796.507399999</v>
      </c>
      <c r="W5" s="71">
        <f t="shared" si="2"/>
        <v>2.3138476483029993</v>
      </c>
      <c r="X5" s="44"/>
      <c r="Y5" s="70">
        <f>+'[1]Тушум солиштирма'!D8</f>
        <v>51736731.992717497</v>
      </c>
      <c r="Z5" s="68">
        <v>33216699.944689997</v>
      </c>
      <c r="AA5" s="71">
        <f t="shared" si="3"/>
        <v>1.5575518362409779</v>
      </c>
    </row>
    <row r="6" spans="1:27" s="41" customFormat="1" ht="42" customHeight="1" x14ac:dyDescent="0.3">
      <c r="A6" s="72"/>
      <c r="B6" s="73" t="s">
        <v>12</v>
      </c>
      <c r="C6" s="74">
        <v>832</v>
      </c>
      <c r="D6" s="75"/>
      <c r="E6" s="75"/>
      <c r="F6" s="75"/>
      <c r="G6" s="75"/>
      <c r="H6" s="76"/>
      <c r="I6" s="77"/>
      <c r="J6" s="77"/>
      <c r="K6" s="78"/>
      <c r="L6" s="79"/>
      <c r="M6" s="80">
        <f>+'[1]Тушум солиштирма'!G9</f>
        <v>0</v>
      </c>
      <c r="N6" s="80"/>
      <c r="O6" s="81"/>
      <c r="Q6" s="82">
        <f>+'[1]Тушум солиштирма'!F9</f>
        <v>0</v>
      </c>
      <c r="R6" s="80"/>
      <c r="S6" s="83"/>
      <c r="U6" s="82">
        <f>+'[1]Тушум солиштирма'!E9</f>
        <v>0</v>
      </c>
      <c r="V6" s="80"/>
      <c r="W6" s="83"/>
      <c r="X6" s="59"/>
      <c r="Y6" s="82">
        <f>+'[1]Тушум солиштирма'!D9</f>
        <v>0</v>
      </c>
      <c r="Z6" s="80"/>
      <c r="AA6" s="83"/>
    </row>
    <row r="7" spans="1:27" ht="42" customHeight="1" x14ac:dyDescent="0.3">
      <c r="A7" s="84">
        <v>1</v>
      </c>
      <c r="B7" s="73" t="s">
        <v>13</v>
      </c>
      <c r="C7" s="74">
        <v>890</v>
      </c>
      <c r="D7" s="75">
        <f t="shared" ref="D7:D12" si="11">+AA7*100</f>
        <v>117.20845176733073</v>
      </c>
      <c r="E7" s="75">
        <f t="shared" ref="E7:E12" si="12">+W7*100</f>
        <v>239.71219714630058</v>
      </c>
      <c r="F7" s="75">
        <f t="shared" ref="F7:F12" si="13">+S7*100</f>
        <v>124.2635903976649</v>
      </c>
      <c r="G7" s="75">
        <f t="shared" ref="G7:G12" si="14">+O7*100</f>
        <v>163.79776471233137</v>
      </c>
      <c r="H7" s="76">
        <f t="shared" si="8"/>
        <v>46.589312945000643</v>
      </c>
      <c r="I7" s="77">
        <f t="shared" si="9"/>
        <v>-75.91443243396921</v>
      </c>
      <c r="J7" s="77">
        <f t="shared" si="10"/>
        <v>39.534174314666473</v>
      </c>
      <c r="K7" s="85">
        <v>0.66</v>
      </c>
      <c r="L7" s="79"/>
      <c r="M7" s="80">
        <f>+'[1]Тушум солиштирма'!G10</f>
        <v>3991039.63283</v>
      </c>
      <c r="N7" s="80">
        <v>2436565.38283</v>
      </c>
      <c r="O7" s="81">
        <f t="shared" si="0"/>
        <v>1.6379776471233138</v>
      </c>
      <c r="Q7" s="82">
        <f>+'[1]Тушум солиштирма'!F10</f>
        <v>6832290.1659599999</v>
      </c>
      <c r="R7" s="80">
        <v>5498223.6905399999</v>
      </c>
      <c r="S7" s="83">
        <f t="shared" ref="S7:S12" si="15">+Q7/R7</f>
        <v>1.242635903976649</v>
      </c>
      <c r="U7" s="82">
        <f>+'[1]Тушум солиштирма'!E10</f>
        <v>4786779.9205200002</v>
      </c>
      <c r="V7" s="80">
        <v>1996886.25673</v>
      </c>
      <c r="W7" s="83">
        <f t="shared" ref="W7:W12" si="16">+U7/V7</f>
        <v>2.3971219714630059</v>
      </c>
      <c r="X7" s="59"/>
      <c r="Y7" s="82">
        <f>+'[1]Тушум солиштирма'!D10</f>
        <v>11593255.505012501</v>
      </c>
      <c r="Z7" s="80">
        <v>9891142.942512501</v>
      </c>
      <c r="AA7" s="83">
        <f t="shared" ref="AA7:AA12" si="17">+Y7/Z7</f>
        <v>1.1720845176733072</v>
      </c>
    </row>
    <row r="8" spans="1:27" ht="42" customHeight="1" x14ac:dyDescent="0.3">
      <c r="A8" s="86">
        <v>2</v>
      </c>
      <c r="B8" s="87" t="s">
        <v>14</v>
      </c>
      <c r="C8" s="88">
        <v>911</v>
      </c>
      <c r="D8" s="89">
        <f t="shared" si="11"/>
        <v>408.39333442739178</v>
      </c>
      <c r="E8" s="89">
        <f t="shared" si="12"/>
        <v>324.72023706989859</v>
      </c>
      <c r="F8" s="89">
        <f t="shared" si="13"/>
        <v>320.63257122792447</v>
      </c>
      <c r="G8" s="89">
        <f t="shared" si="14"/>
        <v>172.75380580105798</v>
      </c>
      <c r="H8" s="90">
        <f t="shared" si="8"/>
        <v>-235.6395286263338</v>
      </c>
      <c r="I8" s="91">
        <f t="shared" si="9"/>
        <v>-151.96643126884061</v>
      </c>
      <c r="J8" s="91">
        <f t="shared" si="10"/>
        <v>-147.87876542686649</v>
      </c>
      <c r="K8" s="85">
        <v>0</v>
      </c>
      <c r="L8" s="92"/>
      <c r="M8" s="93">
        <f>+'[1]Тушум солиштирма'!G11</f>
        <v>4554986.1310000001</v>
      </c>
      <c r="N8" s="93">
        <v>2636692.2047700002</v>
      </c>
      <c r="O8" s="94">
        <f t="shared" si="0"/>
        <v>1.7275380580105797</v>
      </c>
      <c r="Q8" s="95">
        <f>+'[1]Тушум солиштирма'!F11</f>
        <v>9036607.9012400005</v>
      </c>
      <c r="R8" s="93">
        <v>2818368.66</v>
      </c>
      <c r="S8" s="96">
        <f t="shared" si="15"/>
        <v>3.2063257122792446</v>
      </c>
      <c r="U8" s="95">
        <f>+'[1]Тушум солиштирма'!E11</f>
        <v>15268853.957800001</v>
      </c>
      <c r="V8" s="93">
        <v>4702156.56886</v>
      </c>
      <c r="W8" s="96">
        <f t="shared" si="16"/>
        <v>3.2472023706989859</v>
      </c>
      <c r="X8" s="59"/>
      <c r="Y8" s="95">
        <f>+'[1]Тушум солиштирма'!D11</f>
        <v>10826679.278944999</v>
      </c>
      <c r="Z8" s="93">
        <v>2651042.1121649998</v>
      </c>
      <c r="AA8" s="96">
        <f t="shared" si="17"/>
        <v>4.0839333442739179</v>
      </c>
    </row>
    <row r="9" spans="1:27" ht="42" customHeight="1" x14ac:dyDescent="0.3">
      <c r="A9" s="86">
        <v>3</v>
      </c>
      <c r="B9" s="87" t="s">
        <v>15</v>
      </c>
      <c r="C9" s="88">
        <v>912</v>
      </c>
      <c r="D9" s="89">
        <f t="shared" si="11"/>
        <v>112.60696983036355</v>
      </c>
      <c r="E9" s="89">
        <f t="shared" si="12"/>
        <v>132.93705472504266</v>
      </c>
      <c r="F9" s="89">
        <f t="shared" si="13"/>
        <v>115.4946682701367</v>
      </c>
      <c r="G9" s="89">
        <f t="shared" si="14"/>
        <v>93.771939459491946</v>
      </c>
      <c r="H9" s="90">
        <f t="shared" si="8"/>
        <v>-18.835030370871607</v>
      </c>
      <c r="I9" s="91">
        <f t="shared" si="9"/>
        <v>-39.16511526555071</v>
      </c>
      <c r="J9" s="91">
        <f t="shared" si="10"/>
        <v>-21.722728810644753</v>
      </c>
      <c r="K9" s="85">
        <v>0</v>
      </c>
      <c r="L9" s="92"/>
      <c r="M9" s="93">
        <f>+'[1]Тушум солиштирма'!G12</f>
        <v>6795769.625</v>
      </c>
      <c r="N9" s="93">
        <v>7247124.95462</v>
      </c>
      <c r="O9" s="94">
        <f t="shared" si="0"/>
        <v>0.93771939459491949</v>
      </c>
      <c r="Q9" s="95">
        <f>+'[1]Тушум солиштирма'!F12</f>
        <v>8853077.6489899997</v>
      </c>
      <c r="R9" s="93">
        <v>7665356.1429200005</v>
      </c>
      <c r="S9" s="96">
        <f t="shared" si="15"/>
        <v>1.154946682701367</v>
      </c>
      <c r="U9" s="95">
        <f>+'[1]Тушум солиштирма'!E12</f>
        <v>4948782.6727999998</v>
      </c>
      <c r="V9" s="93">
        <v>3722651.0569499996</v>
      </c>
      <c r="W9" s="96">
        <f t="shared" si="16"/>
        <v>1.3293705472504265</v>
      </c>
      <c r="X9" s="59"/>
      <c r="Y9" s="95">
        <f>+'[1]Тушум солиштирма'!D12</f>
        <v>7814702.02599</v>
      </c>
      <c r="Z9" s="93">
        <v>6939803.1380850002</v>
      </c>
      <c r="AA9" s="96">
        <f t="shared" si="17"/>
        <v>1.1260696983036356</v>
      </c>
    </row>
    <row r="10" spans="1:27" ht="42" customHeight="1" x14ac:dyDescent="0.3">
      <c r="A10" s="86">
        <v>4</v>
      </c>
      <c r="B10" s="87" t="s">
        <v>16</v>
      </c>
      <c r="C10" s="88">
        <v>920</v>
      </c>
      <c r="D10" s="89">
        <f t="shared" si="11"/>
        <v>162.15626728913003</v>
      </c>
      <c r="E10" s="89">
        <f t="shared" si="12"/>
        <v>229.68864700319833</v>
      </c>
      <c r="F10" s="89">
        <f t="shared" si="13"/>
        <v>141.36027706322113</v>
      </c>
      <c r="G10" s="89">
        <f t="shared" si="14"/>
        <v>133.70776720470542</v>
      </c>
      <c r="H10" s="90">
        <f t="shared" si="8"/>
        <v>-28.448500084424609</v>
      </c>
      <c r="I10" s="91">
        <f t="shared" si="9"/>
        <v>-95.980879798492907</v>
      </c>
      <c r="J10" s="91">
        <f t="shared" si="10"/>
        <v>-7.6525098585157139</v>
      </c>
      <c r="K10" s="85">
        <v>0</v>
      </c>
      <c r="L10" s="92"/>
      <c r="M10" s="93">
        <f>+'[1]Тушум солиштирма'!G13</f>
        <v>7212904.5662399996</v>
      </c>
      <c r="N10" s="93">
        <v>5394529.21624</v>
      </c>
      <c r="O10" s="94">
        <f t="shared" si="0"/>
        <v>1.3370776720470543</v>
      </c>
      <c r="Q10" s="95">
        <f>+'[1]Тушум солиштирма'!F13</f>
        <v>12835291.923220001</v>
      </c>
      <c r="R10" s="93">
        <v>9079843.4962600004</v>
      </c>
      <c r="S10" s="96">
        <f t="shared" si="15"/>
        <v>1.4136027706322114</v>
      </c>
      <c r="U10" s="95">
        <f>+'[1]Тушум солиштирма'!E13</f>
        <v>14996171.12218</v>
      </c>
      <c r="V10" s="93">
        <v>6528912.6466800002</v>
      </c>
      <c r="W10" s="96">
        <f t="shared" si="16"/>
        <v>2.2968864700319833</v>
      </c>
      <c r="X10" s="59"/>
      <c r="Y10" s="95">
        <f>+'[1]Тушум солиштирма'!D13</f>
        <v>15170838.58945</v>
      </c>
      <c r="Z10" s="93">
        <v>9355690.5589099992</v>
      </c>
      <c r="AA10" s="96">
        <f t="shared" si="17"/>
        <v>1.6215626728913002</v>
      </c>
    </row>
    <row r="11" spans="1:27" ht="42" customHeight="1" x14ac:dyDescent="0.3">
      <c r="A11" s="97">
        <v>5</v>
      </c>
      <c r="B11" s="98" t="s">
        <v>17</v>
      </c>
      <c r="C11" s="99">
        <v>931</v>
      </c>
      <c r="D11" s="100">
        <f t="shared" si="11"/>
        <v>144.58154720546699</v>
      </c>
      <c r="E11" s="100">
        <f t="shared" si="12"/>
        <v>196.02181399253055</v>
      </c>
      <c r="F11" s="100">
        <f t="shared" si="13"/>
        <v>135.91016756710403</v>
      </c>
      <c r="G11" s="100">
        <f t="shared" si="14"/>
        <v>119.08650720017148</v>
      </c>
      <c r="H11" s="101">
        <f t="shared" si="8"/>
        <v>-25.495040005295508</v>
      </c>
      <c r="I11" s="102">
        <f t="shared" si="9"/>
        <v>-76.935306792359071</v>
      </c>
      <c r="J11" s="102">
        <f t="shared" si="10"/>
        <v>-16.823660366932543</v>
      </c>
      <c r="K11" s="85">
        <v>0</v>
      </c>
      <c r="L11" s="103"/>
      <c r="M11" s="104">
        <f>+'[1]Тушум солиштирма'!G14</f>
        <v>4832861.7949999999</v>
      </c>
      <c r="N11" s="104">
        <v>4058278.2286800002</v>
      </c>
      <c r="O11" s="105">
        <f t="shared" si="0"/>
        <v>1.1908650720017149</v>
      </c>
      <c r="Q11" s="106">
        <f>+'[1]Тушум солиштирма'!F14</f>
        <v>6566211.349249999</v>
      </c>
      <c r="R11" s="104">
        <v>4831287.8033999996</v>
      </c>
      <c r="S11" s="107">
        <f t="shared" si="15"/>
        <v>1.3591016756710403</v>
      </c>
      <c r="U11" s="106">
        <f>+'[1]Тушум солиштирма'!E14</f>
        <v>4320693.1790699996</v>
      </c>
      <c r="V11" s="104">
        <v>2204189.9781800001</v>
      </c>
      <c r="W11" s="107">
        <f t="shared" si="16"/>
        <v>1.9602181399253056</v>
      </c>
      <c r="X11" s="59"/>
      <c r="Y11" s="106">
        <f>+'[1]Тушум солиштирма'!D14</f>
        <v>6331256.59332</v>
      </c>
      <c r="Z11" s="104">
        <v>4379021.1930174995</v>
      </c>
      <c r="AA11" s="107">
        <f t="shared" si="17"/>
        <v>1.4458154720546699</v>
      </c>
    </row>
    <row r="12" spans="1:27" s="14" customFormat="1" ht="42" customHeight="1" x14ac:dyDescent="0.3">
      <c r="A12" s="108"/>
      <c r="B12" s="109" t="s">
        <v>18</v>
      </c>
      <c r="C12" s="110"/>
      <c r="D12" s="111">
        <f t="shared" si="11"/>
        <v>144.98316644075695</v>
      </c>
      <c r="E12" s="111">
        <f t="shared" si="12"/>
        <v>168.55334590792751</v>
      </c>
      <c r="F12" s="111">
        <f t="shared" si="13"/>
        <v>134.4373080714609</v>
      </c>
      <c r="G12" s="111">
        <f t="shared" si="14"/>
        <v>117.74300603094041</v>
      </c>
      <c r="H12" s="112">
        <f t="shared" si="8"/>
        <v>-27.240160409816539</v>
      </c>
      <c r="I12" s="113">
        <f t="shared" si="9"/>
        <v>-50.810339876987101</v>
      </c>
      <c r="J12" s="113">
        <f t="shared" si="10"/>
        <v>-16.694302040520498</v>
      </c>
      <c r="K12" s="114">
        <v>0</v>
      </c>
      <c r="L12" s="115"/>
      <c r="M12" s="116">
        <f>+'[1]Тушум солиштирма'!G15</f>
        <v>60178773.192219995</v>
      </c>
      <c r="N12" s="116">
        <v>51110274.164739996</v>
      </c>
      <c r="O12" s="117">
        <f t="shared" si="0"/>
        <v>1.1774300603094041</v>
      </c>
      <c r="Q12" s="118">
        <f>+'[1]Тушум солиштирма'!F15</f>
        <v>90915803.800220013</v>
      </c>
      <c r="R12" s="116">
        <v>67626914.808420002</v>
      </c>
      <c r="S12" s="119">
        <f t="shared" si="15"/>
        <v>1.344373080714609</v>
      </c>
      <c r="U12" s="118">
        <f>+'[1]Тушум солиштирма'!E15</f>
        <v>50230772.185110003</v>
      </c>
      <c r="V12" s="116">
        <v>29801112.469490003</v>
      </c>
      <c r="W12" s="119">
        <f t="shared" si="16"/>
        <v>1.6855334590792752</v>
      </c>
      <c r="X12" s="44"/>
      <c r="Y12" s="118">
        <f>+'[1]Тушум солиштирма'!D15</f>
        <v>89035379.738545001</v>
      </c>
      <c r="Z12" s="116">
        <v>61410839.564555004</v>
      </c>
      <c r="AA12" s="119">
        <f t="shared" si="17"/>
        <v>1.4498316644075695</v>
      </c>
    </row>
    <row r="13" spans="1:27" s="14" customFormat="1" ht="42" customHeight="1" x14ac:dyDescent="0.3">
      <c r="A13" s="72"/>
      <c r="B13" s="73" t="s">
        <v>19</v>
      </c>
      <c r="C13" s="74">
        <v>490</v>
      </c>
      <c r="D13" s="75"/>
      <c r="E13" s="75"/>
      <c r="F13" s="75"/>
      <c r="G13" s="75"/>
      <c r="H13" s="76"/>
      <c r="I13" s="77"/>
      <c r="J13" s="77"/>
      <c r="K13" s="78"/>
      <c r="L13" s="79"/>
      <c r="M13" s="80">
        <f>+'[1]Тушум солиштирма'!G16</f>
        <v>0</v>
      </c>
      <c r="N13" s="80"/>
      <c r="O13" s="81"/>
      <c r="Q13" s="82">
        <f>+'[1]Тушум солиштирма'!F16</f>
        <v>0</v>
      </c>
      <c r="R13" s="80"/>
      <c r="S13" s="83"/>
      <c r="U13" s="82">
        <f>+'[1]Тушум солиштирма'!E16</f>
        <v>0</v>
      </c>
      <c r="V13" s="80"/>
      <c r="W13" s="83"/>
      <c r="X13" s="59"/>
      <c r="Y13" s="82">
        <f>+'[1]Тушум солиштирма'!D16</f>
        <v>0</v>
      </c>
      <c r="Z13" s="80"/>
      <c r="AA13" s="83"/>
    </row>
    <row r="14" spans="1:27" ht="42" customHeight="1" x14ac:dyDescent="0.3">
      <c r="A14" s="72">
        <v>1</v>
      </c>
      <c r="B14" s="73" t="s">
        <v>20</v>
      </c>
      <c r="C14" s="74">
        <v>863</v>
      </c>
      <c r="D14" s="75">
        <f t="shared" ref="D14:D19" si="18">+AA14*100</f>
        <v>185.89311917711285</v>
      </c>
      <c r="E14" s="75">
        <f t="shared" ref="E14:E19" si="19">+W14*100</f>
        <v>155.30219867279692</v>
      </c>
      <c r="F14" s="75">
        <f t="shared" ref="F14:F19" si="20">+S14*100</f>
        <v>155.36209872574562</v>
      </c>
      <c r="G14" s="75">
        <f t="shared" ref="G14:G19" si="21">+O14*100</f>
        <v>126.45948144700337</v>
      </c>
      <c r="H14" s="76">
        <f t="shared" si="8"/>
        <v>-59.433637730109481</v>
      </c>
      <c r="I14" s="77">
        <f t="shared" si="9"/>
        <v>-28.84271722579355</v>
      </c>
      <c r="J14" s="77">
        <f t="shared" si="10"/>
        <v>-28.902617278742255</v>
      </c>
      <c r="K14" s="78">
        <v>0</v>
      </c>
      <c r="L14" s="79"/>
      <c r="M14" s="80">
        <f>+'[1]Тушум солиштирма'!G17</f>
        <v>15425577.214360001</v>
      </c>
      <c r="N14" s="80">
        <v>12198039.275389999</v>
      </c>
      <c r="O14" s="81">
        <f t="shared" si="0"/>
        <v>1.2645948144700336</v>
      </c>
      <c r="Q14" s="82">
        <f>+'[1]Тушум солиштирма'!F17</f>
        <v>27723661.637669999</v>
      </c>
      <c r="R14" s="80">
        <v>17844546.29865</v>
      </c>
      <c r="S14" s="83">
        <f t="shared" ref="S14:S19" si="22">+Q14/R14</f>
        <v>1.5536209872574562</v>
      </c>
      <c r="U14" s="82">
        <f>+'[1]Тушум солиштирма'!E17</f>
        <v>14676644.404330002</v>
      </c>
      <c r="V14" s="80">
        <v>9450377.7343499996</v>
      </c>
      <c r="W14" s="83">
        <f t="shared" ref="W14:W19" si="23">+U14/V14</f>
        <v>1.5530219867279693</v>
      </c>
      <c r="X14" s="59"/>
      <c r="Y14" s="82">
        <f>+'[1]Тушум солиштирма'!D17</f>
        <v>29775711.772529997</v>
      </c>
      <c r="Z14" s="80">
        <v>16017651.381792499</v>
      </c>
      <c r="AA14" s="83">
        <f t="shared" ref="AA14:AA19" si="24">+Y14/Z14</f>
        <v>1.8589311917711286</v>
      </c>
    </row>
    <row r="15" spans="1:27" ht="42" customHeight="1" x14ac:dyDescent="0.3">
      <c r="A15" s="86">
        <v>2</v>
      </c>
      <c r="B15" s="87" t="s">
        <v>21</v>
      </c>
      <c r="C15" s="88">
        <v>884</v>
      </c>
      <c r="D15" s="89">
        <f t="shared" si="18"/>
        <v>179.53287027934385</v>
      </c>
      <c r="E15" s="89">
        <f t="shared" si="19"/>
        <v>418.05930567285066</v>
      </c>
      <c r="F15" s="89">
        <f t="shared" si="20"/>
        <v>171.61415371896348</v>
      </c>
      <c r="G15" s="89">
        <f t="shared" si="21"/>
        <v>163.66784416433583</v>
      </c>
      <c r="H15" s="90">
        <f t="shared" si="8"/>
        <v>-15.865026115008021</v>
      </c>
      <c r="I15" s="91">
        <f t="shared" si="9"/>
        <v>-254.39146150851482</v>
      </c>
      <c r="J15" s="91">
        <f t="shared" si="10"/>
        <v>-7.9463095546276463</v>
      </c>
      <c r="K15" s="85">
        <v>0</v>
      </c>
      <c r="L15" s="92"/>
      <c r="M15" s="93">
        <f>+'[1]Тушум солиштирма'!G18</f>
        <v>22701775.249559999</v>
      </c>
      <c r="N15" s="93">
        <v>13870638.649560001</v>
      </c>
      <c r="O15" s="94">
        <f t="shared" si="0"/>
        <v>1.6366784416433584</v>
      </c>
      <c r="Q15" s="95">
        <f>+'[1]Тушум солиштирма'!F18</f>
        <v>26961497.584320005</v>
      </c>
      <c r="R15" s="93">
        <v>15710532.610540003</v>
      </c>
      <c r="S15" s="96">
        <f t="shared" si="22"/>
        <v>1.7161415371896347</v>
      </c>
      <c r="U15" s="95">
        <f>+'[1]Тушум солиштирма'!E18</f>
        <v>18880075.913269997</v>
      </c>
      <c r="V15" s="93">
        <v>4516123.8267099997</v>
      </c>
      <c r="W15" s="96">
        <f t="shared" si="23"/>
        <v>4.1805930567285063</v>
      </c>
      <c r="X15" s="59"/>
      <c r="Y15" s="95">
        <f>+'[1]Тушум солиштирма'!D18</f>
        <v>23544454.278312501</v>
      </c>
      <c r="Z15" s="93">
        <v>13114286.114670003</v>
      </c>
      <c r="AA15" s="96">
        <f t="shared" si="24"/>
        <v>1.7953287027934386</v>
      </c>
    </row>
    <row r="16" spans="1:27" ht="42" customHeight="1" x14ac:dyDescent="0.3">
      <c r="A16" s="86">
        <v>3</v>
      </c>
      <c r="B16" s="87" t="s">
        <v>22</v>
      </c>
      <c r="C16" s="88">
        <v>1022</v>
      </c>
      <c r="D16" s="89">
        <f t="shared" si="18"/>
        <v>125.51370110192369</v>
      </c>
      <c r="E16" s="89">
        <f t="shared" si="19"/>
        <v>117.92177294131312</v>
      </c>
      <c r="F16" s="89">
        <f t="shared" si="20"/>
        <v>108.32313342215998</v>
      </c>
      <c r="G16" s="89">
        <f t="shared" si="21"/>
        <v>127.27998846007347</v>
      </c>
      <c r="H16" s="90">
        <f t="shared" si="8"/>
        <v>1.766287358149782</v>
      </c>
      <c r="I16" s="91">
        <f t="shared" si="9"/>
        <v>9.3582155187603462</v>
      </c>
      <c r="J16" s="91">
        <f t="shared" si="10"/>
        <v>18.956855037913485</v>
      </c>
      <c r="K16" s="85">
        <v>1</v>
      </c>
      <c r="L16" s="92"/>
      <c r="M16" s="93">
        <f>+'[1]Тушум солиштирма'!G19</f>
        <v>7634674.9295399999</v>
      </c>
      <c r="N16" s="93">
        <v>5998330.9410299994</v>
      </c>
      <c r="O16" s="94">
        <f t="shared" si="0"/>
        <v>1.2727998846007347</v>
      </c>
      <c r="Q16" s="95">
        <f>+'[1]Тушум солиштирма'!F19</f>
        <v>16315508.419629999</v>
      </c>
      <c r="R16" s="93">
        <v>15061887.432709999</v>
      </c>
      <c r="S16" s="96">
        <f t="shared" si="22"/>
        <v>1.0832313342215998</v>
      </c>
      <c r="U16" s="95">
        <f>+'[1]Тушум солиштирма'!E19</f>
        <v>9041194.4094800018</v>
      </c>
      <c r="V16" s="93">
        <v>7667112.0048200004</v>
      </c>
      <c r="W16" s="96">
        <f t="shared" si="23"/>
        <v>1.1792177294131312</v>
      </c>
      <c r="X16" s="59"/>
      <c r="Y16" s="95">
        <f>+'[1]Тушум солиштирма'!D19</f>
        <v>16539366.370105</v>
      </c>
      <c r="Z16" s="93">
        <v>13177339.385979999</v>
      </c>
      <c r="AA16" s="96">
        <f t="shared" si="24"/>
        <v>1.2551370110192368</v>
      </c>
    </row>
    <row r="17" spans="1:27" ht="42" customHeight="1" x14ac:dyDescent="0.3">
      <c r="A17" s="86">
        <v>4</v>
      </c>
      <c r="B17" s="87" t="s">
        <v>23</v>
      </c>
      <c r="C17" s="88">
        <v>1034</v>
      </c>
      <c r="D17" s="89">
        <f t="shared" si="18"/>
        <v>99.905157863797413</v>
      </c>
      <c r="E17" s="89">
        <f t="shared" si="19"/>
        <v>78.556812804058552</v>
      </c>
      <c r="F17" s="89">
        <f t="shared" si="20"/>
        <v>113.69177399154931</v>
      </c>
      <c r="G17" s="89">
        <f t="shared" si="21"/>
        <v>52.817334180984389</v>
      </c>
      <c r="H17" s="90">
        <f t="shared" si="8"/>
        <v>-47.087823682813024</v>
      </c>
      <c r="I17" s="91">
        <f t="shared" si="9"/>
        <v>-25.739478623074163</v>
      </c>
      <c r="J17" s="91">
        <f t="shared" si="10"/>
        <v>-60.874439810564922</v>
      </c>
      <c r="K17" s="85">
        <v>0</v>
      </c>
      <c r="L17" s="92"/>
      <c r="M17" s="93">
        <f>+'[1]Тушум солиштирма'!G20</f>
        <v>7134904.7434399985</v>
      </c>
      <c r="N17" s="93">
        <v>13508642.293440001</v>
      </c>
      <c r="O17" s="94">
        <f t="shared" si="0"/>
        <v>0.52817334180984388</v>
      </c>
      <c r="Q17" s="95">
        <f>+'[1]Тушум солиштирма'!F20</f>
        <v>13366831.284220001</v>
      </c>
      <c r="R17" s="93">
        <v>11757078.64776</v>
      </c>
      <c r="S17" s="96">
        <f t="shared" si="22"/>
        <v>1.1369177399154931</v>
      </c>
      <c r="U17" s="95">
        <f>+'[1]Тушум солиштирма'!E20</f>
        <v>3868648.2280199998</v>
      </c>
      <c r="V17" s="93">
        <v>4924650.1861900007</v>
      </c>
      <c r="W17" s="96">
        <f t="shared" si="23"/>
        <v>0.78556812804058551</v>
      </c>
      <c r="X17" s="59"/>
      <c r="Y17" s="95">
        <f>+'[1]Тушум солиштирма'!D20</f>
        <v>12467411.587477501</v>
      </c>
      <c r="Z17" s="93">
        <v>12479247.172077501</v>
      </c>
      <c r="AA17" s="96">
        <f t="shared" si="24"/>
        <v>0.99905157863797411</v>
      </c>
    </row>
    <row r="18" spans="1:27" ht="42" customHeight="1" x14ac:dyDescent="0.3">
      <c r="A18" s="86">
        <v>5</v>
      </c>
      <c r="B18" s="87" t="s">
        <v>24</v>
      </c>
      <c r="C18" s="88">
        <v>1100</v>
      </c>
      <c r="D18" s="89">
        <f t="shared" si="18"/>
        <v>101.30045480247051</v>
      </c>
      <c r="E18" s="89">
        <f t="shared" si="19"/>
        <v>116.07723819459554</v>
      </c>
      <c r="F18" s="89">
        <f t="shared" si="20"/>
        <v>90.285708112978952</v>
      </c>
      <c r="G18" s="89">
        <f t="shared" si="21"/>
        <v>131.56887195967161</v>
      </c>
      <c r="H18" s="90">
        <f t="shared" si="8"/>
        <v>30.2684171572011</v>
      </c>
      <c r="I18" s="91">
        <f t="shared" si="9"/>
        <v>15.491633765076074</v>
      </c>
      <c r="J18" s="91">
        <f t="shared" si="10"/>
        <v>41.283163846692659</v>
      </c>
      <c r="K18" s="85">
        <v>1</v>
      </c>
      <c r="L18" s="92"/>
      <c r="M18" s="93">
        <f>+'[1]Тушум солиштирма'!G21</f>
        <v>7281841.0553199993</v>
      </c>
      <c r="N18" s="93">
        <v>5534623.0053199995</v>
      </c>
      <c r="O18" s="94">
        <f t="shared" si="0"/>
        <v>1.3156887195967162</v>
      </c>
      <c r="Q18" s="95">
        <f>+'[1]Тушум солиштирма'!F21</f>
        <v>6548304.8743799999</v>
      </c>
      <c r="R18" s="93">
        <v>7252869.8187600002</v>
      </c>
      <c r="S18" s="96">
        <f t="shared" si="22"/>
        <v>0.90285708112978957</v>
      </c>
      <c r="U18" s="95">
        <f>+'[1]Тушум солиштирма'!E21</f>
        <v>3764209.2300100001</v>
      </c>
      <c r="V18" s="93">
        <v>3242848.7174200001</v>
      </c>
      <c r="W18" s="96">
        <f t="shared" si="23"/>
        <v>1.1607723819459554</v>
      </c>
      <c r="X18" s="59"/>
      <c r="Y18" s="95">
        <f>+'[1]Тушум солиштирма'!D21</f>
        <v>6708435.7301199995</v>
      </c>
      <c r="Z18" s="93">
        <v>6622315.5100349998</v>
      </c>
      <c r="AA18" s="96">
        <f t="shared" si="24"/>
        <v>1.0130045480247052</v>
      </c>
    </row>
    <row r="19" spans="1:27" s="14" customFormat="1" ht="42" customHeight="1" x14ac:dyDescent="0.3">
      <c r="A19" s="108"/>
      <c r="B19" s="109" t="s">
        <v>25</v>
      </c>
      <c r="C19" s="110"/>
      <c r="D19" s="111">
        <f t="shared" si="18"/>
        <v>99.288395441733869</v>
      </c>
      <c r="E19" s="111">
        <f t="shared" si="19"/>
        <v>82.096653440204435</v>
      </c>
      <c r="F19" s="111">
        <f t="shared" si="20"/>
        <v>84.981527215802828</v>
      </c>
      <c r="G19" s="111">
        <f t="shared" si="21"/>
        <v>74.255845877826985</v>
      </c>
      <c r="H19" s="112">
        <f t="shared" si="8"/>
        <v>-25.032549563906883</v>
      </c>
      <c r="I19" s="113">
        <f t="shared" si="9"/>
        <v>-7.8408075623774494</v>
      </c>
      <c r="J19" s="113">
        <f t="shared" si="10"/>
        <v>-10.725681337975843</v>
      </c>
      <c r="K19" s="114">
        <v>0</v>
      </c>
      <c r="L19" s="115"/>
      <c r="M19" s="116">
        <f>+'[1]Тушум солиштирма'!G22</f>
        <v>65788453.068929993</v>
      </c>
      <c r="N19" s="116">
        <v>88597001.746059999</v>
      </c>
      <c r="O19" s="117">
        <f t="shared" si="0"/>
        <v>0.74255845877826987</v>
      </c>
      <c r="Q19" s="118">
        <f>+'[1]Тушум солиштирма'!F22</f>
        <v>93532846.861929998</v>
      </c>
      <c r="R19" s="116">
        <v>110062562.91960001</v>
      </c>
      <c r="S19" s="119">
        <f t="shared" si="22"/>
        <v>0.84981527215802832</v>
      </c>
      <c r="U19" s="118">
        <f>+'[1]Тушум солиштирма'!E22</f>
        <v>62898900.636500008</v>
      </c>
      <c r="V19" s="116">
        <v>76615669.45882</v>
      </c>
      <c r="W19" s="119">
        <f t="shared" si="23"/>
        <v>0.82096653440204437</v>
      </c>
      <c r="X19" s="44"/>
      <c r="Y19" s="118">
        <f>+'[1]Тушум солиштирма'!D22</f>
        <v>95129472.056634992</v>
      </c>
      <c r="Z19" s="116">
        <v>95811269.417140007</v>
      </c>
      <c r="AA19" s="119">
        <f t="shared" si="24"/>
        <v>0.99288395441733868</v>
      </c>
    </row>
    <row r="20" spans="1:27" s="14" customFormat="1" ht="42" customHeight="1" x14ac:dyDescent="0.3">
      <c r="A20" s="72"/>
      <c r="B20" s="73" t="s">
        <v>26</v>
      </c>
      <c r="C20" s="74">
        <v>454</v>
      </c>
      <c r="D20" s="75"/>
      <c r="E20" s="75"/>
      <c r="F20" s="75"/>
      <c r="G20" s="75"/>
      <c r="H20" s="76"/>
      <c r="I20" s="77"/>
      <c r="J20" s="77"/>
      <c r="K20" s="78"/>
      <c r="L20" s="79"/>
      <c r="M20" s="80">
        <f>+'[1]Тушум солиштирма'!G23</f>
        <v>0</v>
      </c>
      <c r="N20" s="80"/>
      <c r="O20" s="81"/>
      <c r="Q20" s="82">
        <f>+'[1]Тушум солиштирма'!F23</f>
        <v>0</v>
      </c>
      <c r="R20" s="80"/>
      <c r="S20" s="83"/>
      <c r="U20" s="82">
        <f>+'[1]Тушум солиштирма'!E23</f>
        <v>0</v>
      </c>
      <c r="V20" s="80"/>
      <c r="W20" s="83"/>
      <c r="X20" s="59"/>
      <c r="Y20" s="82">
        <f>+'[1]Тушум солиштирма'!D23</f>
        <v>0</v>
      </c>
      <c r="Z20" s="80"/>
      <c r="AA20" s="83"/>
    </row>
    <row r="21" spans="1:27" ht="42" customHeight="1" x14ac:dyDescent="0.3">
      <c r="A21" s="86">
        <v>1</v>
      </c>
      <c r="B21" s="87" t="s">
        <v>27</v>
      </c>
      <c r="C21" s="88">
        <v>413</v>
      </c>
      <c r="D21" s="89">
        <f t="shared" ref="D21:D32" si="25">+AA21*100</f>
        <v>103.66904677730673</v>
      </c>
      <c r="E21" s="89">
        <f t="shared" ref="E21:E32" si="26">+W21*100</f>
        <v>117.69067116924268</v>
      </c>
      <c r="F21" s="89">
        <f t="shared" ref="F21:F32" si="27">+S21*100</f>
        <v>85.223092616532156</v>
      </c>
      <c r="G21" s="89">
        <f t="shared" ref="G21:G32" si="28">+O21*100</f>
        <v>86.434362861376428</v>
      </c>
      <c r="H21" s="90">
        <f t="shared" si="8"/>
        <v>-17.234683915930304</v>
      </c>
      <c r="I21" s="91">
        <f t="shared" si="9"/>
        <v>-31.256308307866249</v>
      </c>
      <c r="J21" s="91">
        <f t="shared" si="10"/>
        <v>1.2112702448442718</v>
      </c>
      <c r="K21" s="85">
        <v>0.33</v>
      </c>
      <c r="L21" s="92"/>
      <c r="M21" s="93">
        <f>+'[1]Тушум солиштирма'!G24</f>
        <v>4740001.5209099995</v>
      </c>
      <c r="N21" s="93">
        <v>5483931.8113700002</v>
      </c>
      <c r="O21" s="94">
        <f t="shared" si="0"/>
        <v>0.86434362861376435</v>
      </c>
      <c r="Q21" s="95">
        <f>+'[1]Тушум солиштирма'!F24</f>
        <v>8001248.1295699999</v>
      </c>
      <c r="R21" s="93">
        <v>9388591.6174999997</v>
      </c>
      <c r="S21" s="96">
        <f t="shared" ref="S21:S32" si="29">+Q21/R21</f>
        <v>0.85223092616532159</v>
      </c>
      <c r="U21" s="95">
        <f>+'[1]Тушум солиштирма'!E24</f>
        <v>4168383.0783300004</v>
      </c>
      <c r="V21" s="93">
        <v>3541812.6491399999</v>
      </c>
      <c r="W21" s="96">
        <f t="shared" ref="W21:W32" si="30">+U21/V21</f>
        <v>1.1769067116924268</v>
      </c>
      <c r="X21" s="59"/>
      <c r="Y21" s="95">
        <f>+'[1]Тушум солиштирма'!D24</f>
        <v>7279975.3845649995</v>
      </c>
      <c r="Z21" s="93">
        <v>7022323.0664050002</v>
      </c>
      <c r="AA21" s="96">
        <f t="shared" ref="AA21:AA32" si="31">+Y21/Z21</f>
        <v>1.0366904677730673</v>
      </c>
    </row>
    <row r="22" spans="1:27" ht="42" customHeight="1" x14ac:dyDescent="0.3">
      <c r="A22" s="86">
        <v>2</v>
      </c>
      <c r="B22" s="87" t="s">
        <v>28</v>
      </c>
      <c r="C22" s="88">
        <v>457</v>
      </c>
      <c r="D22" s="89">
        <f t="shared" si="25"/>
        <v>81.710778918141827</v>
      </c>
      <c r="E22" s="89">
        <f t="shared" si="26"/>
        <v>41.131028035140176</v>
      </c>
      <c r="F22" s="89">
        <f t="shared" si="27"/>
        <v>72.597443935550558</v>
      </c>
      <c r="G22" s="89">
        <f t="shared" si="28"/>
        <v>57.435251810020716</v>
      </c>
      <c r="H22" s="90">
        <f t="shared" si="8"/>
        <v>-24.275527108121111</v>
      </c>
      <c r="I22" s="91">
        <f t="shared" si="9"/>
        <v>16.304223774880541</v>
      </c>
      <c r="J22" s="91">
        <f t="shared" si="10"/>
        <v>-15.162192125529842</v>
      </c>
      <c r="K22" s="85">
        <v>0.33</v>
      </c>
      <c r="L22" s="92"/>
      <c r="M22" s="93">
        <f>+'[1]Тушум солиштирма'!G25</f>
        <v>3910609.62047</v>
      </c>
      <c r="N22" s="93">
        <v>6808727.2140899999</v>
      </c>
      <c r="O22" s="94">
        <f t="shared" si="0"/>
        <v>0.57435251810020715</v>
      </c>
      <c r="Q22" s="95">
        <f>+'[1]Тушум солиштирма'!F25</f>
        <v>6247692.1417100001</v>
      </c>
      <c r="R22" s="93">
        <v>8605939.5524400007</v>
      </c>
      <c r="S22" s="96">
        <f t="shared" si="29"/>
        <v>0.72597443935550554</v>
      </c>
      <c r="U22" s="95">
        <f>+'[1]Тушум солиштирма'!E25</f>
        <v>2667585.3342900001</v>
      </c>
      <c r="V22" s="93">
        <v>6485579.0426900005</v>
      </c>
      <c r="W22" s="96">
        <f t="shared" si="30"/>
        <v>0.41131028035140177</v>
      </c>
      <c r="X22" s="59"/>
      <c r="Y22" s="95">
        <f>+'[1]Тушум солиштирма'!D25</f>
        <v>5702018.5287049999</v>
      </c>
      <c r="Z22" s="93">
        <v>6978294.1788100004</v>
      </c>
      <c r="AA22" s="96">
        <f t="shared" si="31"/>
        <v>0.81710778918141824</v>
      </c>
    </row>
    <row r="23" spans="1:27" ht="42" customHeight="1" x14ac:dyDescent="0.3">
      <c r="A23" s="86">
        <v>3</v>
      </c>
      <c r="B23" s="87" t="s">
        <v>29</v>
      </c>
      <c r="C23" s="88">
        <v>463</v>
      </c>
      <c r="D23" s="89">
        <f t="shared" si="25"/>
        <v>71.672377828974732</v>
      </c>
      <c r="E23" s="89">
        <f t="shared" si="26"/>
        <v>52.331036930125649</v>
      </c>
      <c r="F23" s="89">
        <f t="shared" si="27"/>
        <v>58.286774677507083</v>
      </c>
      <c r="G23" s="89">
        <f t="shared" si="28"/>
        <v>65.138598758694073</v>
      </c>
      <c r="H23" s="90">
        <f t="shared" si="8"/>
        <v>-6.5337790702806586</v>
      </c>
      <c r="I23" s="91">
        <f t="shared" si="9"/>
        <v>12.807561828568424</v>
      </c>
      <c r="J23" s="91">
        <f t="shared" si="10"/>
        <v>6.8518240811869902</v>
      </c>
      <c r="K23" s="85">
        <v>0.66</v>
      </c>
      <c r="L23" s="92"/>
      <c r="M23" s="93">
        <f>+'[1]Тушум солиштирма'!G26</f>
        <v>7063935.0977400001</v>
      </c>
      <c r="N23" s="93">
        <v>10844468.92066</v>
      </c>
      <c r="O23" s="94">
        <f t="shared" si="0"/>
        <v>0.65138598758694077</v>
      </c>
      <c r="Q23" s="95">
        <f>+'[1]Тушум солиштирма'!F26</f>
        <v>6472795.5115299989</v>
      </c>
      <c r="R23" s="93">
        <v>11105084.38208</v>
      </c>
      <c r="S23" s="96">
        <f t="shared" si="29"/>
        <v>0.58286774677507081</v>
      </c>
      <c r="U23" s="95">
        <f>+'[1]Тушум солиштирма'!E26</f>
        <v>5707996.2635400007</v>
      </c>
      <c r="V23" s="93">
        <v>10907477.85327</v>
      </c>
      <c r="W23" s="96">
        <f t="shared" si="30"/>
        <v>0.52331036930125652</v>
      </c>
      <c r="X23" s="59"/>
      <c r="Y23" s="95">
        <f>+'[1]Тушум солиштирма'!D26</f>
        <v>7414309.6340074996</v>
      </c>
      <c r="Z23" s="93">
        <v>10344723.9488825</v>
      </c>
      <c r="AA23" s="96">
        <f t="shared" si="31"/>
        <v>0.71672377828974732</v>
      </c>
    </row>
    <row r="24" spans="1:27" ht="42" customHeight="1" x14ac:dyDescent="0.3">
      <c r="A24" s="86">
        <v>4</v>
      </c>
      <c r="B24" s="87" t="s">
        <v>30</v>
      </c>
      <c r="C24" s="88">
        <v>468</v>
      </c>
      <c r="D24" s="89">
        <f t="shared" si="25"/>
        <v>78.078898380551934</v>
      </c>
      <c r="E24" s="89">
        <f t="shared" si="26"/>
        <v>64.865162699951043</v>
      </c>
      <c r="F24" s="89">
        <f t="shared" si="27"/>
        <v>71.027456029561392</v>
      </c>
      <c r="G24" s="89">
        <f t="shared" si="28"/>
        <v>65.474234791202704</v>
      </c>
      <c r="H24" s="90">
        <f t="shared" si="8"/>
        <v>-12.604663589349229</v>
      </c>
      <c r="I24" s="91">
        <f t="shared" si="9"/>
        <v>0.60907209125166162</v>
      </c>
      <c r="J24" s="91">
        <f t="shared" si="10"/>
        <v>-5.5532212383586881</v>
      </c>
      <c r="K24" s="85">
        <v>0.33</v>
      </c>
      <c r="L24" s="92"/>
      <c r="M24" s="93">
        <f>+'[1]Тушум солиштирма'!G27</f>
        <v>4974041.3698899997</v>
      </c>
      <c r="N24" s="93">
        <v>7596944.6389900008</v>
      </c>
      <c r="O24" s="94">
        <f t="shared" si="0"/>
        <v>0.65474234791202701</v>
      </c>
      <c r="Q24" s="95">
        <f>+'[1]Тушум солиштирма'!F27</f>
        <v>6739287.1459799996</v>
      </c>
      <c r="R24" s="93">
        <v>9488284.56305</v>
      </c>
      <c r="S24" s="96">
        <f t="shared" si="29"/>
        <v>0.71027456029561387</v>
      </c>
      <c r="U24" s="95">
        <f>+'[1]Тушум солиштирма'!E27</f>
        <v>4585315.0964099998</v>
      </c>
      <c r="V24" s="93">
        <v>7068994.9821300004</v>
      </c>
      <c r="W24" s="96">
        <f t="shared" si="30"/>
        <v>0.6486516269995104</v>
      </c>
      <c r="X24" s="59"/>
      <c r="Y24" s="95">
        <f>+'[1]Тушум солиштирма'!D27</f>
        <v>6885222.9940625001</v>
      </c>
      <c r="Z24" s="93">
        <v>8818289.1112325005</v>
      </c>
      <c r="AA24" s="96">
        <f t="shared" si="31"/>
        <v>0.78078898380551931</v>
      </c>
    </row>
    <row r="25" spans="1:27" ht="42" customHeight="1" x14ac:dyDescent="0.3">
      <c r="A25" s="86">
        <v>5</v>
      </c>
      <c r="B25" s="87" t="s">
        <v>31</v>
      </c>
      <c r="C25" s="88">
        <v>472</v>
      </c>
      <c r="D25" s="89">
        <f t="shared" si="25"/>
        <v>59.056033789486762</v>
      </c>
      <c r="E25" s="89">
        <f t="shared" si="26"/>
        <v>47.257135879107196</v>
      </c>
      <c r="F25" s="89">
        <f t="shared" si="27"/>
        <v>59.149397667881296</v>
      </c>
      <c r="G25" s="89">
        <f t="shared" si="28"/>
        <v>45.275978642994282</v>
      </c>
      <c r="H25" s="90">
        <f t="shared" si="8"/>
        <v>-13.780055146492479</v>
      </c>
      <c r="I25" s="91">
        <f t="shared" si="9"/>
        <v>-1.9811572361129137</v>
      </c>
      <c r="J25" s="91">
        <f t="shared" si="10"/>
        <v>-13.873419024887014</v>
      </c>
      <c r="K25" s="85">
        <v>0</v>
      </c>
      <c r="L25" s="92"/>
      <c r="M25" s="93">
        <f>+'[1]Тушум солиштирма'!G28</f>
        <v>4501666.5022699991</v>
      </c>
      <c r="N25" s="93">
        <v>9942726.0043699984</v>
      </c>
      <c r="O25" s="94">
        <f t="shared" si="0"/>
        <v>0.4527597864299428</v>
      </c>
      <c r="Q25" s="95">
        <f>+'[1]Тушум солиштирма'!F28</f>
        <v>8021543.9097000007</v>
      </c>
      <c r="R25" s="93">
        <v>13561497.201949999</v>
      </c>
      <c r="S25" s="96">
        <f t="shared" si="29"/>
        <v>0.59149397667881298</v>
      </c>
      <c r="U25" s="95">
        <f>+'[1]Тушум солиштирма'!E28</f>
        <v>4270795.0738599999</v>
      </c>
      <c r="V25" s="93">
        <v>9037354.8764900006</v>
      </c>
      <c r="W25" s="96">
        <f t="shared" si="30"/>
        <v>0.47257135879107198</v>
      </c>
      <c r="X25" s="59"/>
      <c r="Y25" s="95">
        <f>+'[1]Тушум солиштирма'!D28</f>
        <v>6929334.6908224998</v>
      </c>
      <c r="Z25" s="93">
        <v>11733491.476117501</v>
      </c>
      <c r="AA25" s="96">
        <f t="shared" si="31"/>
        <v>0.59056033789486762</v>
      </c>
    </row>
    <row r="26" spans="1:27" ht="42" customHeight="1" x14ac:dyDescent="0.3">
      <c r="A26" s="86">
        <v>6</v>
      </c>
      <c r="B26" s="87" t="s">
        <v>32</v>
      </c>
      <c r="C26" s="88">
        <v>474</v>
      </c>
      <c r="D26" s="89">
        <f t="shared" si="25"/>
        <v>120.5010559355741</v>
      </c>
      <c r="E26" s="89">
        <f t="shared" si="26"/>
        <v>105.84895814904239</v>
      </c>
      <c r="F26" s="89">
        <f t="shared" si="27"/>
        <v>86.265681130121607</v>
      </c>
      <c r="G26" s="89">
        <f t="shared" si="28"/>
        <v>82.491866848642857</v>
      </c>
      <c r="H26" s="90">
        <f t="shared" si="8"/>
        <v>-38.009189086931244</v>
      </c>
      <c r="I26" s="91">
        <f t="shared" si="9"/>
        <v>-23.357091300399532</v>
      </c>
      <c r="J26" s="91">
        <f t="shared" si="10"/>
        <v>-3.7738142814787494</v>
      </c>
      <c r="K26" s="85">
        <v>0</v>
      </c>
      <c r="L26" s="92"/>
      <c r="M26" s="93">
        <f>+'[1]Тушум солиштирма'!G29</f>
        <v>6021374.2784599997</v>
      </c>
      <c r="N26" s="93">
        <v>7299355.0861299997</v>
      </c>
      <c r="O26" s="94">
        <f t="shared" si="0"/>
        <v>0.82491866848642859</v>
      </c>
      <c r="Q26" s="95">
        <f>+'[1]Тушум солиштирма'!F29</f>
        <v>6244227.7439099997</v>
      </c>
      <c r="R26" s="93">
        <v>7238368.3315399997</v>
      </c>
      <c r="S26" s="96">
        <f t="shared" si="29"/>
        <v>0.86265681130121608</v>
      </c>
      <c r="U26" s="95">
        <f>+'[1]Тушум солиштирма'!E29</f>
        <v>6022882.7030299995</v>
      </c>
      <c r="V26" s="93">
        <v>5690072.7303799996</v>
      </c>
      <c r="W26" s="96">
        <f t="shared" si="30"/>
        <v>1.0584895814904238</v>
      </c>
      <c r="X26" s="59"/>
      <c r="Y26" s="95">
        <f>+'[1]Тушум солиштирма'!D29</f>
        <v>8517167.7379474994</v>
      </c>
      <c r="Z26" s="93">
        <v>7068127.0564975003</v>
      </c>
      <c r="AA26" s="96">
        <f t="shared" si="31"/>
        <v>1.205010559355741</v>
      </c>
    </row>
    <row r="27" spans="1:27" ht="42" customHeight="1" x14ac:dyDescent="0.3">
      <c r="A27" s="86">
        <v>7</v>
      </c>
      <c r="B27" s="87" t="s">
        <v>33</v>
      </c>
      <c r="C27" s="88">
        <v>475</v>
      </c>
      <c r="D27" s="89">
        <f t="shared" si="25"/>
        <v>161.48976641299561</v>
      </c>
      <c r="E27" s="89">
        <f t="shared" si="26"/>
        <v>113.63537009806237</v>
      </c>
      <c r="F27" s="89">
        <f t="shared" si="27"/>
        <v>141.9918667188316</v>
      </c>
      <c r="G27" s="89">
        <f t="shared" si="28"/>
        <v>117.05023290269764</v>
      </c>
      <c r="H27" s="90">
        <f t="shared" si="8"/>
        <v>-44.439533510297963</v>
      </c>
      <c r="I27" s="91">
        <f t="shared" si="9"/>
        <v>3.4148628046352769</v>
      </c>
      <c r="J27" s="91">
        <f t="shared" si="10"/>
        <v>-24.941633816133958</v>
      </c>
      <c r="K27" s="85">
        <v>0.33</v>
      </c>
      <c r="L27" s="92"/>
      <c r="M27" s="93">
        <f>+'[1]Тушум солиштирма'!G30</f>
        <v>8368165.4971399996</v>
      </c>
      <c r="N27" s="93">
        <v>7149208.7539000008</v>
      </c>
      <c r="O27" s="94">
        <f t="shared" si="0"/>
        <v>1.1705023290269765</v>
      </c>
      <c r="Q27" s="95">
        <f>+'[1]Тушум солиштирма'!F30</f>
        <v>16683598.23741</v>
      </c>
      <c r="R27" s="93">
        <v>11749685.825630002</v>
      </c>
      <c r="S27" s="96">
        <f t="shared" si="29"/>
        <v>1.4199186671883159</v>
      </c>
      <c r="U27" s="95">
        <f>+'[1]Тушум солиштирма'!E30</f>
        <v>7996770.5601300001</v>
      </c>
      <c r="V27" s="93">
        <v>7037219.6202899991</v>
      </c>
      <c r="W27" s="96">
        <f t="shared" si="30"/>
        <v>1.1363537009806237</v>
      </c>
      <c r="X27" s="59"/>
      <c r="Y27" s="95">
        <f>+'[1]Тушум солиштирма'!D30</f>
        <v>15108240.131272499</v>
      </c>
      <c r="Z27" s="93">
        <v>9355540.2715949994</v>
      </c>
      <c r="AA27" s="96">
        <f t="shared" si="31"/>
        <v>1.6148976641299559</v>
      </c>
    </row>
    <row r="28" spans="1:27" ht="42" customHeight="1" x14ac:dyDescent="0.3">
      <c r="A28" s="86">
        <v>8</v>
      </c>
      <c r="B28" s="87" t="s">
        <v>34</v>
      </c>
      <c r="C28" s="88">
        <v>476</v>
      </c>
      <c r="D28" s="89">
        <f t="shared" si="25"/>
        <v>111.30028845644617</v>
      </c>
      <c r="E28" s="89">
        <f t="shared" si="26"/>
        <v>109.16787817920701</v>
      </c>
      <c r="F28" s="89">
        <f t="shared" si="27"/>
        <v>88.893556243963332</v>
      </c>
      <c r="G28" s="89">
        <f t="shared" si="28"/>
        <v>76.67821180268561</v>
      </c>
      <c r="H28" s="90">
        <f t="shared" si="8"/>
        <v>-34.622076653760558</v>
      </c>
      <c r="I28" s="91">
        <f t="shared" si="9"/>
        <v>-32.489666376521399</v>
      </c>
      <c r="J28" s="91">
        <f t="shared" si="10"/>
        <v>-12.215344441277722</v>
      </c>
      <c r="K28" s="85">
        <v>0</v>
      </c>
      <c r="L28" s="92"/>
      <c r="M28" s="93">
        <f>+'[1]Тушум солиштирма'!G31</f>
        <v>4457866.1361400001</v>
      </c>
      <c r="N28" s="93">
        <v>5813732.5210600002</v>
      </c>
      <c r="O28" s="94">
        <f t="shared" si="0"/>
        <v>0.76678211802685603</v>
      </c>
      <c r="Q28" s="95">
        <f>+'[1]Тушум солиштирма'!F31</f>
        <v>5802310.9840000002</v>
      </c>
      <c r="R28" s="93">
        <v>6527257.1254500002</v>
      </c>
      <c r="S28" s="96">
        <f t="shared" si="29"/>
        <v>0.88893556243963334</v>
      </c>
      <c r="U28" s="95">
        <f>+'[1]Тушум солиштирма'!E31</f>
        <v>5524155.2642099997</v>
      </c>
      <c r="V28" s="93">
        <v>5060238.7408699999</v>
      </c>
      <c r="W28" s="96">
        <f t="shared" si="30"/>
        <v>1.0916787817920701</v>
      </c>
      <c r="X28" s="59"/>
      <c r="Y28" s="95">
        <f>+'[1]Тушум солиштирма'!D31</f>
        <v>6632477.423807499</v>
      </c>
      <c r="Z28" s="93">
        <v>5959083.7685950007</v>
      </c>
      <c r="AA28" s="96">
        <f t="shared" si="31"/>
        <v>1.1130028845644617</v>
      </c>
    </row>
    <row r="29" spans="1:27" ht="42" customHeight="1" x14ac:dyDescent="0.3">
      <c r="A29" s="86">
        <v>9</v>
      </c>
      <c r="B29" s="87" t="s">
        <v>35</v>
      </c>
      <c r="C29" s="88">
        <v>480</v>
      </c>
      <c r="D29" s="89">
        <f t="shared" si="25"/>
        <v>163.23152151566998</v>
      </c>
      <c r="E29" s="89">
        <f t="shared" si="26"/>
        <v>110.03769656067679</v>
      </c>
      <c r="F29" s="89">
        <f t="shared" si="27"/>
        <v>135.50112438129733</v>
      </c>
      <c r="G29" s="89">
        <f t="shared" si="28"/>
        <v>98.526825364083678</v>
      </c>
      <c r="H29" s="90">
        <f t="shared" si="8"/>
        <v>-64.704696151586305</v>
      </c>
      <c r="I29" s="91">
        <f t="shared" si="9"/>
        <v>-11.510871196593115</v>
      </c>
      <c r="J29" s="91">
        <f t="shared" si="10"/>
        <v>-36.974299017213653</v>
      </c>
      <c r="K29" s="85">
        <v>0</v>
      </c>
      <c r="L29" s="92"/>
      <c r="M29" s="93">
        <f>+'[1]Тушум солиштирма'!G32</f>
        <v>10140914.20269</v>
      </c>
      <c r="N29" s="93">
        <v>10292541.31067</v>
      </c>
      <c r="O29" s="94">
        <f t="shared" si="0"/>
        <v>0.98526825364083681</v>
      </c>
      <c r="Q29" s="95">
        <f>+'[1]Тушум солиштирма'!F32</f>
        <v>15530925.245620001</v>
      </c>
      <c r="R29" s="93">
        <v>11461842.34008</v>
      </c>
      <c r="S29" s="96">
        <f t="shared" si="29"/>
        <v>1.3550112438129733</v>
      </c>
      <c r="U29" s="95">
        <f>+'[1]Тушум солиштирма'!E32</f>
        <v>9743487.0513500012</v>
      </c>
      <c r="V29" s="93">
        <v>8854681.0374000017</v>
      </c>
      <c r="W29" s="96">
        <f t="shared" si="30"/>
        <v>1.1003769656067679</v>
      </c>
      <c r="X29" s="59"/>
      <c r="Y29" s="95">
        <f>+'[1]Тушум солиштирма'!D32</f>
        <v>16186478.2306775</v>
      </c>
      <c r="Z29" s="93">
        <v>9916269.8971250001</v>
      </c>
      <c r="AA29" s="96">
        <f t="shared" si="31"/>
        <v>1.6323152151566998</v>
      </c>
    </row>
    <row r="30" spans="1:27" ht="42" customHeight="1" x14ac:dyDescent="0.3">
      <c r="A30" s="86">
        <v>10</v>
      </c>
      <c r="B30" s="87" t="s">
        <v>36</v>
      </c>
      <c r="C30" s="88">
        <v>482</v>
      </c>
      <c r="D30" s="89">
        <f t="shared" si="25"/>
        <v>85.515841027217945</v>
      </c>
      <c r="E30" s="89">
        <f t="shared" si="26"/>
        <v>111.79462967356119</v>
      </c>
      <c r="F30" s="89">
        <f t="shared" si="27"/>
        <v>66.935734099184998</v>
      </c>
      <c r="G30" s="89">
        <f t="shared" si="28"/>
        <v>70.075714032250687</v>
      </c>
      <c r="H30" s="90">
        <f t="shared" si="8"/>
        <v>-15.440126994967258</v>
      </c>
      <c r="I30" s="91">
        <f t="shared" si="9"/>
        <v>-41.718915641310502</v>
      </c>
      <c r="J30" s="91">
        <f t="shared" si="10"/>
        <v>3.139979933065689</v>
      </c>
      <c r="K30" s="85">
        <v>0.33</v>
      </c>
      <c r="L30" s="92"/>
      <c r="M30" s="93">
        <f>+'[1]Тушум солиштирма'!G33</f>
        <v>5226642.6696300004</v>
      </c>
      <c r="N30" s="93">
        <v>7458564.9847600004</v>
      </c>
      <c r="O30" s="94">
        <f t="shared" si="0"/>
        <v>0.70075714032250691</v>
      </c>
      <c r="Q30" s="95">
        <f>+'[1]Тушум солиштирма'!F33</f>
        <v>5856992.9076400008</v>
      </c>
      <c r="R30" s="93">
        <v>8750173.5604500007</v>
      </c>
      <c r="S30" s="96">
        <f t="shared" si="29"/>
        <v>0.66935734099184996</v>
      </c>
      <c r="U30" s="95">
        <f>+'[1]Тушум солиштирма'!E33</f>
        <v>4340646.7368899994</v>
      </c>
      <c r="V30" s="93">
        <v>3882697.0039299997</v>
      </c>
      <c r="W30" s="96">
        <f t="shared" si="30"/>
        <v>1.117946296735612</v>
      </c>
      <c r="X30" s="59"/>
      <c r="Y30" s="95">
        <f>+'[1]Тушум солиштирма'!D33</f>
        <v>6465293.5102324998</v>
      </c>
      <c r="Z30" s="93">
        <v>7560346.0511774998</v>
      </c>
      <c r="AA30" s="96">
        <f t="shared" si="31"/>
        <v>0.85515841027217943</v>
      </c>
    </row>
    <row r="31" spans="1:27" ht="42" customHeight="1" x14ac:dyDescent="0.3">
      <c r="A31" s="86">
        <v>11</v>
      </c>
      <c r="B31" s="87" t="s">
        <v>37</v>
      </c>
      <c r="C31" s="88">
        <v>485</v>
      </c>
      <c r="D31" s="89">
        <f t="shared" si="25"/>
        <v>72.447876507570328</v>
      </c>
      <c r="E31" s="89">
        <f t="shared" si="26"/>
        <v>86.975500106589351</v>
      </c>
      <c r="F31" s="89">
        <f t="shared" si="27"/>
        <v>65.093796847103079</v>
      </c>
      <c r="G31" s="89">
        <f t="shared" si="28"/>
        <v>64.432872889197057</v>
      </c>
      <c r="H31" s="90">
        <f t="shared" si="8"/>
        <v>-8.0150036183732709</v>
      </c>
      <c r="I31" s="91">
        <f t="shared" si="9"/>
        <v>-22.542627217392294</v>
      </c>
      <c r="J31" s="91">
        <f t="shared" si="10"/>
        <v>-0.66092395790602154</v>
      </c>
      <c r="K31" s="85">
        <v>0</v>
      </c>
      <c r="L31" s="92"/>
      <c r="M31" s="93">
        <f>+'[1]Тушум солиштирма'!G34</f>
        <v>6383236.1735899989</v>
      </c>
      <c r="N31" s="93">
        <v>9906800.5000600014</v>
      </c>
      <c r="O31" s="94">
        <f t="shared" si="0"/>
        <v>0.64432872889197057</v>
      </c>
      <c r="Q31" s="95">
        <f>+'[1]Тушум солиштирма'!F34</f>
        <v>7932224.9048600011</v>
      </c>
      <c r="R31" s="93">
        <v>12185838.419429999</v>
      </c>
      <c r="S31" s="96">
        <f t="shared" si="29"/>
        <v>0.6509379684710308</v>
      </c>
      <c r="U31" s="95">
        <f>+'[1]Тушум солиштирма'!E34</f>
        <v>7870883.4744600002</v>
      </c>
      <c r="V31" s="93">
        <v>9049540.9222299997</v>
      </c>
      <c r="W31" s="96">
        <f t="shared" si="30"/>
        <v>0.86975500106589354</v>
      </c>
      <c r="X31" s="59"/>
      <c r="Y31" s="95">
        <f>+'[1]Тушум солиштирма'!D34</f>
        <v>8008953.7905350011</v>
      </c>
      <c r="Z31" s="93">
        <v>11054780.5907025</v>
      </c>
      <c r="AA31" s="96">
        <f t="shared" si="31"/>
        <v>0.7244787650757033</v>
      </c>
    </row>
    <row r="32" spans="1:27" s="14" customFormat="1" ht="42" customHeight="1" x14ac:dyDescent="0.3">
      <c r="A32" s="108"/>
      <c r="B32" s="109" t="s">
        <v>38</v>
      </c>
      <c r="C32" s="110"/>
      <c r="D32" s="111">
        <f t="shared" si="25"/>
        <v>120.58685176384267</v>
      </c>
      <c r="E32" s="111">
        <f t="shared" si="26"/>
        <v>187.39305212532159</v>
      </c>
      <c r="F32" s="111">
        <f t="shared" si="27"/>
        <v>122.1881434136745</v>
      </c>
      <c r="G32" s="111">
        <f t="shared" si="28"/>
        <v>96.404347769753315</v>
      </c>
      <c r="H32" s="112">
        <f t="shared" si="8"/>
        <v>-24.182503994089359</v>
      </c>
      <c r="I32" s="113">
        <f t="shared" si="9"/>
        <v>-90.988704355568274</v>
      </c>
      <c r="J32" s="113">
        <f t="shared" si="10"/>
        <v>-25.783795643921181</v>
      </c>
      <c r="K32" s="114">
        <v>0</v>
      </c>
      <c r="L32" s="115"/>
      <c r="M32" s="116">
        <f>+'[1]Тушум солиштирма'!G35</f>
        <v>19838781.538139999</v>
      </c>
      <c r="N32" s="116">
        <v>20578720.770479999</v>
      </c>
      <c r="O32" s="117">
        <f t="shared" si="0"/>
        <v>0.96404347769753318</v>
      </c>
      <c r="Q32" s="118">
        <f>+'[1]Тушум солиштирма'!F35</f>
        <v>35282880.808930002</v>
      </c>
      <c r="R32" s="116">
        <v>28875862.930069998</v>
      </c>
      <c r="S32" s="119">
        <f t="shared" si="29"/>
        <v>1.221881434136745</v>
      </c>
      <c r="U32" s="118">
        <f>+'[1]Тушум солиштирма'!E35</f>
        <v>31486320.385250006</v>
      </c>
      <c r="V32" s="116">
        <v>16802288.040109999</v>
      </c>
      <c r="W32" s="119">
        <f t="shared" si="30"/>
        <v>1.8739305212532158</v>
      </c>
      <c r="X32" s="44"/>
      <c r="Y32" s="118">
        <f>+'[1]Тушум солиштирма'!D35</f>
        <v>29149511.371112503</v>
      </c>
      <c r="Z32" s="116">
        <v>24173042.868885003</v>
      </c>
      <c r="AA32" s="119">
        <f t="shared" si="31"/>
        <v>1.2058685176384267</v>
      </c>
    </row>
    <row r="33" spans="1:27" s="14" customFormat="1" ht="42" customHeight="1" x14ac:dyDescent="0.3">
      <c r="A33" s="120"/>
      <c r="B33" s="121" t="s">
        <v>39</v>
      </c>
      <c r="C33" s="122">
        <v>455</v>
      </c>
      <c r="D33" s="123"/>
      <c r="E33" s="123"/>
      <c r="F33" s="123"/>
      <c r="G33" s="123"/>
      <c r="H33" s="124"/>
      <c r="I33" s="125"/>
      <c r="J33" s="125"/>
      <c r="K33" s="126"/>
      <c r="L33" s="127"/>
      <c r="M33" s="128">
        <f>+'[1]Тушум солиштирма'!G36</f>
        <v>0</v>
      </c>
      <c r="N33" s="128"/>
      <c r="O33" s="129"/>
      <c r="Q33" s="130">
        <f>+'[1]Тушум солиштирма'!F36</f>
        <v>0</v>
      </c>
      <c r="R33" s="128"/>
      <c r="S33" s="131"/>
      <c r="U33" s="130">
        <f>+'[1]Тушум солиштирма'!E36</f>
        <v>0</v>
      </c>
      <c r="V33" s="128"/>
      <c r="W33" s="131"/>
      <c r="X33" s="44"/>
      <c r="Y33" s="130">
        <f>+'[1]Тушум солиштирма'!D36</f>
        <v>0</v>
      </c>
      <c r="Z33" s="128"/>
      <c r="AA33" s="131"/>
    </row>
    <row r="34" spans="1:27" ht="42" customHeight="1" x14ac:dyDescent="0.3">
      <c r="A34" s="86">
        <v>1</v>
      </c>
      <c r="B34" s="87" t="s">
        <v>40</v>
      </c>
      <c r="C34" s="88">
        <v>458</v>
      </c>
      <c r="D34" s="89">
        <f t="shared" ref="D34:D39" si="32">+AA34*100</f>
        <v>97.115979643794134</v>
      </c>
      <c r="E34" s="89">
        <f t="shared" ref="E34:E39" si="33">+W34*100</f>
        <v>94.636592871051732</v>
      </c>
      <c r="F34" s="89">
        <f t="shared" ref="F34:F39" si="34">+S34*100</f>
        <v>85.149835176443815</v>
      </c>
      <c r="G34" s="89">
        <f t="shared" ref="G34:G39" si="35">+O34*100</f>
        <v>97.150573475503307</v>
      </c>
      <c r="H34" s="90">
        <f t="shared" si="8"/>
        <v>3.4593831709173628E-2</v>
      </c>
      <c r="I34" s="91">
        <f t="shared" si="9"/>
        <v>2.5139806044515751</v>
      </c>
      <c r="J34" s="91">
        <f t="shared" si="10"/>
        <v>12.000738299059492</v>
      </c>
      <c r="K34" s="85">
        <v>1</v>
      </c>
      <c r="L34" s="92"/>
      <c r="M34" s="93">
        <f>+'[1]Тушум солиштирма'!G37</f>
        <v>2316344.8730000001</v>
      </c>
      <c r="N34" s="93">
        <v>2384283.273</v>
      </c>
      <c r="O34" s="94">
        <f t="shared" si="0"/>
        <v>0.9715057347550331</v>
      </c>
      <c r="Q34" s="95">
        <f>+'[1]Тушум солиштирма'!F37</f>
        <v>3198636.4047900005</v>
      </c>
      <c r="R34" s="93">
        <v>3756479.8547899998</v>
      </c>
      <c r="S34" s="96">
        <f t="shared" ref="S34:S39" si="36">+Q34/R34</f>
        <v>0.85149835176443811</v>
      </c>
      <c r="U34" s="95">
        <f>+'[1]Тушум солиштирма'!E37</f>
        <v>1622721.4279499999</v>
      </c>
      <c r="V34" s="93">
        <v>1714687.07687</v>
      </c>
      <c r="W34" s="96">
        <f t="shared" ref="W34:W39" si="37">+U34/V34</f>
        <v>0.94636592871051739</v>
      </c>
      <c r="X34" s="59"/>
      <c r="Y34" s="95">
        <f>+'[1]Тушум солиштирма'!D37</f>
        <v>2996652.0997825004</v>
      </c>
      <c r="Z34" s="93">
        <v>3085642.6622825004</v>
      </c>
      <c r="AA34" s="96">
        <f t="shared" ref="AA34:AA39" si="38">+Y34/Z34</f>
        <v>0.97115979643794137</v>
      </c>
    </row>
    <row r="35" spans="1:27" ht="42" customHeight="1" x14ac:dyDescent="0.3">
      <c r="A35" s="86">
        <v>2</v>
      </c>
      <c r="B35" s="87" t="s">
        <v>41</v>
      </c>
      <c r="C35" s="88">
        <v>467</v>
      </c>
      <c r="D35" s="89">
        <f t="shared" si="32"/>
        <v>114.42934963266111</v>
      </c>
      <c r="E35" s="89">
        <f t="shared" si="33"/>
        <v>114.7694128816696</v>
      </c>
      <c r="F35" s="89">
        <f t="shared" si="34"/>
        <v>105.19840005514564</v>
      </c>
      <c r="G35" s="89">
        <f t="shared" si="35"/>
        <v>78.401227085446735</v>
      </c>
      <c r="H35" s="90">
        <f t="shared" si="8"/>
        <v>-36.02812254721438</v>
      </c>
      <c r="I35" s="91">
        <f t="shared" si="9"/>
        <v>-36.368185796222861</v>
      </c>
      <c r="J35" s="91">
        <f t="shared" si="10"/>
        <v>-26.797172969698906</v>
      </c>
      <c r="K35" s="85">
        <v>0</v>
      </c>
      <c r="L35" s="92"/>
      <c r="M35" s="93">
        <f>+'[1]Тушум солиштирма'!G38</f>
        <v>1433102.19416</v>
      </c>
      <c r="N35" s="93">
        <v>1827907.86246</v>
      </c>
      <c r="O35" s="94">
        <f t="shared" si="0"/>
        <v>0.78401227085446734</v>
      </c>
      <c r="Q35" s="95">
        <f>+'[1]Тушум солиштирма'!F38</f>
        <v>3485264.1577399997</v>
      </c>
      <c r="R35" s="93">
        <v>3313039.1297899997</v>
      </c>
      <c r="S35" s="96">
        <f t="shared" si="36"/>
        <v>1.0519840005514565</v>
      </c>
      <c r="U35" s="95">
        <f>+'[1]Тушум солиштирма'!E38</f>
        <v>2060875.6312500001</v>
      </c>
      <c r="V35" s="93">
        <v>1795666.26639</v>
      </c>
      <c r="W35" s="96">
        <f t="shared" si="37"/>
        <v>1.147694128816696</v>
      </c>
      <c r="X35" s="59"/>
      <c r="Y35" s="95">
        <f>+'[1]Тушум солиштирма'!D38</f>
        <v>3146160.8580274996</v>
      </c>
      <c r="Z35" s="93">
        <v>2749435.2350400002</v>
      </c>
      <c r="AA35" s="96">
        <f t="shared" si="38"/>
        <v>1.1442934963266111</v>
      </c>
    </row>
    <row r="36" spans="1:27" ht="42" customHeight="1" x14ac:dyDescent="0.3">
      <c r="A36" s="86">
        <v>3</v>
      </c>
      <c r="B36" s="87" t="s">
        <v>42</v>
      </c>
      <c r="C36" s="88">
        <v>470</v>
      </c>
      <c r="D36" s="89">
        <f t="shared" si="32"/>
        <v>139.75864890694788</v>
      </c>
      <c r="E36" s="89">
        <f t="shared" si="33"/>
        <v>319.96844808314535</v>
      </c>
      <c r="F36" s="89">
        <f t="shared" si="34"/>
        <v>164.67702798994642</v>
      </c>
      <c r="G36" s="89">
        <f t="shared" si="35"/>
        <v>106.35853437466012</v>
      </c>
      <c r="H36" s="90">
        <f t="shared" si="8"/>
        <v>-33.400114532287759</v>
      </c>
      <c r="I36" s="91">
        <f t="shared" si="9"/>
        <v>-213.60991370848524</v>
      </c>
      <c r="J36" s="91">
        <f t="shared" si="10"/>
        <v>-58.3184936152863</v>
      </c>
      <c r="K36" s="85">
        <v>0</v>
      </c>
      <c r="L36" s="92"/>
      <c r="M36" s="93">
        <f>+'[1]Тушум солиштирма'!G39</f>
        <v>8538440.3977499995</v>
      </c>
      <c r="N36" s="93">
        <v>8027978.6177500011</v>
      </c>
      <c r="O36" s="94">
        <f t="shared" si="0"/>
        <v>1.0635853437466012</v>
      </c>
      <c r="Q36" s="95">
        <f>+'[1]Тушум солиштирма'!F39</f>
        <v>16929098.977290001</v>
      </c>
      <c r="R36" s="93">
        <v>10280182.478350002</v>
      </c>
      <c r="S36" s="96">
        <f t="shared" si="36"/>
        <v>1.6467702798994641</v>
      </c>
      <c r="U36" s="95">
        <f>+'[1]Тушум солиштирма'!E39</f>
        <v>21960535.259730004</v>
      </c>
      <c r="V36" s="93">
        <v>6863343.9925999995</v>
      </c>
      <c r="W36" s="96">
        <f t="shared" si="37"/>
        <v>3.1996844808314533</v>
      </c>
      <c r="X36" s="59"/>
      <c r="Y36" s="95">
        <f>+'[1]Тушум солиштирма'!D39</f>
        <v>11997463.2175775</v>
      </c>
      <c r="Z36" s="93">
        <v>8584415.5702775009</v>
      </c>
      <c r="AA36" s="96">
        <f t="shared" si="38"/>
        <v>1.3975864890694789</v>
      </c>
    </row>
    <row r="37" spans="1:27" ht="42" customHeight="1" x14ac:dyDescent="0.3">
      <c r="A37" s="86">
        <v>4</v>
      </c>
      <c r="B37" s="87" t="s">
        <v>43</v>
      </c>
      <c r="C37" s="88">
        <v>473</v>
      </c>
      <c r="D37" s="89">
        <f t="shared" si="32"/>
        <v>137.10209597013599</v>
      </c>
      <c r="E37" s="89">
        <f t="shared" si="33"/>
        <v>100.05612800344225</v>
      </c>
      <c r="F37" s="89">
        <f t="shared" si="34"/>
        <v>111.66788725080788</v>
      </c>
      <c r="G37" s="89">
        <f t="shared" si="35"/>
        <v>139.41079133271333</v>
      </c>
      <c r="H37" s="90">
        <f t="shared" si="8"/>
        <v>2.308695362577339</v>
      </c>
      <c r="I37" s="91">
        <f t="shared" si="9"/>
        <v>39.354663329271077</v>
      </c>
      <c r="J37" s="91">
        <f t="shared" si="10"/>
        <v>27.742904081905451</v>
      </c>
      <c r="K37" s="85">
        <v>1</v>
      </c>
      <c r="L37" s="92"/>
      <c r="M37" s="93">
        <f>+'[1]Тушум солиштирма'!G40</f>
        <v>3459833.8299600002</v>
      </c>
      <c r="N37" s="93">
        <v>2481754.6740000001</v>
      </c>
      <c r="O37" s="94">
        <f t="shared" si="0"/>
        <v>1.3941079133271332</v>
      </c>
      <c r="Q37" s="95">
        <f>+'[1]Тушум солиштирма'!F40</f>
        <v>4662064.4974999996</v>
      </c>
      <c r="R37" s="93">
        <v>4174937.4975000001</v>
      </c>
      <c r="S37" s="96">
        <f t="shared" si="36"/>
        <v>1.1166788725080787</v>
      </c>
      <c r="U37" s="95">
        <f>+'[1]Тушум солиштирма'!E40</f>
        <v>2154076.79831</v>
      </c>
      <c r="V37" s="93">
        <v>2152868.4362399997</v>
      </c>
      <c r="W37" s="96">
        <f t="shared" si="37"/>
        <v>1.0005612800344226</v>
      </c>
      <c r="X37" s="59"/>
      <c r="Y37" s="95">
        <f>+'[1]Тушум солиштирма'!D40</f>
        <v>4631919.230455</v>
      </c>
      <c r="Z37" s="93">
        <v>3378445.2365074996</v>
      </c>
      <c r="AA37" s="96">
        <f t="shared" si="38"/>
        <v>1.3710209597013598</v>
      </c>
    </row>
    <row r="38" spans="1:27" ht="42" customHeight="1" thickBot="1" x14ac:dyDescent="0.35">
      <c r="A38" s="132">
        <v>5</v>
      </c>
      <c r="B38" s="133" t="s">
        <v>44</v>
      </c>
      <c r="C38" s="134">
        <v>483</v>
      </c>
      <c r="D38" s="135">
        <f t="shared" si="32"/>
        <v>100.03469434279553</v>
      </c>
      <c r="E38" s="135">
        <f t="shared" si="33"/>
        <v>86.257035345902281</v>
      </c>
      <c r="F38" s="135">
        <f t="shared" si="34"/>
        <v>95.328571140693768</v>
      </c>
      <c r="G38" s="135">
        <f t="shared" si="35"/>
        <v>69.851502485159941</v>
      </c>
      <c r="H38" s="136">
        <f t="shared" si="8"/>
        <v>-30.183191857635592</v>
      </c>
      <c r="I38" s="137">
        <f t="shared" si="9"/>
        <v>-16.405532860742341</v>
      </c>
      <c r="J38" s="137">
        <f t="shared" si="10"/>
        <v>-25.477068655533827</v>
      </c>
      <c r="K38" s="138">
        <v>0</v>
      </c>
      <c r="L38" s="139"/>
      <c r="M38" s="140">
        <f>+'[1]Тушум солиштирма'!G41</f>
        <v>4091060.2432700004</v>
      </c>
      <c r="N38" s="140">
        <v>5856796.3432699991</v>
      </c>
      <c r="O38" s="141">
        <f t="shared" si="0"/>
        <v>0.69851502485159944</v>
      </c>
      <c r="Q38" s="142">
        <f>+'[1]Тушум солиштирма'!F41</f>
        <v>7007816.7716100002</v>
      </c>
      <c r="R38" s="140">
        <v>7351223.9696399998</v>
      </c>
      <c r="S38" s="143">
        <f t="shared" si="36"/>
        <v>0.95328571140693774</v>
      </c>
      <c r="U38" s="142">
        <f>+'[1]Тушум солиштирма'!E41</f>
        <v>3688111.2680100002</v>
      </c>
      <c r="V38" s="140">
        <v>4275722.2680099998</v>
      </c>
      <c r="W38" s="143">
        <f t="shared" si="37"/>
        <v>0.86257035345902278</v>
      </c>
      <c r="X38" s="59"/>
      <c r="Y38" s="142">
        <f>+'[1]Тушум солиштирма'!D41</f>
        <v>6377315.9652700005</v>
      </c>
      <c r="Z38" s="140">
        <v>6375104.1647775006</v>
      </c>
      <c r="AA38" s="143">
        <f t="shared" si="38"/>
        <v>1.0003469434279553</v>
      </c>
    </row>
    <row r="39" spans="1:27" s="14" customFormat="1" ht="42" customHeight="1" x14ac:dyDescent="0.3">
      <c r="A39" s="60"/>
      <c r="B39" s="61" t="s">
        <v>45</v>
      </c>
      <c r="C39" s="62"/>
      <c r="D39" s="63">
        <f t="shared" si="32"/>
        <v>42.910957316266746</v>
      </c>
      <c r="E39" s="63">
        <f t="shared" si="33"/>
        <v>47.642329961632683</v>
      </c>
      <c r="F39" s="63">
        <f t="shared" si="34"/>
        <v>43.534881301966891</v>
      </c>
      <c r="G39" s="63">
        <f t="shared" si="35"/>
        <v>22.344334950199045</v>
      </c>
      <c r="H39" s="64">
        <f t="shared" si="8"/>
        <v>-20.566622366067701</v>
      </c>
      <c r="I39" s="65">
        <f t="shared" si="9"/>
        <v>-25.297995011433638</v>
      </c>
      <c r="J39" s="65">
        <f t="shared" si="10"/>
        <v>-21.190546351767846</v>
      </c>
      <c r="K39" s="66">
        <v>0</v>
      </c>
      <c r="L39" s="67"/>
      <c r="M39" s="68">
        <f>+'[1]Тушум солиштирма'!G42</f>
        <v>62147235.254829995</v>
      </c>
      <c r="N39" s="68">
        <v>278134191.03026998</v>
      </c>
      <c r="O39" s="69">
        <f t="shared" si="0"/>
        <v>0.22344334950199046</v>
      </c>
      <c r="Q39" s="70">
        <f>+'[1]Тушум солиштирма'!F42</f>
        <v>135538386.05114999</v>
      </c>
      <c r="R39" s="68">
        <v>311332848.50607002</v>
      </c>
      <c r="S39" s="71">
        <f t="shared" si="36"/>
        <v>0.43534881301966893</v>
      </c>
      <c r="U39" s="70">
        <f>+'[1]Тушум солиштирма'!E42</f>
        <v>118108783.95148</v>
      </c>
      <c r="V39" s="68">
        <v>247907237.21235999</v>
      </c>
      <c r="W39" s="71">
        <f t="shared" si="37"/>
        <v>0.47642329961632685</v>
      </c>
      <c r="X39" s="44"/>
      <c r="Y39" s="70">
        <f>+'[1]Тушум солиштирма'!D42</f>
        <v>128319520.37175</v>
      </c>
      <c r="Z39" s="68">
        <v>299036722.54616994</v>
      </c>
      <c r="AA39" s="71">
        <f t="shared" si="38"/>
        <v>0.42910957316266746</v>
      </c>
    </row>
    <row r="40" spans="1:27" s="14" customFormat="1" ht="42" customHeight="1" x14ac:dyDescent="0.3">
      <c r="A40" s="72"/>
      <c r="B40" s="73" t="s">
        <v>46</v>
      </c>
      <c r="C40" s="74">
        <v>1025</v>
      </c>
      <c r="D40" s="75"/>
      <c r="E40" s="75"/>
      <c r="F40" s="75"/>
      <c r="G40" s="75"/>
      <c r="H40" s="76"/>
      <c r="I40" s="77"/>
      <c r="J40" s="77"/>
      <c r="K40" s="78"/>
      <c r="L40" s="79"/>
      <c r="M40" s="80">
        <f>+'[1]Тушум солиштирма'!G43</f>
        <v>0</v>
      </c>
      <c r="N40" s="80"/>
      <c r="O40" s="81"/>
      <c r="Q40" s="82">
        <f>+'[1]Тушум солиштирма'!F43</f>
        <v>0</v>
      </c>
      <c r="R40" s="80"/>
      <c r="S40" s="83"/>
      <c r="U40" s="82">
        <f>+'[1]Тушум солиштирма'!E43</f>
        <v>0</v>
      </c>
      <c r="V40" s="80"/>
      <c r="W40" s="83"/>
      <c r="X40" s="59"/>
      <c r="Y40" s="82">
        <f>+'[1]Тушум солиштирма'!D43</f>
        <v>0</v>
      </c>
      <c r="Z40" s="80"/>
      <c r="AA40" s="83"/>
    </row>
    <row r="41" spans="1:27" ht="42" customHeight="1" x14ac:dyDescent="0.3">
      <c r="A41" s="86">
        <v>1</v>
      </c>
      <c r="B41" s="87" t="s">
        <v>47</v>
      </c>
      <c r="C41" s="88">
        <v>770</v>
      </c>
      <c r="D41" s="89">
        <f t="shared" ref="D41:D64" si="39">+AA41*100</f>
        <v>25.206659493241119</v>
      </c>
      <c r="E41" s="89">
        <f t="shared" ref="E41:E64" si="40">+W41*100</f>
        <v>20.373478314939714</v>
      </c>
      <c r="F41" s="89">
        <f t="shared" ref="F41:F64" si="41">+S41*100</f>
        <v>24.319447194238062</v>
      </c>
      <c r="G41" s="89">
        <f t="shared" ref="G41:G64" si="42">+O41*100</f>
        <v>6.5430963585626767</v>
      </c>
      <c r="H41" s="90">
        <f t="shared" si="8"/>
        <v>-18.663563134678441</v>
      </c>
      <c r="I41" s="91">
        <f t="shared" si="9"/>
        <v>-13.830381956377037</v>
      </c>
      <c r="J41" s="91">
        <f t="shared" si="10"/>
        <v>-17.776350835675387</v>
      </c>
      <c r="K41" s="85">
        <v>0</v>
      </c>
      <c r="L41" s="92"/>
      <c r="M41" s="93">
        <f>+'[1]Тушум солиштирма'!G44</f>
        <v>1137699.45906</v>
      </c>
      <c r="N41" s="93">
        <v>17387783.959059998</v>
      </c>
      <c r="O41" s="94">
        <f t="shared" si="0"/>
        <v>6.5430963585626764E-2</v>
      </c>
      <c r="Q41" s="95">
        <f>+'[1]Тушум солиштирма'!F44</f>
        <v>4477822.8339600004</v>
      </c>
      <c r="R41" s="93">
        <v>18412518.994349997</v>
      </c>
      <c r="S41" s="96">
        <f t="shared" ref="S41:S64" si="43">+Q41/R41</f>
        <v>0.24319447194238061</v>
      </c>
      <c r="U41" s="95">
        <f>+'[1]Тушум солиштирма'!E44</f>
        <v>3015159.8474599998</v>
      </c>
      <c r="V41" s="93">
        <v>14799435.819699999</v>
      </c>
      <c r="W41" s="96">
        <f t="shared" ref="W41:W64" si="44">+U41/V41</f>
        <v>0.20373478314939714</v>
      </c>
      <c r="X41" s="59"/>
      <c r="Y41" s="95">
        <f>+'[1]Тушум солиштирма'!D44</f>
        <v>4508267.4216900002</v>
      </c>
      <c r="Z41" s="93">
        <v>17885223.636629999</v>
      </c>
      <c r="AA41" s="96">
        <f t="shared" ref="AA41:AA64" si="45">+Y41/Z41</f>
        <v>0.25206659493241118</v>
      </c>
    </row>
    <row r="42" spans="1:27" ht="42" customHeight="1" x14ac:dyDescent="0.3">
      <c r="A42" s="86">
        <v>2</v>
      </c>
      <c r="B42" s="87" t="s">
        <v>48</v>
      </c>
      <c r="C42" s="88">
        <v>771</v>
      </c>
      <c r="D42" s="89">
        <f t="shared" si="39"/>
        <v>66.308817943290705</v>
      </c>
      <c r="E42" s="89">
        <f t="shared" si="40"/>
        <v>122.2619792391821</v>
      </c>
      <c r="F42" s="89">
        <f t="shared" si="41"/>
        <v>57.761523062169736</v>
      </c>
      <c r="G42" s="89">
        <f t="shared" si="42"/>
        <v>23.232608627760641</v>
      </c>
      <c r="H42" s="90">
        <f t="shared" si="8"/>
        <v>-43.076209315530065</v>
      </c>
      <c r="I42" s="91">
        <f t="shared" si="9"/>
        <v>-99.029370611421456</v>
      </c>
      <c r="J42" s="91">
        <f t="shared" si="10"/>
        <v>-34.528914434409096</v>
      </c>
      <c r="K42" s="85">
        <v>0</v>
      </c>
      <c r="L42" s="92"/>
      <c r="M42" s="93">
        <f>+'[1]Тушум солиштирма'!G45</f>
        <v>2585069.1067900006</v>
      </c>
      <c r="N42" s="93">
        <v>11126899.90267</v>
      </c>
      <c r="O42" s="94">
        <f t="shared" si="0"/>
        <v>0.2323260862776064</v>
      </c>
      <c r="Q42" s="95">
        <f>+'[1]Тушум солиштирма'!F45</f>
        <v>8683364.057359999</v>
      </c>
      <c r="R42" s="93">
        <v>15033128.62442</v>
      </c>
      <c r="S42" s="96">
        <f t="shared" si="43"/>
        <v>0.5776152306216974</v>
      </c>
      <c r="U42" s="95">
        <f>+'[1]Тушум солиштирма'!E45</f>
        <v>14529706.566880001</v>
      </c>
      <c r="V42" s="93">
        <v>11884076.028620001</v>
      </c>
      <c r="W42" s="96">
        <f t="shared" si="44"/>
        <v>1.2226197923918209</v>
      </c>
      <c r="X42" s="59"/>
      <c r="Y42" s="95">
        <f>+'[1]Тушум солиштирма'!D45</f>
        <v>9394272.3877349999</v>
      </c>
      <c r="Z42" s="93">
        <v>14167455.67048</v>
      </c>
      <c r="AA42" s="96">
        <f t="shared" si="45"/>
        <v>0.6630881794329071</v>
      </c>
    </row>
    <row r="43" spans="1:27" ht="42" customHeight="1" x14ac:dyDescent="0.3">
      <c r="A43" s="86">
        <v>3</v>
      </c>
      <c r="B43" s="87" t="s">
        <v>49</v>
      </c>
      <c r="C43" s="88">
        <v>772</v>
      </c>
      <c r="D43" s="89">
        <f t="shared" si="39"/>
        <v>25.370894797750708</v>
      </c>
      <c r="E43" s="89">
        <f t="shared" si="40"/>
        <v>15.766501880945377</v>
      </c>
      <c r="F43" s="89">
        <f t="shared" si="41"/>
        <v>22.608414424011944</v>
      </c>
      <c r="G43" s="89">
        <f t="shared" si="42"/>
        <v>17.435348399524106</v>
      </c>
      <c r="H43" s="90">
        <f t="shared" si="8"/>
        <v>-7.9355463982266023</v>
      </c>
      <c r="I43" s="91">
        <f t="shared" si="9"/>
        <v>1.6688465185787287</v>
      </c>
      <c r="J43" s="91">
        <f t="shared" si="10"/>
        <v>-5.1730660244878379</v>
      </c>
      <c r="K43" s="85">
        <v>0.33</v>
      </c>
      <c r="L43" s="92"/>
      <c r="M43" s="93">
        <f>+'[1]Тушум солиштирма'!G46</f>
        <v>2316908.31801</v>
      </c>
      <c r="N43" s="93">
        <v>13288569.08918</v>
      </c>
      <c r="O43" s="94">
        <f t="shared" si="0"/>
        <v>0.17435348399524106</v>
      </c>
      <c r="Q43" s="95">
        <f>+'[1]Тушум солиштирма'!F46</f>
        <v>3119754.0382599998</v>
      </c>
      <c r="R43" s="93">
        <v>13799083.73825</v>
      </c>
      <c r="S43" s="96">
        <f t="shared" si="43"/>
        <v>0.22608414424011944</v>
      </c>
      <c r="U43" s="95">
        <f>+'[1]Тушум солиштирма'!E46</f>
        <v>1760442.2668400002</v>
      </c>
      <c r="V43" s="93">
        <v>11165712.4715</v>
      </c>
      <c r="W43" s="96">
        <f t="shared" si="44"/>
        <v>0.15766501880945377</v>
      </c>
      <c r="X43" s="59"/>
      <c r="Y43" s="95">
        <f>+'[1]Тушум солиштирма'!D46</f>
        <v>3447325.4443249996</v>
      </c>
      <c r="Z43" s="93">
        <v>13587717.231915001</v>
      </c>
      <c r="AA43" s="96">
        <f t="shared" si="45"/>
        <v>0.25370894797750709</v>
      </c>
    </row>
    <row r="44" spans="1:27" ht="42" customHeight="1" x14ac:dyDescent="0.3">
      <c r="A44" s="86">
        <v>4</v>
      </c>
      <c r="B44" s="87" t="s">
        <v>50</v>
      </c>
      <c r="C44" s="88">
        <v>773</v>
      </c>
      <c r="D44" s="89">
        <f t="shared" si="39"/>
        <v>43.513108337145944</v>
      </c>
      <c r="E44" s="89">
        <f t="shared" si="40"/>
        <v>28.60490862176659</v>
      </c>
      <c r="F44" s="89">
        <f t="shared" si="41"/>
        <v>41.849986736000275</v>
      </c>
      <c r="G44" s="89">
        <f t="shared" si="42"/>
        <v>35.630745958563814</v>
      </c>
      <c r="H44" s="90">
        <f t="shared" si="8"/>
        <v>-7.8823623785821297</v>
      </c>
      <c r="I44" s="91">
        <f t="shared" si="9"/>
        <v>7.025837336797224</v>
      </c>
      <c r="J44" s="91">
        <f t="shared" si="10"/>
        <v>-6.2192407774364611</v>
      </c>
      <c r="K44" s="85">
        <v>0.33</v>
      </c>
      <c r="L44" s="92"/>
      <c r="M44" s="93">
        <f>+'[1]Тушум солиштирма'!G47</f>
        <v>4964669.3760600006</v>
      </c>
      <c r="N44" s="93">
        <v>13933666.676059999</v>
      </c>
      <c r="O44" s="94">
        <f t="shared" si="0"/>
        <v>0.35630745958563814</v>
      </c>
      <c r="Q44" s="95">
        <f>+'[1]Тушум солиштирма'!F47</f>
        <v>6003503.80626</v>
      </c>
      <c r="R44" s="93">
        <v>14345294.406260001</v>
      </c>
      <c r="S44" s="96">
        <f t="shared" si="43"/>
        <v>0.41849986736000278</v>
      </c>
      <c r="U44" s="95">
        <f>+'[1]Тушум солиштирма'!E47</f>
        <v>3795037.7259699996</v>
      </c>
      <c r="V44" s="93">
        <v>13267085.646560002</v>
      </c>
      <c r="W44" s="96">
        <f t="shared" si="44"/>
        <v>0.28604908621766589</v>
      </c>
      <c r="X44" s="59"/>
      <c r="Y44" s="95">
        <f>+'[1]Тушум солиштирма'!D47</f>
        <v>6177090.5921875006</v>
      </c>
      <c r="Z44" s="93">
        <v>14195930.440837499</v>
      </c>
      <c r="AA44" s="96">
        <f t="shared" si="45"/>
        <v>0.43513108337145945</v>
      </c>
    </row>
    <row r="45" spans="1:27" ht="42" customHeight="1" x14ac:dyDescent="0.3">
      <c r="A45" s="86">
        <v>5</v>
      </c>
      <c r="B45" s="87" t="s">
        <v>51</v>
      </c>
      <c r="C45" s="88">
        <v>774</v>
      </c>
      <c r="D45" s="89">
        <f t="shared" si="39"/>
        <v>32.452995360010114</v>
      </c>
      <c r="E45" s="89">
        <f t="shared" si="40"/>
        <v>30.254963899600462</v>
      </c>
      <c r="F45" s="89">
        <f t="shared" si="41"/>
        <v>30.271155266103243</v>
      </c>
      <c r="G45" s="89">
        <f t="shared" si="42"/>
        <v>10.376127441054473</v>
      </c>
      <c r="H45" s="90">
        <f t="shared" si="8"/>
        <v>-22.076867918955642</v>
      </c>
      <c r="I45" s="91">
        <f t="shared" si="9"/>
        <v>-19.87883645854599</v>
      </c>
      <c r="J45" s="91">
        <f t="shared" si="10"/>
        <v>-19.895027825048771</v>
      </c>
      <c r="K45" s="85">
        <v>0</v>
      </c>
      <c r="L45" s="92"/>
      <c r="M45" s="93">
        <f>+'[1]Тушум солиштирма'!G48</f>
        <v>824179.63240000012</v>
      </c>
      <c r="N45" s="93">
        <v>7943036.90931</v>
      </c>
      <c r="O45" s="94">
        <f t="shared" si="0"/>
        <v>0.10376127441054474</v>
      </c>
      <c r="Q45" s="95">
        <f>+'[1]Тушум солиштирма'!F48</f>
        <v>2498392.0065199998</v>
      </c>
      <c r="R45" s="93">
        <v>8253375.150559999</v>
      </c>
      <c r="S45" s="96">
        <f t="shared" si="43"/>
        <v>0.30271155266103245</v>
      </c>
      <c r="U45" s="95">
        <f>+'[1]Тушум солиштирма'!E48</f>
        <v>2136242.9043300003</v>
      </c>
      <c r="V45" s="93">
        <v>7060801.3660800001</v>
      </c>
      <c r="W45" s="96">
        <f t="shared" si="44"/>
        <v>0.30254963899600462</v>
      </c>
      <c r="X45" s="59"/>
      <c r="Y45" s="95">
        <f>+'[1]Тушум солиштирма'!D48</f>
        <v>2606136.1019674996</v>
      </c>
      <c r="Z45" s="93">
        <v>8030494.7911800016</v>
      </c>
      <c r="AA45" s="96">
        <f t="shared" si="45"/>
        <v>0.32452995360010112</v>
      </c>
    </row>
    <row r="46" spans="1:27" ht="42" customHeight="1" x14ac:dyDescent="0.3">
      <c r="A46" s="86">
        <v>6</v>
      </c>
      <c r="B46" s="87" t="s">
        <v>52</v>
      </c>
      <c r="C46" s="88">
        <v>775</v>
      </c>
      <c r="D46" s="89">
        <f t="shared" si="39"/>
        <v>42.699789206176305</v>
      </c>
      <c r="E46" s="89">
        <f t="shared" si="40"/>
        <v>51.060165250594068</v>
      </c>
      <c r="F46" s="89">
        <f t="shared" si="41"/>
        <v>44.550107539163513</v>
      </c>
      <c r="G46" s="89">
        <f t="shared" si="42"/>
        <v>21.689733315427741</v>
      </c>
      <c r="H46" s="90">
        <f t="shared" si="8"/>
        <v>-21.010055890748564</v>
      </c>
      <c r="I46" s="91">
        <f t="shared" si="9"/>
        <v>-29.370431935166327</v>
      </c>
      <c r="J46" s="91">
        <f t="shared" si="10"/>
        <v>-22.860374223735771</v>
      </c>
      <c r="K46" s="85">
        <v>0</v>
      </c>
      <c r="L46" s="92"/>
      <c r="M46" s="93">
        <f>+'[1]Тушум солиштирма'!G49</f>
        <v>3942624.52226</v>
      </c>
      <c r="N46" s="93">
        <v>18177376.664450001</v>
      </c>
      <c r="O46" s="94">
        <f t="shared" si="0"/>
        <v>0.21689733315427742</v>
      </c>
      <c r="Q46" s="95">
        <f>+'[1]Тушум солиштирма'!F49</f>
        <v>8793435.7749099992</v>
      </c>
      <c r="R46" s="93">
        <v>19738304.26151</v>
      </c>
      <c r="S46" s="96">
        <f t="shared" si="43"/>
        <v>0.44550107539163514</v>
      </c>
      <c r="U46" s="95">
        <f>+'[1]Тушум солиштирма'!E49</f>
        <v>8489662.4194300007</v>
      </c>
      <c r="V46" s="93">
        <v>16626782.106490001</v>
      </c>
      <c r="W46" s="96">
        <f t="shared" si="44"/>
        <v>0.5106016525059407</v>
      </c>
      <c r="X46" s="59"/>
      <c r="Y46" s="95">
        <f>+'[1]Тушум солиштирма'!D49</f>
        <v>8283904.9937500004</v>
      </c>
      <c r="Z46" s="93">
        <v>19400341.659184996</v>
      </c>
      <c r="AA46" s="96">
        <f t="shared" si="45"/>
        <v>0.42699789206176308</v>
      </c>
    </row>
    <row r="47" spans="1:27" ht="42" customHeight="1" x14ac:dyDescent="0.3">
      <c r="A47" s="86">
        <v>7</v>
      </c>
      <c r="B47" s="87" t="s">
        <v>53</v>
      </c>
      <c r="C47" s="88">
        <v>776</v>
      </c>
      <c r="D47" s="89">
        <f t="shared" si="39"/>
        <v>39.892609031609474</v>
      </c>
      <c r="E47" s="89">
        <f t="shared" si="40"/>
        <v>76.907303647943735</v>
      </c>
      <c r="F47" s="89">
        <f t="shared" si="41"/>
        <v>38.341085129344258</v>
      </c>
      <c r="G47" s="89">
        <f t="shared" si="42"/>
        <v>18.607710167599667</v>
      </c>
      <c r="H47" s="90">
        <f t="shared" si="8"/>
        <v>-21.284898864009808</v>
      </c>
      <c r="I47" s="91">
        <f t="shared" si="9"/>
        <v>-58.299593480344072</v>
      </c>
      <c r="J47" s="91">
        <f t="shared" si="10"/>
        <v>-19.733374961744591</v>
      </c>
      <c r="K47" s="85">
        <v>0</v>
      </c>
      <c r="L47" s="92"/>
      <c r="M47" s="93">
        <f>+'[1]Тушум солиштирма'!G50</f>
        <v>4067248.0259999996</v>
      </c>
      <c r="N47" s="93">
        <v>21857864.236739997</v>
      </c>
      <c r="O47" s="94">
        <f t="shared" si="0"/>
        <v>0.18607710167599667</v>
      </c>
      <c r="Q47" s="95">
        <f>+'[1]Тушум солиштирма'!F50</f>
        <v>9833164.3498099986</v>
      </c>
      <c r="R47" s="93">
        <v>25646546.822130002</v>
      </c>
      <c r="S47" s="96">
        <f t="shared" si="43"/>
        <v>0.3834108512934426</v>
      </c>
      <c r="U47" s="95">
        <f>+'[1]Тушум солиштирма'!E50</f>
        <v>15108625.179880003</v>
      </c>
      <c r="V47" s="93">
        <v>19645241.041139998</v>
      </c>
      <c r="W47" s="96">
        <f t="shared" si="44"/>
        <v>0.76907303647943737</v>
      </c>
      <c r="X47" s="59"/>
      <c r="Y47" s="95">
        <f>+'[1]Тушум солиштирма'!D50</f>
        <v>9704125.2288850006</v>
      </c>
      <c r="Z47" s="93">
        <v>24325621.874457497</v>
      </c>
      <c r="AA47" s="96">
        <f t="shared" si="45"/>
        <v>0.39892609031609472</v>
      </c>
    </row>
    <row r="48" spans="1:27" ht="42" customHeight="1" x14ac:dyDescent="0.3">
      <c r="A48" s="86">
        <v>8</v>
      </c>
      <c r="B48" s="87" t="s">
        <v>54</v>
      </c>
      <c r="C48" s="88">
        <v>777</v>
      </c>
      <c r="D48" s="89">
        <f t="shared" si="39"/>
        <v>34.325750732030819</v>
      </c>
      <c r="E48" s="89">
        <f t="shared" si="40"/>
        <v>29.414696678677505</v>
      </c>
      <c r="F48" s="89">
        <f t="shared" si="41"/>
        <v>33.44001161551143</v>
      </c>
      <c r="G48" s="89">
        <f t="shared" si="42"/>
        <v>11.270765804590914</v>
      </c>
      <c r="H48" s="90">
        <f t="shared" si="8"/>
        <v>-23.054984927439904</v>
      </c>
      <c r="I48" s="91">
        <f t="shared" si="9"/>
        <v>-18.143930874086593</v>
      </c>
      <c r="J48" s="91">
        <f t="shared" si="10"/>
        <v>-22.169245810920515</v>
      </c>
      <c r="K48" s="85">
        <v>0</v>
      </c>
      <c r="L48" s="92"/>
      <c r="M48" s="93">
        <f>+'[1]Тушум солиштирма'!G51</f>
        <v>2182961.7631700002</v>
      </c>
      <c r="N48" s="93">
        <v>19368353.499820001</v>
      </c>
      <c r="O48" s="94">
        <f t="shared" si="0"/>
        <v>0.11270765804590914</v>
      </c>
      <c r="Q48" s="95">
        <f>+'[1]Тушум солиштирма'!F51</f>
        <v>6646291.5284500001</v>
      </c>
      <c r="R48" s="93">
        <v>19875266.80573</v>
      </c>
      <c r="S48" s="96">
        <f t="shared" si="43"/>
        <v>0.33440011615511434</v>
      </c>
      <c r="U48" s="95">
        <f>+'[1]Тушум солиштирма'!E51</f>
        <v>5061176.6962400004</v>
      </c>
      <c r="V48" s="93">
        <v>17206285.522939999</v>
      </c>
      <c r="W48" s="96">
        <f t="shared" si="44"/>
        <v>0.29414696678677504</v>
      </c>
      <c r="X48" s="59"/>
      <c r="Y48" s="95">
        <f>+'[1]Тушум солиштирма'!D51</f>
        <v>6723462.311365</v>
      </c>
      <c r="Z48" s="93">
        <v>19587225.823122498</v>
      </c>
      <c r="AA48" s="96">
        <f t="shared" si="45"/>
        <v>0.34325750732030819</v>
      </c>
    </row>
    <row r="49" spans="1:27" ht="42" customHeight="1" thickBot="1" x14ac:dyDescent="0.35">
      <c r="A49" s="132">
        <v>9</v>
      </c>
      <c r="B49" s="133" t="s">
        <v>55</v>
      </c>
      <c r="C49" s="134">
        <v>778</v>
      </c>
      <c r="D49" s="135">
        <f t="shared" si="39"/>
        <v>85.037437281401651</v>
      </c>
      <c r="E49" s="135">
        <f t="shared" si="40"/>
        <v>99.661920425491459</v>
      </c>
      <c r="F49" s="135">
        <f t="shared" si="41"/>
        <v>89.688787557121202</v>
      </c>
      <c r="G49" s="135">
        <f t="shared" si="42"/>
        <v>30.715990854174606</v>
      </c>
      <c r="H49" s="136">
        <f t="shared" si="8"/>
        <v>-54.321446427227045</v>
      </c>
      <c r="I49" s="137">
        <f t="shared" si="9"/>
        <v>-68.945929571316853</v>
      </c>
      <c r="J49" s="137">
        <f t="shared" si="10"/>
        <v>-58.972796702946596</v>
      </c>
      <c r="K49" s="138">
        <v>0</v>
      </c>
      <c r="L49" s="92"/>
      <c r="M49" s="93">
        <f>+'[1]Тушум солиштирма'!G52</f>
        <v>4320665.3763899989</v>
      </c>
      <c r="N49" s="93">
        <v>14066501.702330003</v>
      </c>
      <c r="O49" s="94">
        <f t="shared" si="0"/>
        <v>0.30715990854174607</v>
      </c>
      <c r="Q49" s="95">
        <f>+'[1]Тушум солиштирма'!F52</f>
        <v>16514251.461640002</v>
      </c>
      <c r="R49" s="93">
        <v>18412838.339599997</v>
      </c>
      <c r="S49" s="96">
        <f t="shared" si="43"/>
        <v>0.89688787557121197</v>
      </c>
      <c r="U49" s="95">
        <f>+'[1]Тушум солиштирма'!E52</f>
        <v>15210739.064059997</v>
      </c>
      <c r="V49" s="93">
        <v>15262337.911130002</v>
      </c>
      <c r="W49" s="96">
        <f t="shared" si="44"/>
        <v>0.99661920425491457</v>
      </c>
      <c r="X49" s="59"/>
      <c r="Y49" s="95">
        <f>+'[1]Тушум солиштирма'!D52</f>
        <v>14602960.865887498</v>
      </c>
      <c r="Z49" s="93">
        <v>17172390.5761225</v>
      </c>
      <c r="AA49" s="96">
        <f t="shared" si="45"/>
        <v>0.85037437281401651</v>
      </c>
    </row>
    <row r="50" spans="1:27" ht="42" customHeight="1" x14ac:dyDescent="0.3">
      <c r="A50" s="72">
        <v>10</v>
      </c>
      <c r="B50" s="73" t="s">
        <v>56</v>
      </c>
      <c r="C50" s="74">
        <v>779</v>
      </c>
      <c r="D50" s="75">
        <f t="shared" si="39"/>
        <v>39.843059835906118</v>
      </c>
      <c r="E50" s="75">
        <f t="shared" si="40"/>
        <v>45.448359752495968</v>
      </c>
      <c r="F50" s="75">
        <f t="shared" si="41"/>
        <v>40.286587036079979</v>
      </c>
      <c r="G50" s="75">
        <f t="shared" si="42"/>
        <v>23.781910398529636</v>
      </c>
      <c r="H50" s="76">
        <f t="shared" si="8"/>
        <v>-16.061149437376482</v>
      </c>
      <c r="I50" s="77">
        <f t="shared" si="9"/>
        <v>-21.666449353966332</v>
      </c>
      <c r="J50" s="77">
        <f t="shared" si="10"/>
        <v>-16.504676637550343</v>
      </c>
      <c r="K50" s="78">
        <v>0</v>
      </c>
      <c r="L50" s="92"/>
      <c r="M50" s="93">
        <f>+'[1]Тушум солиштирма'!G53</f>
        <v>2526964.9608200002</v>
      </c>
      <c r="N50" s="93">
        <v>10625575.98811</v>
      </c>
      <c r="O50" s="94">
        <f t="shared" si="0"/>
        <v>0.23781910398529635</v>
      </c>
      <c r="Q50" s="95">
        <f>+'[1]Тушум солиштирма'!F53</f>
        <v>4838836.9501799997</v>
      </c>
      <c r="R50" s="93">
        <v>12011037.186760001</v>
      </c>
      <c r="S50" s="96">
        <f t="shared" si="43"/>
        <v>0.40286587036079979</v>
      </c>
      <c r="U50" s="95">
        <f>+'[1]Тушум солиштирма'!E53</f>
        <v>4205176.2643200001</v>
      </c>
      <c r="V50" s="93">
        <v>9252646.9320800006</v>
      </c>
      <c r="W50" s="96">
        <f t="shared" si="44"/>
        <v>0.4544835975249597</v>
      </c>
      <c r="X50" s="59"/>
      <c r="Y50" s="95">
        <f>+'[1]Тушум солиштирма'!D53</f>
        <v>4652232.137339999</v>
      </c>
      <c r="Z50" s="93">
        <v>11676392.718079999</v>
      </c>
      <c r="AA50" s="96">
        <f t="shared" si="45"/>
        <v>0.39843059835906119</v>
      </c>
    </row>
    <row r="51" spans="1:27" ht="42" customHeight="1" x14ac:dyDescent="0.3">
      <c r="A51" s="86">
        <v>11</v>
      </c>
      <c r="B51" s="87" t="s">
        <v>57</v>
      </c>
      <c r="C51" s="88">
        <v>780</v>
      </c>
      <c r="D51" s="89">
        <f t="shared" si="39"/>
        <v>27.645667816028389</v>
      </c>
      <c r="E51" s="89">
        <f t="shared" si="40"/>
        <v>32.082605682887824</v>
      </c>
      <c r="F51" s="89">
        <f t="shared" si="41"/>
        <v>29.184394427408193</v>
      </c>
      <c r="G51" s="89">
        <f t="shared" si="42"/>
        <v>16.373222013237299</v>
      </c>
      <c r="H51" s="90">
        <f t="shared" si="8"/>
        <v>-11.27244580279109</v>
      </c>
      <c r="I51" s="91">
        <f t="shared" si="9"/>
        <v>-15.709383669650524</v>
      </c>
      <c r="J51" s="91">
        <f t="shared" si="10"/>
        <v>-12.811172414170894</v>
      </c>
      <c r="K51" s="85">
        <v>0</v>
      </c>
      <c r="L51" s="92"/>
      <c r="M51" s="93">
        <f>+'[1]Тушум солиштирма'!G54</f>
        <v>1624278.2926799997</v>
      </c>
      <c r="N51" s="93">
        <v>9920333.8925399985</v>
      </c>
      <c r="O51" s="94">
        <f t="shared" si="0"/>
        <v>0.16373222013237299</v>
      </c>
      <c r="Q51" s="95">
        <f>+'[1]Тушум солиштирма'!F54</f>
        <v>3476016.3399899993</v>
      </c>
      <c r="R51" s="93">
        <v>11910530.98133</v>
      </c>
      <c r="S51" s="96">
        <f t="shared" si="43"/>
        <v>0.29184394427408195</v>
      </c>
      <c r="U51" s="95">
        <f>+'[1]Тушум солиштирма'!E54</f>
        <v>2528583.8380900002</v>
      </c>
      <c r="V51" s="93">
        <v>7881479.0266199997</v>
      </c>
      <c r="W51" s="96">
        <f t="shared" si="44"/>
        <v>0.32082605682887827</v>
      </c>
      <c r="X51" s="59"/>
      <c r="Y51" s="95">
        <f>+'[1]Тушум солиштирма'!D54</f>
        <v>2967225.0838874998</v>
      </c>
      <c r="Z51" s="93">
        <v>10733056.273530001</v>
      </c>
      <c r="AA51" s="96">
        <f t="shared" si="45"/>
        <v>0.27645667816028391</v>
      </c>
    </row>
    <row r="52" spans="1:27" ht="42" customHeight="1" x14ac:dyDescent="0.3">
      <c r="A52" s="86">
        <v>12</v>
      </c>
      <c r="B52" s="87" t="s">
        <v>58</v>
      </c>
      <c r="C52" s="88">
        <v>781</v>
      </c>
      <c r="D52" s="89">
        <f t="shared" si="39"/>
        <v>57.399387099443821</v>
      </c>
      <c r="E52" s="89">
        <f t="shared" si="40"/>
        <v>47.514134437120262</v>
      </c>
      <c r="F52" s="89">
        <f t="shared" si="41"/>
        <v>62.309409887456056</v>
      </c>
      <c r="G52" s="89">
        <f t="shared" si="42"/>
        <v>28.01738244057384</v>
      </c>
      <c r="H52" s="90">
        <f t="shared" si="8"/>
        <v>-29.382004658869981</v>
      </c>
      <c r="I52" s="91">
        <f t="shared" si="9"/>
        <v>-19.496751996546422</v>
      </c>
      <c r="J52" s="91">
        <f t="shared" si="10"/>
        <v>-34.292027446882216</v>
      </c>
      <c r="K52" s="85">
        <v>0</v>
      </c>
      <c r="L52" s="92"/>
      <c r="M52" s="93">
        <f>+'[1]Тушум солиштирма'!G55</f>
        <v>5561411.78957</v>
      </c>
      <c r="N52" s="93">
        <v>19849862.139570002</v>
      </c>
      <c r="O52" s="94">
        <f t="shared" si="0"/>
        <v>0.2801738244057384</v>
      </c>
      <c r="Q52" s="95">
        <f>+'[1]Тушум солиштирма'!F55</f>
        <v>14347057.592470003</v>
      </c>
      <c r="R52" s="93">
        <v>23025507.091760002</v>
      </c>
      <c r="S52" s="96">
        <f t="shared" si="43"/>
        <v>0.62309409887456058</v>
      </c>
      <c r="U52" s="95">
        <f>+'[1]Тушум солиштирма'!E55</f>
        <v>8477693.7360399999</v>
      </c>
      <c r="V52" s="93">
        <v>17842466.9553</v>
      </c>
      <c r="W52" s="96">
        <f t="shared" si="44"/>
        <v>0.47514134437120259</v>
      </c>
      <c r="X52" s="59"/>
      <c r="Y52" s="95">
        <f>+'[1]Тушум солиштирма'!D55</f>
        <v>12318113.999937501</v>
      </c>
      <c r="Z52" s="93">
        <v>21460358.067232497</v>
      </c>
      <c r="AA52" s="96">
        <f t="shared" si="45"/>
        <v>0.57399387099443822</v>
      </c>
    </row>
    <row r="53" spans="1:27" ht="42" customHeight="1" x14ac:dyDescent="0.3">
      <c r="A53" s="86">
        <v>13</v>
      </c>
      <c r="B53" s="87" t="s">
        <v>59</v>
      </c>
      <c r="C53" s="88">
        <v>782</v>
      </c>
      <c r="D53" s="89">
        <f t="shared" si="39"/>
        <v>63.811463626851584</v>
      </c>
      <c r="E53" s="89">
        <f t="shared" si="40"/>
        <v>51.753223446117367</v>
      </c>
      <c r="F53" s="89">
        <f t="shared" si="41"/>
        <v>67.417147356154871</v>
      </c>
      <c r="G53" s="89">
        <f t="shared" si="42"/>
        <v>24.963575525106052</v>
      </c>
      <c r="H53" s="90">
        <f t="shared" si="8"/>
        <v>-38.847888101745532</v>
      </c>
      <c r="I53" s="91">
        <f t="shared" si="9"/>
        <v>-26.789647921011316</v>
      </c>
      <c r="J53" s="91">
        <f t="shared" si="10"/>
        <v>-42.453571831048819</v>
      </c>
      <c r="K53" s="85">
        <v>0</v>
      </c>
      <c r="L53" s="92"/>
      <c r="M53" s="93">
        <f>+'[1]Тушум солиштирма'!G56</f>
        <v>2338403.0662300005</v>
      </c>
      <c r="N53" s="93">
        <v>9367260.1662299987</v>
      </c>
      <c r="O53" s="94">
        <f t="shared" si="0"/>
        <v>0.24963575525106052</v>
      </c>
      <c r="Q53" s="95">
        <f>+'[1]Тушум солиштирма'!F56</f>
        <v>7497290.78749</v>
      </c>
      <c r="R53" s="93">
        <v>11120747.58649</v>
      </c>
      <c r="S53" s="96">
        <f t="shared" si="43"/>
        <v>0.67417147356154872</v>
      </c>
      <c r="U53" s="95">
        <f>+'[1]Тушум солиштирма'!E56</f>
        <v>4554056.58904</v>
      </c>
      <c r="V53" s="93">
        <v>8799561.2365699988</v>
      </c>
      <c r="W53" s="96">
        <f t="shared" si="44"/>
        <v>0.51753223446117369</v>
      </c>
      <c r="X53" s="59"/>
      <c r="Y53" s="95">
        <f>+'[1]Тушум солиштирма'!D56</f>
        <v>6818331.3387974994</v>
      </c>
      <c r="Z53" s="93">
        <v>10685119.80648</v>
      </c>
      <c r="AA53" s="96">
        <f t="shared" si="45"/>
        <v>0.63811463626851583</v>
      </c>
    </row>
    <row r="54" spans="1:27" ht="42" customHeight="1" x14ac:dyDescent="0.3">
      <c r="A54" s="86">
        <v>14</v>
      </c>
      <c r="B54" s="87" t="s">
        <v>60</v>
      </c>
      <c r="C54" s="88">
        <v>783</v>
      </c>
      <c r="D54" s="89">
        <f t="shared" si="39"/>
        <v>25.950167820930929</v>
      </c>
      <c r="E54" s="89">
        <f t="shared" si="40"/>
        <v>10.436163878818022</v>
      </c>
      <c r="F54" s="89">
        <f t="shared" si="41"/>
        <v>23.777491238472688</v>
      </c>
      <c r="G54" s="89">
        <f t="shared" si="42"/>
        <v>19.065780994415878</v>
      </c>
      <c r="H54" s="90">
        <f t="shared" si="8"/>
        <v>-6.8843868265150512</v>
      </c>
      <c r="I54" s="91">
        <f t="shared" si="9"/>
        <v>8.6296171155978563</v>
      </c>
      <c r="J54" s="91">
        <f t="shared" si="10"/>
        <v>-4.7117102440568104</v>
      </c>
      <c r="K54" s="85">
        <v>0.33</v>
      </c>
      <c r="L54" s="92"/>
      <c r="M54" s="93">
        <f>+'[1]Тушум солиштирма'!G57</f>
        <v>2107370.9896299997</v>
      </c>
      <c r="N54" s="93">
        <v>11053158.484549999</v>
      </c>
      <c r="O54" s="94">
        <f t="shared" si="0"/>
        <v>0.19065780994415876</v>
      </c>
      <c r="Q54" s="95">
        <f>+'[1]Тушум солиштирма'!F57</f>
        <v>2828673.8264900004</v>
      </c>
      <c r="R54" s="93">
        <v>11896435.154239999</v>
      </c>
      <c r="S54" s="96">
        <f t="shared" si="43"/>
        <v>0.23777491238472687</v>
      </c>
      <c r="U54" s="95">
        <f>+'[1]Тушум солиштирма'!E57</f>
        <v>977093.60829999996</v>
      </c>
      <c r="V54" s="93">
        <v>9362574.4061299991</v>
      </c>
      <c r="W54" s="96">
        <f t="shared" si="44"/>
        <v>0.10436163878818022</v>
      </c>
      <c r="X54" s="59"/>
      <c r="Y54" s="95">
        <f>+'[1]Тушум солиштирма'!D57</f>
        <v>2970095.5432100003</v>
      </c>
      <c r="Z54" s="93">
        <v>11445380.868845001</v>
      </c>
      <c r="AA54" s="96">
        <f t="shared" si="45"/>
        <v>0.25950167820930931</v>
      </c>
    </row>
    <row r="55" spans="1:27" ht="42" customHeight="1" x14ac:dyDescent="0.3">
      <c r="A55" s="86">
        <v>15</v>
      </c>
      <c r="B55" s="87" t="s">
        <v>61</v>
      </c>
      <c r="C55" s="88">
        <v>784</v>
      </c>
      <c r="D55" s="89">
        <f t="shared" si="39"/>
        <v>15.458600494279457</v>
      </c>
      <c r="E55" s="89">
        <f t="shared" si="40"/>
        <v>10.018041837261379</v>
      </c>
      <c r="F55" s="89">
        <f t="shared" si="41"/>
        <v>15.969125700342692</v>
      </c>
      <c r="G55" s="89">
        <f t="shared" si="42"/>
        <v>11.372499487164372</v>
      </c>
      <c r="H55" s="90">
        <f t="shared" si="8"/>
        <v>-4.0861010071150847</v>
      </c>
      <c r="I55" s="91">
        <f t="shared" si="9"/>
        <v>1.3544576499029937</v>
      </c>
      <c r="J55" s="91">
        <f t="shared" si="10"/>
        <v>-4.59662621317832</v>
      </c>
      <c r="K55" s="85">
        <v>0.33</v>
      </c>
      <c r="L55" s="92"/>
      <c r="M55" s="93">
        <f>+'[1]Тушум солиштирма'!G58</f>
        <v>2455980.7911700001</v>
      </c>
      <c r="N55" s="93">
        <v>21595787.222870003</v>
      </c>
      <c r="O55" s="94">
        <f t="shared" si="0"/>
        <v>0.11372499487164373</v>
      </c>
      <c r="Q55" s="95">
        <f>+'[1]Тушум солиштирма'!F58</f>
        <v>3648897.0337799997</v>
      </c>
      <c r="R55" s="93">
        <v>22849698.238029998</v>
      </c>
      <c r="S55" s="96">
        <f t="shared" si="43"/>
        <v>0.15969125700342693</v>
      </c>
      <c r="U55" s="95">
        <f>+'[1]Тушум солиштирма'!E58</f>
        <v>1817860.8671799998</v>
      </c>
      <c r="V55" s="93">
        <v>18145870.188110001</v>
      </c>
      <c r="W55" s="96">
        <f t="shared" si="44"/>
        <v>0.10018041837261378</v>
      </c>
      <c r="X55" s="59"/>
      <c r="Y55" s="95">
        <f>+'[1]Тушум солиштирма'!D58</f>
        <v>3440948.8102475</v>
      </c>
      <c r="Z55" s="93">
        <v>22259122.431690004</v>
      </c>
      <c r="AA55" s="96">
        <f t="shared" si="45"/>
        <v>0.15458600494279456</v>
      </c>
    </row>
    <row r="56" spans="1:27" ht="42" customHeight="1" x14ac:dyDescent="0.3">
      <c r="A56" s="86">
        <v>16</v>
      </c>
      <c r="B56" s="87" t="s">
        <v>62</v>
      </c>
      <c r="C56" s="88">
        <v>785</v>
      </c>
      <c r="D56" s="89">
        <f t="shared" si="39"/>
        <v>14.281825487153144</v>
      </c>
      <c r="E56" s="89">
        <f t="shared" si="40"/>
        <v>11.0359726962221</v>
      </c>
      <c r="F56" s="89">
        <f t="shared" si="41"/>
        <v>15.868247568287478</v>
      </c>
      <c r="G56" s="89">
        <f t="shared" si="42"/>
        <v>10.789398339579652</v>
      </c>
      <c r="H56" s="90">
        <f t="shared" si="8"/>
        <v>-3.4924271475734923</v>
      </c>
      <c r="I56" s="91">
        <f t="shared" si="9"/>
        <v>-0.24657435664244787</v>
      </c>
      <c r="J56" s="91">
        <f t="shared" si="10"/>
        <v>-5.078849228707826</v>
      </c>
      <c r="K56" s="85">
        <v>0</v>
      </c>
      <c r="L56" s="92"/>
      <c r="M56" s="93">
        <f>+'[1]Тушум солиштирма'!G59</f>
        <v>1832851.7130500001</v>
      </c>
      <c r="N56" s="93">
        <v>16987524.747570001</v>
      </c>
      <c r="O56" s="94">
        <f t="shared" si="0"/>
        <v>0.10789398339579652</v>
      </c>
      <c r="Q56" s="95">
        <f>+'[1]Тушум солиштирма'!F59</f>
        <v>3030923.8585399999</v>
      </c>
      <c r="R56" s="93">
        <v>19100558.177560002</v>
      </c>
      <c r="S56" s="96">
        <f t="shared" si="43"/>
        <v>0.15868247568287477</v>
      </c>
      <c r="U56" s="95">
        <f>+'[1]Тушум солиштирма'!E59</f>
        <v>1493599.9014299999</v>
      </c>
      <c r="V56" s="93">
        <v>13533921.680880001</v>
      </c>
      <c r="W56" s="96">
        <f t="shared" si="44"/>
        <v>0.11035972696222099</v>
      </c>
      <c r="X56" s="59"/>
      <c r="Y56" s="95">
        <f>+'[1]Тушум солиштирма'!D59</f>
        <v>2590773.5869875001</v>
      </c>
      <c r="Z56" s="93">
        <v>18140353.201472495</v>
      </c>
      <c r="AA56" s="96">
        <f t="shared" si="45"/>
        <v>0.14281825487153144</v>
      </c>
    </row>
    <row r="57" spans="1:27" ht="42" customHeight="1" x14ac:dyDescent="0.3">
      <c r="A57" s="86">
        <v>17</v>
      </c>
      <c r="B57" s="87" t="s">
        <v>63</v>
      </c>
      <c r="C57" s="88">
        <v>786</v>
      </c>
      <c r="D57" s="89">
        <f t="shared" si="39"/>
        <v>80.337359408006478</v>
      </c>
      <c r="E57" s="89">
        <f t="shared" si="40"/>
        <v>101.7302093893497</v>
      </c>
      <c r="F57" s="89">
        <f t="shared" si="41"/>
        <v>87.973672071109661</v>
      </c>
      <c r="G57" s="89">
        <f t="shared" si="42"/>
        <v>50.70582013218651</v>
      </c>
      <c r="H57" s="90">
        <f t="shared" si="8"/>
        <v>-29.631539275819968</v>
      </c>
      <c r="I57" s="91">
        <f t="shared" si="9"/>
        <v>-51.024389257163186</v>
      </c>
      <c r="J57" s="91">
        <f t="shared" si="10"/>
        <v>-37.267851938923151</v>
      </c>
      <c r="K57" s="85">
        <v>0</v>
      </c>
      <c r="L57" s="92"/>
      <c r="M57" s="93">
        <f>+'[1]Тушум солиштирма'!G60</f>
        <v>8090990.600589999</v>
      </c>
      <c r="N57" s="93">
        <v>15956729.581529999</v>
      </c>
      <c r="O57" s="94">
        <f t="shared" si="0"/>
        <v>0.50705820132186508</v>
      </c>
      <c r="Q57" s="95">
        <f>+'[1]Тушум солиштирма'!F60</f>
        <v>16014064.7115</v>
      </c>
      <c r="R57" s="93">
        <v>18203246.874310002</v>
      </c>
      <c r="S57" s="96">
        <f t="shared" si="43"/>
        <v>0.87973672071109665</v>
      </c>
      <c r="U57" s="95">
        <f>+'[1]Тушум солиштирма'!E60</f>
        <v>16462382.524910001</v>
      </c>
      <c r="V57" s="93">
        <v>16182393.23769</v>
      </c>
      <c r="W57" s="96">
        <f t="shared" si="44"/>
        <v>1.0173020938934969</v>
      </c>
      <c r="X57" s="59"/>
      <c r="Y57" s="95">
        <f>+'[1]Тушум солиштирма'!D60</f>
        <v>14144024.19589</v>
      </c>
      <c r="Z57" s="93">
        <v>17605786.772325002</v>
      </c>
      <c r="AA57" s="96">
        <f t="shared" si="45"/>
        <v>0.80337359408006481</v>
      </c>
    </row>
    <row r="58" spans="1:27" ht="42" customHeight="1" x14ac:dyDescent="0.3">
      <c r="A58" s="86">
        <v>18</v>
      </c>
      <c r="B58" s="87" t="s">
        <v>64</v>
      </c>
      <c r="C58" s="88">
        <v>787</v>
      </c>
      <c r="D58" s="89">
        <f t="shared" si="39"/>
        <v>28.366456902187227</v>
      </c>
      <c r="E58" s="89">
        <f t="shared" si="40"/>
        <v>19.94005929449343</v>
      </c>
      <c r="F58" s="89">
        <f t="shared" si="41"/>
        <v>27.806676569815863</v>
      </c>
      <c r="G58" s="89">
        <f t="shared" si="42"/>
        <v>18.752192994224057</v>
      </c>
      <c r="H58" s="90">
        <f t="shared" si="8"/>
        <v>-9.6142639079631707</v>
      </c>
      <c r="I58" s="91">
        <f t="shared" si="9"/>
        <v>-1.1878663002693735</v>
      </c>
      <c r="J58" s="91">
        <f t="shared" si="10"/>
        <v>-9.0544835755918065</v>
      </c>
      <c r="K58" s="85">
        <v>0</v>
      </c>
      <c r="L58" s="92"/>
      <c r="M58" s="93">
        <f>+'[1]Тушум солиштирма'!G61</f>
        <v>2358868.9397100001</v>
      </c>
      <c r="N58" s="93">
        <v>12579163.09008</v>
      </c>
      <c r="O58" s="94">
        <f t="shared" si="0"/>
        <v>0.18752192994224057</v>
      </c>
      <c r="Q58" s="95">
        <f>+'[1]Тушум солиштирма'!F61</f>
        <v>4034866.8378600008</v>
      </c>
      <c r="R58" s="93">
        <v>14510424.601550002</v>
      </c>
      <c r="S58" s="96">
        <f t="shared" si="43"/>
        <v>0.27806676569815864</v>
      </c>
      <c r="U58" s="95">
        <f>+'[1]Тушум солиштирма'!E61</f>
        <v>2180537.6131799999</v>
      </c>
      <c r="V58" s="93">
        <v>10935462.03136</v>
      </c>
      <c r="W58" s="96">
        <f t="shared" si="44"/>
        <v>0.19940059294493431</v>
      </c>
      <c r="X58" s="59"/>
      <c r="Y58" s="95">
        <f>+'[1]Тушум солиштирма'!D61</f>
        <v>3903418.1260225</v>
      </c>
      <c r="Z58" s="93">
        <v>13760682.694642499</v>
      </c>
      <c r="AA58" s="96">
        <f t="shared" si="45"/>
        <v>0.28366456902187226</v>
      </c>
    </row>
    <row r="59" spans="1:27" ht="42" customHeight="1" x14ac:dyDescent="0.3">
      <c r="A59" s="86">
        <v>19</v>
      </c>
      <c r="B59" s="87" t="s">
        <v>65</v>
      </c>
      <c r="C59" s="88">
        <v>788</v>
      </c>
      <c r="D59" s="89">
        <f t="shared" si="39"/>
        <v>70.187060449464212</v>
      </c>
      <c r="E59" s="89">
        <f t="shared" si="40"/>
        <v>69.644694395083377</v>
      </c>
      <c r="F59" s="89">
        <f t="shared" si="41"/>
        <v>70.151379764917891</v>
      </c>
      <c r="G59" s="89">
        <f t="shared" si="42"/>
        <v>52.940643326012783</v>
      </c>
      <c r="H59" s="90">
        <f t="shared" si="8"/>
        <v>-17.24641712345143</v>
      </c>
      <c r="I59" s="91">
        <f t="shared" si="9"/>
        <v>-16.704051069070594</v>
      </c>
      <c r="J59" s="91">
        <f t="shared" si="10"/>
        <v>-17.210736438905109</v>
      </c>
      <c r="K59" s="85">
        <v>0</v>
      </c>
      <c r="L59" s="92"/>
      <c r="M59" s="93">
        <f>+'[1]Тушум солиштирма'!G62</f>
        <v>6908088.5312399995</v>
      </c>
      <c r="N59" s="93">
        <v>13048743.0776</v>
      </c>
      <c r="O59" s="94">
        <f t="shared" si="0"/>
        <v>0.52940643326012782</v>
      </c>
      <c r="Q59" s="95">
        <f>+'[1]Тушум солиштирма'!F62</f>
        <v>9251778.2556800004</v>
      </c>
      <c r="R59" s="93">
        <v>13188305.47123</v>
      </c>
      <c r="S59" s="96">
        <f t="shared" si="43"/>
        <v>0.70151379764917887</v>
      </c>
      <c r="U59" s="95">
        <f>+'[1]Тушум солиштирма'!E62</f>
        <v>6305006.3378999988</v>
      </c>
      <c r="V59" s="93">
        <v>9053103.6034600008</v>
      </c>
      <c r="W59" s="96">
        <f t="shared" si="44"/>
        <v>0.69644694395083384</v>
      </c>
      <c r="X59" s="59"/>
      <c r="Y59" s="95">
        <f>+'[1]Тушум солиштирма'!D62</f>
        <v>9066812.201637499</v>
      </c>
      <c r="Z59" s="93">
        <v>12918068.0079425</v>
      </c>
      <c r="AA59" s="96">
        <f t="shared" si="45"/>
        <v>0.70187060449464211</v>
      </c>
    </row>
    <row r="60" spans="1:27" s="14" customFormat="1" ht="42" customHeight="1" x14ac:dyDescent="0.3">
      <c r="A60" s="108"/>
      <c r="B60" s="109" t="s">
        <v>66</v>
      </c>
      <c r="C60" s="110"/>
      <c r="D60" s="111">
        <f t="shared" si="39"/>
        <v>130.27057281872618</v>
      </c>
      <c r="E60" s="111">
        <f t="shared" si="40"/>
        <v>165.23254404242877</v>
      </c>
      <c r="F60" s="111">
        <f t="shared" si="41"/>
        <v>113.52725662675549</v>
      </c>
      <c r="G60" s="111">
        <f t="shared" si="42"/>
        <v>70.646034893868134</v>
      </c>
      <c r="H60" s="112">
        <f t="shared" si="8"/>
        <v>-59.624537924858046</v>
      </c>
      <c r="I60" s="113">
        <f t="shared" si="9"/>
        <v>-94.586509148560637</v>
      </c>
      <c r="J60" s="113">
        <f t="shared" si="10"/>
        <v>-42.881221732887354</v>
      </c>
      <c r="K60" s="114">
        <v>0</v>
      </c>
      <c r="L60" s="115"/>
      <c r="M60" s="116">
        <f>+'[1]Тушум солиштирма'!G63</f>
        <v>18318393.85069</v>
      </c>
      <c r="N60" s="116">
        <v>25929825.896400001</v>
      </c>
      <c r="O60" s="117">
        <f t="shared" si="0"/>
        <v>0.70646034893868137</v>
      </c>
      <c r="Q60" s="118">
        <f>+'[1]Тушум солиштирма'!F63</f>
        <v>40826563.632380001</v>
      </c>
      <c r="R60" s="116">
        <v>35961904.52008</v>
      </c>
      <c r="S60" s="119">
        <f t="shared" si="43"/>
        <v>1.1352725662675549</v>
      </c>
      <c r="U60" s="118">
        <f>+'[1]Тушум солиштирма'!E63</f>
        <v>44169373.036640003</v>
      </c>
      <c r="V60" s="116">
        <v>26731642.542099997</v>
      </c>
      <c r="W60" s="119">
        <f t="shared" si="44"/>
        <v>1.6523254404242878</v>
      </c>
      <c r="X60" s="44"/>
      <c r="Y60" s="118">
        <f>+'[1]Тушум солиштирма'!D63</f>
        <v>40554155.637717508</v>
      </c>
      <c r="Z60" s="116">
        <v>31130711.073290002</v>
      </c>
      <c r="AA60" s="119">
        <f t="shared" si="45"/>
        <v>1.3027057281872618</v>
      </c>
    </row>
    <row r="61" spans="1:27" ht="42" customHeight="1" x14ac:dyDescent="0.3">
      <c r="A61" s="86">
        <v>1</v>
      </c>
      <c r="B61" s="87" t="s">
        <v>67</v>
      </c>
      <c r="C61" s="88">
        <v>410</v>
      </c>
      <c r="D61" s="89">
        <f t="shared" si="39"/>
        <v>139.08567316842544</v>
      </c>
      <c r="E61" s="89">
        <f t="shared" si="40"/>
        <v>163.49612462006792</v>
      </c>
      <c r="F61" s="89">
        <f t="shared" si="41"/>
        <v>113.8710743634249</v>
      </c>
      <c r="G61" s="89">
        <f t="shared" si="42"/>
        <v>71.970447482866916</v>
      </c>
      <c r="H61" s="90">
        <f t="shared" si="8"/>
        <v>-67.115225685558528</v>
      </c>
      <c r="I61" s="91">
        <f t="shared" si="9"/>
        <v>-91.525677137201001</v>
      </c>
      <c r="J61" s="91">
        <f t="shared" si="10"/>
        <v>-41.900626880557979</v>
      </c>
      <c r="K61" s="85">
        <v>0</v>
      </c>
      <c r="L61" s="92"/>
      <c r="M61" s="93">
        <f>+'[1]Тушум солиштирма'!G64</f>
        <v>7467509.1709699994</v>
      </c>
      <c r="N61" s="93">
        <v>10375799.278929999</v>
      </c>
      <c r="O61" s="94">
        <f t="shared" si="0"/>
        <v>0.71970447482866917</v>
      </c>
      <c r="Q61" s="95">
        <f>+'[1]Тушум солиштирма'!F64</f>
        <v>16487481.22174</v>
      </c>
      <c r="R61" s="93">
        <v>14479077.600620002</v>
      </c>
      <c r="S61" s="96">
        <f t="shared" si="43"/>
        <v>1.138710743634249</v>
      </c>
      <c r="U61" s="95">
        <f>+'[1]Тушум солиштирма'!E64</f>
        <v>17009507.753740001</v>
      </c>
      <c r="V61" s="93">
        <v>10403615.24976</v>
      </c>
      <c r="W61" s="96">
        <f t="shared" si="44"/>
        <v>1.6349612462006793</v>
      </c>
      <c r="X61" s="59"/>
      <c r="Y61" s="95">
        <f>+'[1]Тушум солиштирма'!D64</f>
        <v>17649000.463382501</v>
      </c>
      <c r="Z61" s="93">
        <v>12689301.5371975</v>
      </c>
      <c r="AA61" s="96">
        <f t="shared" si="45"/>
        <v>1.3908567316842544</v>
      </c>
    </row>
    <row r="62" spans="1:27" ht="42" customHeight="1" x14ac:dyDescent="0.3">
      <c r="A62" s="86">
        <v>2</v>
      </c>
      <c r="B62" s="87" t="s">
        <v>68</v>
      </c>
      <c r="C62" s="88">
        <v>414</v>
      </c>
      <c r="D62" s="89">
        <f t="shared" si="39"/>
        <v>146.68760827321103</v>
      </c>
      <c r="E62" s="89">
        <f t="shared" si="40"/>
        <v>213.51256077845289</v>
      </c>
      <c r="F62" s="89">
        <f t="shared" si="41"/>
        <v>127.45761946057354</v>
      </c>
      <c r="G62" s="89">
        <f t="shared" si="42"/>
        <v>101.64391805540444</v>
      </c>
      <c r="H62" s="90">
        <f t="shared" si="8"/>
        <v>-45.043690217806585</v>
      </c>
      <c r="I62" s="91">
        <f t="shared" si="9"/>
        <v>-111.86864272304845</v>
      </c>
      <c r="J62" s="91">
        <f t="shared" si="10"/>
        <v>-25.813701405169098</v>
      </c>
      <c r="K62" s="85">
        <v>0</v>
      </c>
      <c r="L62" s="92"/>
      <c r="M62" s="93">
        <f>+'[1]Тушум солиштирма'!G65</f>
        <v>6835054.5574299991</v>
      </c>
      <c r="N62" s="93">
        <v>6724509.1375799999</v>
      </c>
      <c r="O62" s="94">
        <f t="shared" si="0"/>
        <v>1.0164391805540445</v>
      </c>
      <c r="Q62" s="95">
        <f>+'[1]Тушум солиштирма'!F65</f>
        <v>13365750.08034</v>
      </c>
      <c r="R62" s="93">
        <v>10486426.889900001</v>
      </c>
      <c r="S62" s="96">
        <f t="shared" si="43"/>
        <v>1.2745761946057355</v>
      </c>
      <c r="U62" s="95">
        <f>+'[1]Тушум солиштирма'!E65</f>
        <v>17050547.07646</v>
      </c>
      <c r="V62" s="93">
        <v>7985734.8974200003</v>
      </c>
      <c r="W62" s="96">
        <f t="shared" si="44"/>
        <v>2.1351256077845289</v>
      </c>
      <c r="X62" s="59"/>
      <c r="Y62" s="95">
        <f>+'[1]Тушум солиштирма'!D65</f>
        <v>13120813.830320003</v>
      </c>
      <c r="Z62" s="93">
        <v>8944732.2679650001</v>
      </c>
      <c r="AA62" s="96">
        <f t="shared" si="45"/>
        <v>1.4668760827321101</v>
      </c>
    </row>
    <row r="63" spans="1:27" ht="42" customHeight="1" x14ac:dyDescent="0.3">
      <c r="A63" s="86">
        <v>3</v>
      </c>
      <c r="B63" s="87" t="s">
        <v>69</v>
      </c>
      <c r="C63" s="88">
        <v>418</v>
      </c>
      <c r="D63" s="89">
        <f t="shared" si="39"/>
        <v>103.0291023667083</v>
      </c>
      <c r="E63" s="89">
        <f t="shared" si="40"/>
        <v>121.18153773411275</v>
      </c>
      <c r="F63" s="89">
        <f t="shared" si="41"/>
        <v>99.790224990014991</v>
      </c>
      <c r="G63" s="89">
        <f t="shared" si="42"/>
        <v>45.481875214997928</v>
      </c>
      <c r="H63" s="90">
        <f t="shared" si="8"/>
        <v>-57.547227151710374</v>
      </c>
      <c r="I63" s="91">
        <f t="shared" si="9"/>
        <v>-75.699662519114824</v>
      </c>
      <c r="J63" s="91">
        <f t="shared" si="10"/>
        <v>-54.308349775017064</v>
      </c>
      <c r="K63" s="85">
        <v>0</v>
      </c>
      <c r="L63" s="92"/>
      <c r="M63" s="93">
        <f>+'[1]Тушум солиштирма'!G66</f>
        <v>4015830.1222899999</v>
      </c>
      <c r="N63" s="93">
        <v>8829517.4798900001</v>
      </c>
      <c r="O63" s="94">
        <f t="shared" si="0"/>
        <v>0.4548187521499793</v>
      </c>
      <c r="Q63" s="95">
        <f>+'[1]Тушум солиштирма'!F66</f>
        <v>10973332.330300001</v>
      </c>
      <c r="R63" s="93">
        <v>10996400.029560002</v>
      </c>
      <c r="S63" s="96">
        <f t="shared" si="43"/>
        <v>0.99790224990014997</v>
      </c>
      <c r="U63" s="95">
        <f>+'[1]Тушум солиштирма'!E66</f>
        <v>10109318.206439998</v>
      </c>
      <c r="V63" s="93">
        <v>8342292.3949199999</v>
      </c>
      <c r="W63" s="96">
        <f t="shared" si="44"/>
        <v>1.2118153773411275</v>
      </c>
      <c r="X63" s="59"/>
      <c r="Y63" s="95">
        <f>+'[1]Тушум солиштирма'!D66</f>
        <v>9784341.3440150004</v>
      </c>
      <c r="Z63" s="93">
        <v>9496677.268127501</v>
      </c>
      <c r="AA63" s="96">
        <f t="shared" si="45"/>
        <v>1.030291023667083</v>
      </c>
    </row>
    <row r="64" spans="1:27" s="14" customFormat="1" ht="42" customHeight="1" x14ac:dyDescent="0.3">
      <c r="A64" s="108"/>
      <c r="B64" s="109" t="s">
        <v>70</v>
      </c>
      <c r="C64" s="110"/>
      <c r="D64" s="111">
        <f t="shared" si="39"/>
        <v>104.09653648624828</v>
      </c>
      <c r="E64" s="111">
        <f t="shared" si="40"/>
        <v>105.60530614672246</v>
      </c>
      <c r="F64" s="111">
        <f t="shared" si="41"/>
        <v>83.999264628767506</v>
      </c>
      <c r="G64" s="111">
        <f t="shared" si="42"/>
        <v>96.27135522517402</v>
      </c>
      <c r="H64" s="112">
        <f t="shared" si="8"/>
        <v>-7.8251812610742633</v>
      </c>
      <c r="I64" s="113">
        <f t="shared" si="9"/>
        <v>-9.3339509215484355</v>
      </c>
      <c r="J64" s="113">
        <f t="shared" si="10"/>
        <v>12.272090596406514</v>
      </c>
      <c r="K64" s="114">
        <v>0.33</v>
      </c>
      <c r="L64" s="115"/>
      <c r="M64" s="116">
        <f>+'[1]Тушум солиштирма'!G67</f>
        <v>20585131.371329997</v>
      </c>
      <c r="N64" s="116">
        <v>21382405.309640002</v>
      </c>
      <c r="O64" s="117">
        <f t="shared" si="0"/>
        <v>0.96271355225174016</v>
      </c>
      <c r="Q64" s="118">
        <f>+'[1]Тушум солиштирма'!F67</f>
        <v>32242364.287100002</v>
      </c>
      <c r="R64" s="116">
        <v>38384103.038990006</v>
      </c>
      <c r="S64" s="119">
        <f t="shared" si="43"/>
        <v>0.839992646287675</v>
      </c>
      <c r="U64" s="118">
        <f>+'[1]Тушум солиштирма'!E67</f>
        <v>29293984.634910002</v>
      </c>
      <c r="V64" s="116">
        <v>27739121.928410001</v>
      </c>
      <c r="W64" s="119">
        <f t="shared" si="44"/>
        <v>1.0560530614672246</v>
      </c>
      <c r="X64" s="44"/>
      <c r="Y64" s="118">
        <f>+'[1]Тушум солиштирма'!D67</f>
        <v>30967168.282102499</v>
      </c>
      <c r="Z64" s="116">
        <v>29748509.727020003</v>
      </c>
      <c r="AA64" s="119">
        <f t="shared" si="45"/>
        <v>1.0409653648624828</v>
      </c>
    </row>
    <row r="65" spans="1:27" s="14" customFormat="1" ht="42" customHeight="1" x14ac:dyDescent="0.3">
      <c r="A65" s="72"/>
      <c r="B65" s="73" t="s">
        <v>71</v>
      </c>
      <c r="C65" s="74">
        <v>987</v>
      </c>
      <c r="D65" s="75"/>
      <c r="E65" s="75"/>
      <c r="F65" s="75"/>
      <c r="G65" s="75"/>
      <c r="H65" s="76"/>
      <c r="I65" s="77"/>
      <c r="J65" s="77"/>
      <c r="K65" s="78"/>
      <c r="L65" s="79"/>
      <c r="M65" s="80">
        <f>+'[1]Тушум солиштирма'!G68</f>
        <v>0</v>
      </c>
      <c r="N65" s="80"/>
      <c r="O65" s="81"/>
      <c r="Q65" s="82">
        <f>+'[1]Тушум солиштирма'!F68</f>
        <v>0</v>
      </c>
      <c r="R65" s="80"/>
      <c r="S65" s="83"/>
      <c r="U65" s="82">
        <f>+'[1]Тушум солиштирма'!E68</f>
        <v>0</v>
      </c>
      <c r="V65" s="80"/>
      <c r="W65" s="83"/>
      <c r="X65" s="59"/>
      <c r="Y65" s="82">
        <f>+'[1]Тушум солиштирма'!D68</f>
        <v>0</v>
      </c>
      <c r="Z65" s="80"/>
      <c r="AA65" s="83"/>
    </row>
    <row r="66" spans="1:27" ht="42" customHeight="1" x14ac:dyDescent="0.3">
      <c r="A66" s="86">
        <v>1</v>
      </c>
      <c r="B66" s="87" t="s">
        <v>72</v>
      </c>
      <c r="C66" s="88">
        <v>466</v>
      </c>
      <c r="D66" s="89">
        <f t="shared" ref="D66:D80" si="46">+AA66*100</f>
        <v>73.27843899463754</v>
      </c>
      <c r="E66" s="89">
        <f t="shared" ref="E66:E80" si="47">+W66*100</f>
        <v>92.923069337500095</v>
      </c>
      <c r="F66" s="89">
        <f t="shared" ref="F66:F80" si="48">+S66*100</f>
        <v>54.993106625534395</v>
      </c>
      <c r="G66" s="89">
        <f t="shared" ref="G66:G80" si="49">+O66*100</f>
        <v>79.883466625111268</v>
      </c>
      <c r="H66" s="90">
        <f t="shared" si="8"/>
        <v>6.6050276304737281</v>
      </c>
      <c r="I66" s="91">
        <f t="shared" si="9"/>
        <v>-13.039602712388827</v>
      </c>
      <c r="J66" s="91">
        <f t="shared" si="10"/>
        <v>24.890359999576873</v>
      </c>
      <c r="K66" s="85">
        <v>0.66</v>
      </c>
      <c r="L66" s="92"/>
      <c r="M66" s="93">
        <f>+'[1]Тушум солиштирма'!G69</f>
        <v>5716568.9699999997</v>
      </c>
      <c r="N66" s="93">
        <v>7156135.3200000003</v>
      </c>
      <c r="O66" s="94">
        <f t="shared" si="0"/>
        <v>0.79883466625111266</v>
      </c>
      <c r="Q66" s="95">
        <f>+'[1]Тушум солиштирма'!F69</f>
        <v>6176673.3268599994</v>
      </c>
      <c r="R66" s="93">
        <v>11231722.857410001</v>
      </c>
      <c r="S66" s="96">
        <f t="shared" ref="S66:S80" si="50">+Q66/R66</f>
        <v>0.54993106625534394</v>
      </c>
      <c r="U66" s="95">
        <f>+'[1]Тушум солиштирма'!E69</f>
        <v>6886303.7584600002</v>
      </c>
      <c r="V66" s="93">
        <v>7410757.9609200004</v>
      </c>
      <c r="W66" s="96">
        <f t="shared" ref="W66:W80" si="51">+U66/V66</f>
        <v>0.92923069337500097</v>
      </c>
      <c r="X66" s="59"/>
      <c r="Y66" s="95">
        <f>+'[1]Тушум солиштирма'!D69</f>
        <v>6973252.8807000006</v>
      </c>
      <c r="Z66" s="93">
        <v>9516104.5682350006</v>
      </c>
      <c r="AA66" s="96">
        <f t="shared" ref="AA66:AA80" si="52">+Y66/Z66</f>
        <v>0.7327843899463754</v>
      </c>
    </row>
    <row r="67" spans="1:27" ht="42" customHeight="1" x14ac:dyDescent="0.3">
      <c r="A67" s="86">
        <v>2</v>
      </c>
      <c r="B67" s="87" t="s">
        <v>73</v>
      </c>
      <c r="C67" s="88">
        <v>484</v>
      </c>
      <c r="D67" s="89">
        <f t="shared" si="46"/>
        <v>131.81201416159706</v>
      </c>
      <c r="E67" s="89">
        <f t="shared" si="47"/>
        <v>166.87582179761887</v>
      </c>
      <c r="F67" s="89">
        <f t="shared" si="48"/>
        <v>85.832389045904193</v>
      </c>
      <c r="G67" s="89">
        <f t="shared" si="49"/>
        <v>111.28907764890987</v>
      </c>
      <c r="H67" s="90">
        <f t="shared" si="8"/>
        <v>-20.522936512687195</v>
      </c>
      <c r="I67" s="91">
        <f t="shared" si="9"/>
        <v>-55.586744148709002</v>
      </c>
      <c r="J67" s="91">
        <f t="shared" si="10"/>
        <v>25.456688603005674</v>
      </c>
      <c r="K67" s="85">
        <v>0.33</v>
      </c>
      <c r="L67" s="92"/>
      <c r="M67" s="93">
        <f>+'[1]Тушум солиштирма'!G70</f>
        <v>6911513.4732900001</v>
      </c>
      <c r="N67" s="93">
        <v>6210414.9115999993</v>
      </c>
      <c r="O67" s="94">
        <f t="shared" si="0"/>
        <v>1.1128907764890987</v>
      </c>
      <c r="Q67" s="95">
        <f>+'[1]Тушум солиштирма'!F70</f>
        <v>9310467.2820899989</v>
      </c>
      <c r="R67" s="93">
        <v>10847265.683250001</v>
      </c>
      <c r="S67" s="96">
        <f t="shared" si="50"/>
        <v>0.858323890459042</v>
      </c>
      <c r="U67" s="95">
        <f>+'[1]Тушум солиштирма'!E70</f>
        <v>12551282.574040003</v>
      </c>
      <c r="V67" s="93">
        <v>7521330.7948599998</v>
      </c>
      <c r="W67" s="96">
        <f t="shared" si="51"/>
        <v>1.6687582179761886</v>
      </c>
      <c r="X67" s="59"/>
      <c r="Y67" s="95">
        <f>+'[1]Тушум солиштирма'!D70</f>
        <v>9353561.315497499</v>
      </c>
      <c r="Z67" s="93">
        <v>7096137.1579</v>
      </c>
      <c r="AA67" s="96">
        <f t="shared" si="52"/>
        <v>1.3181201416159707</v>
      </c>
    </row>
    <row r="68" spans="1:27" ht="42" customHeight="1" x14ac:dyDescent="0.3">
      <c r="A68" s="86">
        <v>3</v>
      </c>
      <c r="B68" s="87" t="s">
        <v>74</v>
      </c>
      <c r="C68" s="88">
        <v>866</v>
      </c>
      <c r="D68" s="89">
        <f t="shared" si="46"/>
        <v>122.00156396798403</v>
      </c>
      <c r="E68" s="89">
        <f t="shared" si="47"/>
        <v>96.411559569566521</v>
      </c>
      <c r="F68" s="89">
        <f t="shared" si="48"/>
        <v>110.73331733680338</v>
      </c>
      <c r="G68" s="89">
        <f t="shared" si="49"/>
        <v>105.30831895955886</v>
      </c>
      <c r="H68" s="90">
        <f t="shared" ref="H68:H94" si="53">+G68-D68</f>
        <v>-16.693245008425166</v>
      </c>
      <c r="I68" s="91">
        <f t="shared" ref="I68:I94" si="54">+G68-E68</f>
        <v>8.8967593899923401</v>
      </c>
      <c r="J68" s="91">
        <f t="shared" ref="J68:J94" si="55">+G68-F68</f>
        <v>-5.4249983772445205</v>
      </c>
      <c r="K68" s="85">
        <v>0.33</v>
      </c>
      <c r="L68" s="92"/>
      <c r="M68" s="93">
        <f>+'[1]Тушум солиштирма'!G71</f>
        <v>4788433.4780400004</v>
      </c>
      <c r="N68" s="93">
        <v>4547060.9780400004</v>
      </c>
      <c r="O68" s="94">
        <f t="shared" ref="O68:O94" si="56">+M68/N68</f>
        <v>1.0530831895955886</v>
      </c>
      <c r="Q68" s="95">
        <f>+'[1]Тушум солиштирма'!F71</f>
        <v>10278396.87435</v>
      </c>
      <c r="R68" s="93">
        <v>9282117.7235100009</v>
      </c>
      <c r="S68" s="96">
        <f t="shared" si="50"/>
        <v>1.1073331733680338</v>
      </c>
      <c r="U68" s="95">
        <f>+'[1]Тушум солиштирма'!E71</f>
        <v>7589352.7318100007</v>
      </c>
      <c r="V68" s="93">
        <v>7871828.6123499991</v>
      </c>
      <c r="W68" s="96">
        <f t="shared" si="51"/>
        <v>0.96411559569566518</v>
      </c>
      <c r="X68" s="59"/>
      <c r="Y68" s="95">
        <f>+'[1]Тушум солиштирма'!D71</f>
        <v>9521090.7566475011</v>
      </c>
      <c r="Z68" s="93">
        <v>7804072.7077450007</v>
      </c>
      <c r="AA68" s="96">
        <f t="shared" si="52"/>
        <v>1.2200156396798403</v>
      </c>
    </row>
    <row r="69" spans="1:27" ht="42" customHeight="1" x14ac:dyDescent="0.3">
      <c r="A69" s="86">
        <v>4</v>
      </c>
      <c r="B69" s="87" t="s">
        <v>75</v>
      </c>
      <c r="C69" s="88">
        <v>924</v>
      </c>
      <c r="D69" s="89">
        <f t="shared" si="46"/>
        <v>96.00667357108162</v>
      </c>
      <c r="E69" s="89">
        <f t="shared" si="47"/>
        <v>45.936202702636869</v>
      </c>
      <c r="F69" s="89">
        <f t="shared" si="48"/>
        <v>92.223120862333047</v>
      </c>
      <c r="G69" s="89">
        <f t="shared" si="49"/>
        <v>91.346311099871855</v>
      </c>
      <c r="H69" s="90">
        <f t="shared" si="53"/>
        <v>-4.6603624712097655</v>
      </c>
      <c r="I69" s="91">
        <f t="shared" si="54"/>
        <v>45.410108397234985</v>
      </c>
      <c r="J69" s="91">
        <f t="shared" si="55"/>
        <v>-0.87680976246119258</v>
      </c>
      <c r="K69" s="85">
        <v>0.33</v>
      </c>
      <c r="L69" s="92"/>
      <c r="M69" s="93">
        <f>+'[1]Тушум солиштирма'!G72</f>
        <v>3168615.45</v>
      </c>
      <c r="N69" s="93">
        <v>3468794.1</v>
      </c>
      <c r="O69" s="94">
        <f t="shared" si="56"/>
        <v>0.91346311099871857</v>
      </c>
      <c r="Q69" s="95">
        <f>+'[1]Тушум солиштирма'!F72</f>
        <v>6476826.8037999999</v>
      </c>
      <c r="R69" s="93">
        <v>7022996.7748199999</v>
      </c>
      <c r="S69" s="96">
        <f t="shared" si="50"/>
        <v>0.92223120862333041</v>
      </c>
      <c r="U69" s="95">
        <f>+'[1]Тушум солиштирма'!E72</f>
        <v>2267045.5705999997</v>
      </c>
      <c r="V69" s="93">
        <v>4935204.5602800008</v>
      </c>
      <c r="W69" s="96">
        <f t="shared" si="51"/>
        <v>0.45936202702636869</v>
      </c>
      <c r="X69" s="59"/>
      <c r="Y69" s="95">
        <f>+'[1]Тушум солиштирма'!D72</f>
        <v>5119263.3292574994</v>
      </c>
      <c r="Z69" s="93">
        <v>5332195.2931400007</v>
      </c>
      <c r="AA69" s="96">
        <f t="shared" si="52"/>
        <v>0.96006673571081624</v>
      </c>
    </row>
    <row r="70" spans="1:27" s="14" customFormat="1" ht="42" customHeight="1" x14ac:dyDescent="0.3">
      <c r="A70" s="108"/>
      <c r="B70" s="109" t="s">
        <v>76</v>
      </c>
      <c r="C70" s="110"/>
      <c r="D70" s="111">
        <f t="shared" si="46"/>
        <v>236.47031584434416</v>
      </c>
      <c r="E70" s="111">
        <f t="shared" si="47"/>
        <v>180.08246592368658</v>
      </c>
      <c r="F70" s="111">
        <f t="shared" si="48"/>
        <v>170.76062351796372</v>
      </c>
      <c r="G70" s="111">
        <f t="shared" si="49"/>
        <v>192.6330462733284</v>
      </c>
      <c r="H70" s="112">
        <f t="shared" si="53"/>
        <v>-43.837269571015753</v>
      </c>
      <c r="I70" s="113">
        <f t="shared" si="54"/>
        <v>12.55058034964182</v>
      </c>
      <c r="J70" s="113">
        <f t="shared" si="55"/>
        <v>21.872422755364681</v>
      </c>
      <c r="K70" s="114">
        <v>0.66</v>
      </c>
      <c r="L70" s="115"/>
      <c r="M70" s="116">
        <f>+'[1]Тушум солиштирма'!G73</f>
        <v>16818477.992600001</v>
      </c>
      <c r="N70" s="116">
        <v>8730837.3708299994</v>
      </c>
      <c r="O70" s="117">
        <f t="shared" si="56"/>
        <v>1.926330462733284</v>
      </c>
      <c r="Q70" s="118">
        <f>+'[1]Тушум солиштирма'!F73</f>
        <v>35160808.136330009</v>
      </c>
      <c r="R70" s="116">
        <v>20590700.251589999</v>
      </c>
      <c r="S70" s="119">
        <f t="shared" si="50"/>
        <v>1.7076062351796373</v>
      </c>
      <c r="U70" s="118">
        <f>+'[1]Тушум солиштирма'!E73</f>
        <v>36181145.524060003</v>
      </c>
      <c r="V70" s="116">
        <v>20091431.632989999</v>
      </c>
      <c r="W70" s="119">
        <f t="shared" si="51"/>
        <v>1.800824659236866</v>
      </c>
      <c r="X70" s="44"/>
      <c r="Y70" s="118">
        <f>+'[1]Тушум солиштирма'!D73</f>
        <v>40260038.168507501</v>
      </c>
      <c r="Z70" s="116">
        <v>17025408.8868425</v>
      </c>
      <c r="AA70" s="119">
        <f t="shared" si="52"/>
        <v>2.3647031584434415</v>
      </c>
    </row>
    <row r="71" spans="1:27" ht="42" customHeight="1" x14ac:dyDescent="0.3">
      <c r="A71" s="86">
        <v>1</v>
      </c>
      <c r="B71" s="87" t="s">
        <v>77</v>
      </c>
      <c r="C71" s="88">
        <v>1019</v>
      </c>
      <c r="D71" s="89">
        <f t="shared" si="46"/>
        <v>236.47031584434416</v>
      </c>
      <c r="E71" s="89">
        <f t="shared" si="47"/>
        <v>180.08246592368658</v>
      </c>
      <c r="F71" s="89">
        <f t="shared" si="48"/>
        <v>170.76062351796372</v>
      </c>
      <c r="G71" s="89">
        <f t="shared" si="49"/>
        <v>192.6330462733284</v>
      </c>
      <c r="H71" s="90">
        <f t="shared" si="53"/>
        <v>-43.837269571015753</v>
      </c>
      <c r="I71" s="91">
        <f t="shared" si="54"/>
        <v>12.55058034964182</v>
      </c>
      <c r="J71" s="91">
        <f t="shared" si="55"/>
        <v>21.872422755364681</v>
      </c>
      <c r="K71" s="85">
        <v>0.66</v>
      </c>
      <c r="L71" s="92"/>
      <c r="M71" s="93">
        <f>+'[1]Тушум солиштирма'!G74</f>
        <v>16818477.992600001</v>
      </c>
      <c r="N71" s="93">
        <v>8730837.3708299994</v>
      </c>
      <c r="O71" s="94">
        <f t="shared" si="56"/>
        <v>1.926330462733284</v>
      </c>
      <c r="Q71" s="95">
        <f>+'[1]Тушум солиштирма'!F74</f>
        <v>35160808.136330009</v>
      </c>
      <c r="R71" s="93">
        <v>20590700.251589999</v>
      </c>
      <c r="S71" s="96">
        <f t="shared" si="50"/>
        <v>1.7076062351796373</v>
      </c>
      <c r="U71" s="95">
        <f>+'[1]Тушум солиштирма'!E74</f>
        <v>36181145.524060003</v>
      </c>
      <c r="V71" s="93">
        <v>20091431.632989999</v>
      </c>
      <c r="W71" s="96">
        <f t="shared" si="51"/>
        <v>1.800824659236866</v>
      </c>
      <c r="X71" s="59"/>
      <c r="Y71" s="95">
        <f>+'[1]Тушум солиштирма'!D74</f>
        <v>40260038.168507501</v>
      </c>
      <c r="Z71" s="93">
        <v>17025408.8868425</v>
      </c>
      <c r="AA71" s="96">
        <f t="shared" si="52"/>
        <v>2.3647031584434415</v>
      </c>
    </row>
    <row r="72" spans="1:27" s="14" customFormat="1" ht="42" customHeight="1" x14ac:dyDescent="0.3">
      <c r="A72" s="108"/>
      <c r="B72" s="109" t="s">
        <v>78</v>
      </c>
      <c r="C72" s="110"/>
      <c r="D72" s="111">
        <f t="shared" si="46"/>
        <v>93.359102364141009</v>
      </c>
      <c r="E72" s="111">
        <f t="shared" si="47"/>
        <v>72.044851166118107</v>
      </c>
      <c r="F72" s="111">
        <f t="shared" si="48"/>
        <v>88.374063819412569</v>
      </c>
      <c r="G72" s="111">
        <f t="shared" si="49"/>
        <v>84.032621691566263</v>
      </c>
      <c r="H72" s="112">
        <f t="shared" si="53"/>
        <v>-9.3264806725747462</v>
      </c>
      <c r="I72" s="113">
        <f t="shared" si="54"/>
        <v>11.987770525448155</v>
      </c>
      <c r="J72" s="113">
        <f t="shared" si="55"/>
        <v>-4.3414421278463067</v>
      </c>
      <c r="K72" s="114">
        <v>0.33</v>
      </c>
      <c r="L72" s="115"/>
      <c r="M72" s="116">
        <f>+'[1]Тушум солиштирма'!G75</f>
        <v>33575796.833500005</v>
      </c>
      <c r="N72" s="116">
        <v>39955669.783500001</v>
      </c>
      <c r="O72" s="117">
        <f t="shared" si="56"/>
        <v>0.84032621691566256</v>
      </c>
      <c r="Q72" s="118">
        <f>+'[1]Тушум солиштирма'!F75</f>
        <v>55606640.563299999</v>
      </c>
      <c r="R72" s="116">
        <v>62921900.566810004</v>
      </c>
      <c r="S72" s="119">
        <f t="shared" si="50"/>
        <v>0.88374063819412574</v>
      </c>
      <c r="U72" s="118">
        <f>+'[1]Тушум солиштирма'!E75</f>
        <v>28248980.607030004</v>
      </c>
      <c r="V72" s="116">
        <v>39210269.921849996</v>
      </c>
      <c r="W72" s="119">
        <f t="shared" si="51"/>
        <v>0.72044851166118107</v>
      </c>
      <c r="X72" s="44"/>
      <c r="Y72" s="118">
        <f>+'[1]Тушум солиштирма'!D75</f>
        <v>50859704.252824992</v>
      </c>
      <c r="Z72" s="116">
        <v>54477499.209932499</v>
      </c>
      <c r="AA72" s="119">
        <f t="shared" si="52"/>
        <v>0.93359102364141011</v>
      </c>
    </row>
    <row r="73" spans="1:27" ht="42" customHeight="1" x14ac:dyDescent="0.3">
      <c r="A73" s="86">
        <v>1</v>
      </c>
      <c r="B73" s="87" t="s">
        <v>79</v>
      </c>
      <c r="C73" s="88">
        <v>960</v>
      </c>
      <c r="D73" s="89">
        <f t="shared" si="46"/>
        <v>96.210831581435102</v>
      </c>
      <c r="E73" s="89">
        <f t="shared" si="47"/>
        <v>85.555141105793581</v>
      </c>
      <c r="F73" s="89">
        <f t="shared" si="48"/>
        <v>82.135436995238024</v>
      </c>
      <c r="G73" s="89">
        <f t="shared" si="49"/>
        <v>79.606224344422031</v>
      </c>
      <c r="H73" s="90">
        <f t="shared" si="53"/>
        <v>-16.60460723701307</v>
      </c>
      <c r="I73" s="91">
        <f t="shared" si="54"/>
        <v>-5.9489167613715495</v>
      </c>
      <c r="J73" s="91">
        <f t="shared" si="55"/>
        <v>-2.5292126508159924</v>
      </c>
      <c r="K73" s="85">
        <v>0</v>
      </c>
      <c r="L73" s="92"/>
      <c r="M73" s="93">
        <f>+'[1]Тушум солиштирма'!G76</f>
        <v>6986411.6525100004</v>
      </c>
      <c r="N73" s="93">
        <v>8776212.8025100026</v>
      </c>
      <c r="O73" s="94">
        <f t="shared" si="56"/>
        <v>0.79606224344422027</v>
      </c>
      <c r="Q73" s="95">
        <f>+'[1]Тушум солиштирма'!F76</f>
        <v>8557667.1831299998</v>
      </c>
      <c r="R73" s="93">
        <v>10418970.783130001</v>
      </c>
      <c r="S73" s="96">
        <f t="shared" si="50"/>
        <v>0.8213543699523802</v>
      </c>
      <c r="U73" s="95">
        <f>+'[1]Тушум солиштирма'!E76</f>
        <v>5149927.9819600014</v>
      </c>
      <c r="V73" s="93">
        <v>6019425.50196</v>
      </c>
      <c r="W73" s="96">
        <f t="shared" si="51"/>
        <v>0.85555141105793575</v>
      </c>
      <c r="X73" s="59"/>
      <c r="Y73" s="95">
        <f>+'[1]Тушум солиштирма'!D76</f>
        <v>8889760.8497000001</v>
      </c>
      <c r="Z73" s="93">
        <v>9239875.2859500013</v>
      </c>
      <c r="AA73" s="96">
        <f t="shared" si="52"/>
        <v>0.96210831581435097</v>
      </c>
    </row>
    <row r="74" spans="1:27" ht="42" customHeight="1" x14ac:dyDescent="0.3">
      <c r="A74" s="86">
        <v>2</v>
      </c>
      <c r="B74" s="87" t="s">
        <v>80</v>
      </c>
      <c r="C74" s="88">
        <v>976</v>
      </c>
      <c r="D74" s="89">
        <f t="shared" si="46"/>
        <v>93.66473499445263</v>
      </c>
      <c r="E74" s="89">
        <f t="shared" si="47"/>
        <v>96.838055967777535</v>
      </c>
      <c r="F74" s="89">
        <f t="shared" si="48"/>
        <v>88.378795842210138</v>
      </c>
      <c r="G74" s="89">
        <f t="shared" si="49"/>
        <v>84.148217176662641</v>
      </c>
      <c r="H74" s="90">
        <f t="shared" si="53"/>
        <v>-9.516517817789989</v>
      </c>
      <c r="I74" s="91">
        <f t="shared" si="54"/>
        <v>-12.689838791114894</v>
      </c>
      <c r="J74" s="91">
        <f t="shared" si="55"/>
        <v>-4.2305786655474975</v>
      </c>
      <c r="K74" s="85">
        <v>0</v>
      </c>
      <c r="L74" s="92"/>
      <c r="M74" s="93">
        <f>+'[1]Тушум солиштирма'!G77</f>
        <v>8275883.2494600005</v>
      </c>
      <c r="N74" s="93">
        <v>9834888.3994599991</v>
      </c>
      <c r="O74" s="94">
        <f t="shared" si="56"/>
        <v>0.84148217176662643</v>
      </c>
      <c r="Q74" s="95">
        <f>+'[1]Тушум солиштирма'!F77</f>
        <v>14043329.510329999</v>
      </c>
      <c r="R74" s="93">
        <v>15889930.81033</v>
      </c>
      <c r="S74" s="96">
        <f t="shared" si="50"/>
        <v>0.88378795842210145</v>
      </c>
      <c r="U74" s="95">
        <f>+'[1]Тушум солиштирма'!E77</f>
        <v>11195601.458290001</v>
      </c>
      <c r="V74" s="93">
        <v>11561158.829969998</v>
      </c>
      <c r="W74" s="96">
        <f t="shared" si="51"/>
        <v>0.96838055967777537</v>
      </c>
      <c r="X74" s="59"/>
      <c r="Y74" s="95">
        <f>+'[1]Тушум солиштирма'!D77</f>
        <v>13402258.166157499</v>
      </c>
      <c r="Z74" s="93">
        <v>14308755.7627225</v>
      </c>
      <c r="AA74" s="96">
        <f t="shared" si="52"/>
        <v>0.93664734994452636</v>
      </c>
    </row>
    <row r="75" spans="1:27" ht="42" customHeight="1" x14ac:dyDescent="0.3">
      <c r="A75" s="86">
        <v>3</v>
      </c>
      <c r="B75" s="87" t="s">
        <v>81</v>
      </c>
      <c r="C75" s="88">
        <v>988</v>
      </c>
      <c r="D75" s="89">
        <f t="shared" si="46"/>
        <v>86.451541766513813</v>
      </c>
      <c r="E75" s="89">
        <f t="shared" si="47"/>
        <v>62.859853578709021</v>
      </c>
      <c r="F75" s="89">
        <f t="shared" si="48"/>
        <v>90.717452138752591</v>
      </c>
      <c r="G75" s="89">
        <f t="shared" si="49"/>
        <v>93.042066923646672</v>
      </c>
      <c r="H75" s="90">
        <f t="shared" si="53"/>
        <v>6.5905251571328591</v>
      </c>
      <c r="I75" s="91">
        <f t="shared" si="54"/>
        <v>30.182213344937651</v>
      </c>
      <c r="J75" s="91">
        <f t="shared" si="55"/>
        <v>2.3246147848940808</v>
      </c>
      <c r="K75" s="85">
        <v>1</v>
      </c>
      <c r="L75" s="92"/>
      <c r="M75" s="93">
        <f>+'[1]Тушум солиштирма'!G78</f>
        <v>7003288.7778500002</v>
      </c>
      <c r="N75" s="93">
        <v>7527013.3278499991</v>
      </c>
      <c r="O75" s="94">
        <f t="shared" si="56"/>
        <v>0.93042066923646671</v>
      </c>
      <c r="Q75" s="95">
        <f>+'[1]Тушум солиштирма'!F78</f>
        <v>13164092.35266</v>
      </c>
      <c r="R75" s="93">
        <v>14511091.35266</v>
      </c>
      <c r="S75" s="96">
        <f t="shared" si="50"/>
        <v>0.90717452138752586</v>
      </c>
      <c r="U75" s="95">
        <f>+'[1]Тушум солиштирма'!E78</f>
        <v>5476010.6406699996</v>
      </c>
      <c r="V75" s="93">
        <v>8711459.4274599999</v>
      </c>
      <c r="W75" s="96">
        <f t="shared" si="51"/>
        <v>0.62859853578709024</v>
      </c>
      <c r="X75" s="59"/>
      <c r="Y75" s="95">
        <f>+'[1]Тушум солиштирма'!D78</f>
        <v>10408122.356554998</v>
      </c>
      <c r="Z75" s="93">
        <v>12039255.915949998</v>
      </c>
      <c r="AA75" s="96">
        <f t="shared" si="52"/>
        <v>0.86451541766513817</v>
      </c>
    </row>
    <row r="76" spans="1:27" ht="42" customHeight="1" x14ac:dyDescent="0.3">
      <c r="A76" s="86">
        <v>4</v>
      </c>
      <c r="B76" s="87" t="s">
        <v>82</v>
      </c>
      <c r="C76" s="88">
        <v>1149</v>
      </c>
      <c r="D76" s="89">
        <f t="shared" si="46"/>
        <v>106.41296286001527</v>
      </c>
      <c r="E76" s="89">
        <f t="shared" si="47"/>
        <v>54.148041032172586</v>
      </c>
      <c r="F76" s="89">
        <f t="shared" si="48"/>
        <v>100.19835210514172</v>
      </c>
      <c r="G76" s="89">
        <f t="shared" si="49"/>
        <v>90.93508160520588</v>
      </c>
      <c r="H76" s="90">
        <f t="shared" si="53"/>
        <v>-15.47788125480939</v>
      </c>
      <c r="I76" s="91">
        <f t="shared" si="54"/>
        <v>36.787040573033295</v>
      </c>
      <c r="J76" s="91">
        <f t="shared" si="55"/>
        <v>-9.2632704999358424</v>
      </c>
      <c r="K76" s="85">
        <v>0.33</v>
      </c>
      <c r="L76" s="92"/>
      <c r="M76" s="93">
        <f>+'[1]Тушум солиштирма'!G79</f>
        <v>6400935.3832200002</v>
      </c>
      <c r="N76" s="93">
        <v>7039016.4832199998</v>
      </c>
      <c r="O76" s="94">
        <f t="shared" si="56"/>
        <v>0.90935081605205881</v>
      </c>
      <c r="Q76" s="95">
        <f>+'[1]Тушум солиштирма'!F79</f>
        <v>11274486.486719999</v>
      </c>
      <c r="R76" s="93">
        <v>11252167.57546</v>
      </c>
      <c r="S76" s="96">
        <f t="shared" si="50"/>
        <v>1.0019835210514172</v>
      </c>
      <c r="U76" s="95">
        <f>+'[1]Тушум солиштирма'!E79</f>
        <v>3195375.29581</v>
      </c>
      <c r="V76" s="93">
        <v>5901183.56066</v>
      </c>
      <c r="W76" s="96">
        <f t="shared" si="51"/>
        <v>0.54148041032172589</v>
      </c>
      <c r="X76" s="59"/>
      <c r="Y76" s="95">
        <f>+'[1]Тушум солиштирма'!D79</f>
        <v>9930542.7668974996</v>
      </c>
      <c r="Z76" s="93">
        <v>9332079.9458999988</v>
      </c>
      <c r="AA76" s="96">
        <f t="shared" si="52"/>
        <v>1.0641296286001527</v>
      </c>
    </row>
    <row r="77" spans="1:27" ht="42" customHeight="1" x14ac:dyDescent="0.3">
      <c r="A77" s="45">
        <v>5</v>
      </c>
      <c r="B77" s="144" t="s">
        <v>83</v>
      </c>
      <c r="C77" s="145">
        <v>1159</v>
      </c>
      <c r="D77" s="49">
        <f t="shared" si="46"/>
        <v>86.099841002085725</v>
      </c>
      <c r="E77" s="49">
        <f t="shared" si="47"/>
        <v>46.06021957841493</v>
      </c>
      <c r="F77" s="49">
        <f t="shared" si="48"/>
        <v>78.961016528930045</v>
      </c>
      <c r="G77" s="49">
        <f t="shared" si="49"/>
        <v>72.423835530070306</v>
      </c>
      <c r="H77" s="50">
        <f t="shared" si="53"/>
        <v>-13.676005472015419</v>
      </c>
      <c r="I77" s="51">
        <f t="shared" si="54"/>
        <v>26.363615951655376</v>
      </c>
      <c r="J77" s="51">
        <f t="shared" si="55"/>
        <v>-6.5371809988597391</v>
      </c>
      <c r="K77" s="52">
        <v>0.33</v>
      </c>
      <c r="L77" s="146"/>
      <c r="M77" s="55">
        <f>+'[1]Тушум солиштирма'!G80</f>
        <v>4909277.7704600003</v>
      </c>
      <c r="N77" s="55">
        <v>6778538.7704599993</v>
      </c>
      <c r="O77" s="56">
        <f t="shared" si="56"/>
        <v>0.72423835530070313</v>
      </c>
      <c r="Q77" s="57">
        <f>+'[1]Тушум солиштирма'!F80</f>
        <v>8567065.0304600019</v>
      </c>
      <c r="R77" s="55">
        <v>10849740.045229999</v>
      </c>
      <c r="S77" s="58">
        <f t="shared" si="50"/>
        <v>0.7896101652893005</v>
      </c>
      <c r="U77" s="57">
        <f>+'[1]Тушум солиштирма'!E80</f>
        <v>3232065.2302999999</v>
      </c>
      <c r="V77" s="55">
        <v>7017042.6018000003</v>
      </c>
      <c r="W77" s="58">
        <f t="shared" si="51"/>
        <v>0.46060219578414929</v>
      </c>
      <c r="X77" s="59"/>
      <c r="Y77" s="57">
        <f>+'[1]Тушум солиштирма'!D80</f>
        <v>8229020.1135149989</v>
      </c>
      <c r="Z77" s="55">
        <v>9557532.2994100004</v>
      </c>
      <c r="AA77" s="58">
        <f t="shared" si="52"/>
        <v>0.86099841002085731</v>
      </c>
    </row>
    <row r="78" spans="1:27" s="14" customFormat="1" ht="42" customHeight="1" x14ac:dyDescent="0.3">
      <c r="A78" s="108"/>
      <c r="B78" s="109" t="s">
        <v>84</v>
      </c>
      <c r="C78" s="110"/>
      <c r="D78" s="111">
        <f t="shared" si="46"/>
        <v>111.11209240818971</v>
      </c>
      <c r="E78" s="111">
        <f t="shared" si="47"/>
        <v>99.732492336211848</v>
      </c>
      <c r="F78" s="111">
        <f t="shared" si="48"/>
        <v>108.78371990812946</v>
      </c>
      <c r="G78" s="111">
        <f t="shared" si="49"/>
        <v>76.306038467924296</v>
      </c>
      <c r="H78" s="112">
        <f t="shared" si="53"/>
        <v>-34.806053940265414</v>
      </c>
      <c r="I78" s="113">
        <f t="shared" si="54"/>
        <v>-23.426453868287552</v>
      </c>
      <c r="J78" s="113">
        <f t="shared" si="55"/>
        <v>-32.47768144020516</v>
      </c>
      <c r="K78" s="114">
        <v>0</v>
      </c>
      <c r="L78" s="115"/>
      <c r="M78" s="116">
        <f>+'[1]Тушум солиштирма'!G81</f>
        <v>10436785.76</v>
      </c>
      <c r="N78" s="116">
        <v>13677535.840610001</v>
      </c>
      <c r="O78" s="117">
        <f t="shared" si="56"/>
        <v>0.76306038467924298</v>
      </c>
      <c r="Q78" s="118">
        <f>+'[1]Тушум солиштирма'!F81</f>
        <v>24399842.116900001</v>
      </c>
      <c r="R78" s="116">
        <v>22429681.700080004</v>
      </c>
      <c r="S78" s="119">
        <f t="shared" si="50"/>
        <v>1.0878371990812945</v>
      </c>
      <c r="U78" s="118">
        <f>+'[1]Тушум солиштирма'!E81</f>
        <v>14765464.386279998</v>
      </c>
      <c r="V78" s="116">
        <v>14805069.080700001</v>
      </c>
      <c r="W78" s="119">
        <f t="shared" si="51"/>
        <v>0.99732492336211853</v>
      </c>
      <c r="X78" s="44"/>
      <c r="Y78" s="118">
        <f>+'[1]Тушум солиштирма'!D81</f>
        <v>21751933.963144999</v>
      </c>
      <c r="Z78" s="116">
        <v>19576567.6729725</v>
      </c>
      <c r="AA78" s="119">
        <f t="shared" si="52"/>
        <v>1.1111209240818971</v>
      </c>
    </row>
    <row r="79" spans="1:27" ht="42" customHeight="1" x14ac:dyDescent="0.3">
      <c r="A79" s="86">
        <v>1</v>
      </c>
      <c r="B79" s="87" t="s">
        <v>85</v>
      </c>
      <c r="C79" s="88">
        <v>1081</v>
      </c>
      <c r="D79" s="89">
        <f t="shared" si="46"/>
        <v>111.11209240818971</v>
      </c>
      <c r="E79" s="89">
        <f t="shared" si="47"/>
        <v>99.732492336211848</v>
      </c>
      <c r="F79" s="89">
        <f t="shared" si="48"/>
        <v>108.78371990812946</v>
      </c>
      <c r="G79" s="89">
        <f t="shared" si="49"/>
        <v>76.306038467924296</v>
      </c>
      <c r="H79" s="90">
        <f t="shared" si="53"/>
        <v>-34.806053940265414</v>
      </c>
      <c r="I79" s="91">
        <f t="shared" si="54"/>
        <v>-23.426453868287552</v>
      </c>
      <c r="J79" s="91">
        <f t="shared" si="55"/>
        <v>-32.47768144020516</v>
      </c>
      <c r="K79" s="85">
        <v>0</v>
      </c>
      <c r="L79" s="92"/>
      <c r="M79" s="93">
        <f>+'[1]Тушум солиштирма'!G82</f>
        <v>10436785.76</v>
      </c>
      <c r="N79" s="93">
        <v>13677535.840610001</v>
      </c>
      <c r="O79" s="94">
        <f t="shared" si="56"/>
        <v>0.76306038467924298</v>
      </c>
      <c r="Q79" s="95">
        <f>+'[1]Тушум солиштирма'!F82</f>
        <v>24399842.116900001</v>
      </c>
      <c r="R79" s="93">
        <v>22429681.700080004</v>
      </c>
      <c r="S79" s="96">
        <f t="shared" si="50"/>
        <v>1.0878371990812945</v>
      </c>
      <c r="U79" s="95">
        <f>+'[1]Тушум солиштирма'!E82</f>
        <v>14765464.386279998</v>
      </c>
      <c r="V79" s="93">
        <v>14805069.080700001</v>
      </c>
      <c r="W79" s="96">
        <f t="shared" si="51"/>
        <v>0.99732492336211853</v>
      </c>
      <c r="X79" s="59"/>
      <c r="Y79" s="95">
        <f>+'[1]Тушум солиштирма'!D82</f>
        <v>21751933.963144999</v>
      </c>
      <c r="Z79" s="93">
        <v>19576567.6729725</v>
      </c>
      <c r="AA79" s="96">
        <f t="shared" si="52"/>
        <v>1.1111209240818971</v>
      </c>
    </row>
    <row r="80" spans="1:27" s="14" customFormat="1" ht="42" customHeight="1" x14ac:dyDescent="0.3">
      <c r="A80" s="108"/>
      <c r="B80" s="109" t="s">
        <v>86</v>
      </c>
      <c r="C80" s="110"/>
      <c r="D80" s="111">
        <f t="shared" si="46"/>
        <v>118.38108806126823</v>
      </c>
      <c r="E80" s="111">
        <f t="shared" si="47"/>
        <v>124.40145319953979</v>
      </c>
      <c r="F80" s="111">
        <f t="shared" si="48"/>
        <v>100.85799685524934</v>
      </c>
      <c r="G80" s="111">
        <f t="shared" si="49"/>
        <v>95.469755246448756</v>
      </c>
      <c r="H80" s="112">
        <f t="shared" si="53"/>
        <v>-22.911332814819474</v>
      </c>
      <c r="I80" s="113">
        <f t="shared" si="54"/>
        <v>-28.931697953091032</v>
      </c>
      <c r="J80" s="113">
        <f t="shared" si="55"/>
        <v>-5.388241608800584</v>
      </c>
      <c r="K80" s="114">
        <v>0</v>
      </c>
      <c r="L80" s="115"/>
      <c r="M80" s="116">
        <f>+'[1]Тушум солиштирма'!G83</f>
        <v>76600058.394319996</v>
      </c>
      <c r="N80" s="116">
        <v>80234895.540039986</v>
      </c>
      <c r="O80" s="117">
        <f t="shared" si="56"/>
        <v>0.95469755246448751</v>
      </c>
      <c r="Q80" s="118">
        <f>+'[1]Тушум солиштирма'!F83</f>
        <v>151946392.21156999</v>
      </c>
      <c r="R80" s="116">
        <v>150653787.45291001</v>
      </c>
      <c r="S80" s="119">
        <f t="shared" si="50"/>
        <v>1.0085799685524934</v>
      </c>
      <c r="U80" s="118">
        <f>+'[1]Тушум солиштирма'!E83</f>
        <v>137988957.74327001</v>
      </c>
      <c r="V80" s="116">
        <v>110922303.71452002</v>
      </c>
      <c r="W80" s="119">
        <f t="shared" si="51"/>
        <v>1.2440145319953979</v>
      </c>
      <c r="X80" s="44"/>
      <c r="Y80" s="118">
        <f>+'[1]Тушум солиштирма'!D83</f>
        <v>155009401.36988497</v>
      </c>
      <c r="Z80" s="116">
        <v>130941017.61394499</v>
      </c>
      <c r="AA80" s="119">
        <f t="shared" si="52"/>
        <v>1.1838108806126824</v>
      </c>
    </row>
    <row r="81" spans="1:27" s="14" customFormat="1" ht="42" customHeight="1" x14ac:dyDescent="0.3">
      <c r="A81" s="120"/>
      <c r="B81" s="144" t="s">
        <v>87</v>
      </c>
      <c r="C81" s="145">
        <v>408</v>
      </c>
      <c r="D81" s="123"/>
      <c r="E81" s="123"/>
      <c r="F81" s="123"/>
      <c r="G81" s="123"/>
      <c r="H81" s="124"/>
      <c r="I81" s="125"/>
      <c r="J81" s="125"/>
      <c r="K81" s="126"/>
      <c r="L81" s="127"/>
      <c r="M81" s="128">
        <f>+'[1]Тушум солиштирма'!G84</f>
        <v>0</v>
      </c>
      <c r="N81" s="128"/>
      <c r="O81" s="129"/>
      <c r="Q81" s="130">
        <f>+'[1]Тушум солиштирма'!F84</f>
        <v>0</v>
      </c>
      <c r="R81" s="128"/>
      <c r="S81" s="131"/>
      <c r="U81" s="130">
        <f>+'[1]Тушум солиштирма'!E84</f>
        <v>0</v>
      </c>
      <c r="V81" s="128"/>
      <c r="W81" s="131"/>
      <c r="X81" s="44"/>
      <c r="Y81" s="130">
        <f>+'[1]Тушум солиштирма'!D84</f>
        <v>0</v>
      </c>
      <c r="Z81" s="128"/>
      <c r="AA81" s="131"/>
    </row>
    <row r="82" spans="1:27" ht="42" customHeight="1" x14ac:dyDescent="0.3">
      <c r="A82" s="86">
        <v>1</v>
      </c>
      <c r="B82" s="87" t="s">
        <v>88</v>
      </c>
      <c r="C82" s="88">
        <v>459</v>
      </c>
      <c r="D82" s="89">
        <f t="shared" ref="D82:D94" si="57">+AA82*100</f>
        <v>70.667928583323871</v>
      </c>
      <c r="E82" s="89">
        <f t="shared" ref="E82:E94" si="58">+W82*100</f>
        <v>63.008143849469967</v>
      </c>
      <c r="F82" s="89">
        <f t="shared" ref="F82:F94" si="59">+S82*100</f>
        <v>64.227543426568118</v>
      </c>
      <c r="G82" s="89">
        <f t="shared" ref="G82:G94" si="60">+O82*100</f>
        <v>52.249323058317607</v>
      </c>
      <c r="H82" s="90">
        <f t="shared" si="53"/>
        <v>-18.418605525006264</v>
      </c>
      <c r="I82" s="91">
        <f t="shared" si="54"/>
        <v>-10.75882079115236</v>
      </c>
      <c r="J82" s="91">
        <f t="shared" si="55"/>
        <v>-11.978220368250511</v>
      </c>
      <c r="K82" s="85">
        <v>0</v>
      </c>
      <c r="L82" s="92"/>
      <c r="M82" s="93">
        <f>+'[1]Тушум солиштирма'!G85</f>
        <v>9900511.4814299997</v>
      </c>
      <c r="N82" s="93">
        <v>18948592.827470001</v>
      </c>
      <c r="O82" s="94">
        <f t="shared" si="56"/>
        <v>0.52249323058317609</v>
      </c>
      <c r="Q82" s="95">
        <f>+'[1]Тушум солиштирма'!F85</f>
        <v>20793870.48418</v>
      </c>
      <c r="R82" s="93">
        <v>32375316.5306</v>
      </c>
      <c r="S82" s="96">
        <f t="shared" ref="S82:S94" si="61">+Q82/R82</f>
        <v>0.64227543426568112</v>
      </c>
      <c r="U82" s="95">
        <f>+'[1]Тушум солиштирма'!E85</f>
        <v>19742624.68925</v>
      </c>
      <c r="V82" s="93">
        <v>31333449.111620001</v>
      </c>
      <c r="W82" s="96">
        <f t="shared" ref="W82:W94" si="62">+U82/V82</f>
        <v>0.63008143849469966</v>
      </c>
      <c r="X82" s="59"/>
      <c r="Y82" s="95">
        <f>+'[1]Тушум солиштирма'!D85</f>
        <v>21434826.017282501</v>
      </c>
      <c r="Z82" s="93">
        <v>30331759.324187499</v>
      </c>
      <c r="AA82" s="96">
        <f t="shared" ref="AA82:AA89" si="63">+Y82/Z82</f>
        <v>0.70667928583323869</v>
      </c>
    </row>
    <row r="83" spans="1:27" ht="42" customHeight="1" x14ac:dyDescent="0.3">
      <c r="A83" s="86">
        <v>2</v>
      </c>
      <c r="B83" s="87" t="s">
        <v>89</v>
      </c>
      <c r="C83" s="88">
        <v>461</v>
      </c>
      <c r="D83" s="89">
        <f t="shared" si="57"/>
        <v>124.61476927853306</v>
      </c>
      <c r="E83" s="89">
        <f t="shared" si="58"/>
        <v>166.20877557237608</v>
      </c>
      <c r="F83" s="89">
        <f t="shared" si="59"/>
        <v>106.13534231294253</v>
      </c>
      <c r="G83" s="89">
        <f t="shared" si="60"/>
        <v>90.851970071828902</v>
      </c>
      <c r="H83" s="90">
        <f t="shared" si="53"/>
        <v>-33.762799206704159</v>
      </c>
      <c r="I83" s="91">
        <f t="shared" si="54"/>
        <v>-75.356805500547182</v>
      </c>
      <c r="J83" s="91">
        <f t="shared" si="55"/>
        <v>-15.283372241113625</v>
      </c>
      <c r="K83" s="85">
        <v>0</v>
      </c>
      <c r="L83" s="92"/>
      <c r="M83" s="93">
        <f>+'[1]Тушум солиштирма'!G86</f>
        <v>12369791.53129</v>
      </c>
      <c r="N83" s="93">
        <v>13615325.591189999</v>
      </c>
      <c r="O83" s="94">
        <f t="shared" si="56"/>
        <v>0.90851970071828902</v>
      </c>
      <c r="Q83" s="95">
        <f>+'[1]Тушум солиштирма'!F86</f>
        <v>18825157.237280004</v>
      </c>
      <c r="R83" s="93">
        <v>17736935.52688</v>
      </c>
      <c r="S83" s="96">
        <f t="shared" si="61"/>
        <v>1.0613534231294253</v>
      </c>
      <c r="U83" s="95">
        <f>+'[1]Тушум солиштирма'!E86</f>
        <v>24696780.838529997</v>
      </c>
      <c r="V83" s="93">
        <v>14858891.026349999</v>
      </c>
      <c r="W83" s="96">
        <f t="shared" si="62"/>
        <v>1.6620877557237608</v>
      </c>
      <c r="X83" s="59"/>
      <c r="Y83" s="95">
        <f>+'[1]Тушум солиштирма'!D86</f>
        <v>21879065.251037497</v>
      </c>
      <c r="Z83" s="93">
        <v>17557361.280455001</v>
      </c>
      <c r="AA83" s="96">
        <f t="shared" si="63"/>
        <v>1.2461476927853306</v>
      </c>
    </row>
    <row r="84" spans="1:27" ht="42" customHeight="1" x14ac:dyDescent="0.3">
      <c r="A84" s="86">
        <v>3</v>
      </c>
      <c r="B84" s="87" t="s">
        <v>90</v>
      </c>
      <c r="C84" s="88">
        <v>478</v>
      </c>
      <c r="D84" s="89">
        <f t="shared" si="57"/>
        <v>144.76916745509826</v>
      </c>
      <c r="E84" s="89">
        <f t="shared" si="58"/>
        <v>130.51912229129272</v>
      </c>
      <c r="F84" s="89">
        <f t="shared" si="59"/>
        <v>136.90222070392409</v>
      </c>
      <c r="G84" s="89">
        <f t="shared" si="60"/>
        <v>156.46337963674125</v>
      </c>
      <c r="H84" s="90">
        <f t="shared" si="53"/>
        <v>11.694212181642996</v>
      </c>
      <c r="I84" s="91">
        <f t="shared" si="54"/>
        <v>25.944257345448534</v>
      </c>
      <c r="J84" s="91">
        <f t="shared" si="55"/>
        <v>19.561158932817165</v>
      </c>
      <c r="K84" s="85">
        <v>1</v>
      </c>
      <c r="L84" s="92"/>
      <c r="M84" s="93">
        <f>+'[1]Тушум солиштирма'!G87</f>
        <v>15222227.102630001</v>
      </c>
      <c r="N84" s="93">
        <v>9728939.2175799999</v>
      </c>
      <c r="O84" s="94">
        <f t="shared" si="56"/>
        <v>1.5646337963674126</v>
      </c>
      <c r="Q84" s="95">
        <f>+'[1]Тушум солиштирма'!F87</f>
        <v>29595684.878510002</v>
      </c>
      <c r="R84" s="93">
        <v>21618118.921909999</v>
      </c>
      <c r="S84" s="96">
        <f t="shared" si="61"/>
        <v>1.3690222070392408</v>
      </c>
      <c r="U84" s="95">
        <f>+'[1]Тушум солиштирма'!E87</f>
        <v>26320601.851150002</v>
      </c>
      <c r="V84" s="93">
        <v>20166088.607620005</v>
      </c>
      <c r="W84" s="96">
        <f t="shared" si="62"/>
        <v>1.3051912229129272</v>
      </c>
      <c r="X84" s="59"/>
      <c r="Y84" s="95">
        <f>+'[1]Тушум солиштирма'!D87</f>
        <v>29260559.9538275</v>
      </c>
      <c r="Z84" s="93">
        <v>20211872.782167502</v>
      </c>
      <c r="AA84" s="96">
        <f t="shared" si="63"/>
        <v>1.4476916745509827</v>
      </c>
    </row>
    <row r="85" spans="1:27" ht="42" customHeight="1" x14ac:dyDescent="0.3">
      <c r="A85" s="86">
        <v>4</v>
      </c>
      <c r="B85" s="87" t="s">
        <v>91</v>
      </c>
      <c r="C85" s="88">
        <v>487</v>
      </c>
      <c r="D85" s="89">
        <f t="shared" si="57"/>
        <v>119.40059170846034</v>
      </c>
      <c r="E85" s="89">
        <f t="shared" si="58"/>
        <v>132.18460146764522</v>
      </c>
      <c r="F85" s="89">
        <f t="shared" si="59"/>
        <v>97.493937567075278</v>
      </c>
      <c r="G85" s="89">
        <f t="shared" si="60"/>
        <v>163.43539031291451</v>
      </c>
      <c r="H85" s="90">
        <f t="shared" si="53"/>
        <v>44.034798604454167</v>
      </c>
      <c r="I85" s="91">
        <f t="shared" si="54"/>
        <v>31.250788845269284</v>
      </c>
      <c r="J85" s="91">
        <f t="shared" si="55"/>
        <v>65.941452745839229</v>
      </c>
      <c r="K85" s="85">
        <v>1</v>
      </c>
      <c r="L85" s="92"/>
      <c r="M85" s="93">
        <f>+'[1]Тушум солиштирма'!G88</f>
        <v>13335783.625570001</v>
      </c>
      <c r="N85" s="93">
        <v>8159667.0097200004</v>
      </c>
      <c r="O85" s="94">
        <f t="shared" si="56"/>
        <v>1.634353903129145</v>
      </c>
      <c r="Q85" s="95">
        <f>+'[1]Тушум солиштирма'!F88</f>
        <v>13063481.152319999</v>
      </c>
      <c r="R85" s="93">
        <v>13399275.358359998</v>
      </c>
      <c r="S85" s="96">
        <f t="shared" si="61"/>
        <v>0.97493937567075284</v>
      </c>
      <c r="U85" s="95">
        <f>+'[1]Тушум солиштирма'!E88</f>
        <v>14296348.585649999</v>
      </c>
      <c r="V85" s="93">
        <v>10815441.75866</v>
      </c>
      <c r="W85" s="96">
        <f t="shared" si="62"/>
        <v>1.3218460146764521</v>
      </c>
      <c r="X85" s="59"/>
      <c r="Y85" s="95">
        <f>+'[1]Тушум солиштирма'!D88</f>
        <v>13173590.71298</v>
      </c>
      <c r="Z85" s="93">
        <v>11033103.3745175</v>
      </c>
      <c r="AA85" s="96">
        <f t="shared" si="63"/>
        <v>1.1940059170846034</v>
      </c>
    </row>
    <row r="86" spans="1:27" ht="42" customHeight="1" x14ac:dyDescent="0.3">
      <c r="A86" s="86">
        <v>5</v>
      </c>
      <c r="B86" s="87" t="s">
        <v>92</v>
      </c>
      <c r="C86" s="88">
        <v>489</v>
      </c>
      <c r="D86" s="89">
        <f t="shared" si="57"/>
        <v>100.9457060346292</v>
      </c>
      <c r="E86" s="89">
        <f t="shared" si="58"/>
        <v>90.638689736455532</v>
      </c>
      <c r="F86" s="89">
        <f t="shared" si="59"/>
        <v>89.61786646865535</v>
      </c>
      <c r="G86" s="89">
        <f t="shared" si="60"/>
        <v>77.157477959871528</v>
      </c>
      <c r="H86" s="90">
        <f t="shared" si="53"/>
        <v>-23.788228074757669</v>
      </c>
      <c r="I86" s="91">
        <f t="shared" si="54"/>
        <v>-13.481211776584004</v>
      </c>
      <c r="J86" s="91">
        <f t="shared" si="55"/>
        <v>-12.460388508783822</v>
      </c>
      <c r="K86" s="85">
        <v>0</v>
      </c>
      <c r="L86" s="92"/>
      <c r="M86" s="93">
        <f>+'[1]Тушум солиштирма'!G89</f>
        <v>10294445.11881</v>
      </c>
      <c r="N86" s="93">
        <v>13342122.359370001</v>
      </c>
      <c r="O86" s="94">
        <f t="shared" si="56"/>
        <v>0.77157477959871534</v>
      </c>
      <c r="Q86" s="95">
        <f>+'[1]Тушум солиштирма'!F89</f>
        <v>28294527.502360001</v>
      </c>
      <c r="R86" s="93">
        <v>31572418.10957</v>
      </c>
      <c r="S86" s="96">
        <f t="shared" si="61"/>
        <v>0.89617866468655349</v>
      </c>
      <c r="U86" s="95">
        <f>+'[1]Тушум солиштирма'!E89</f>
        <v>14101428.084700001</v>
      </c>
      <c r="V86" s="93">
        <v>15557846.35204</v>
      </c>
      <c r="W86" s="96">
        <f t="shared" si="62"/>
        <v>0.90638689736455536</v>
      </c>
      <c r="X86" s="59"/>
      <c r="Y86" s="95">
        <f>+'[1]Тушум солиштирма'!D89</f>
        <v>24438651.261937503</v>
      </c>
      <c r="Z86" s="93">
        <v>24209698.680549998</v>
      </c>
      <c r="AA86" s="96">
        <f t="shared" si="63"/>
        <v>1.009457060346292</v>
      </c>
    </row>
    <row r="87" spans="1:27" ht="42" customHeight="1" x14ac:dyDescent="0.3">
      <c r="A87" s="86">
        <v>6</v>
      </c>
      <c r="B87" s="87" t="s">
        <v>93</v>
      </c>
      <c r="C87" s="88">
        <v>1039</v>
      </c>
      <c r="D87" s="89">
        <f t="shared" si="57"/>
        <v>131.78581002470852</v>
      </c>
      <c r="E87" s="89">
        <f t="shared" si="58"/>
        <v>125.15342682820054</v>
      </c>
      <c r="F87" s="89">
        <f t="shared" si="59"/>
        <v>104.23136350639777</v>
      </c>
      <c r="G87" s="89">
        <f t="shared" si="60"/>
        <v>100.76496108571695</v>
      </c>
      <c r="H87" s="90">
        <f t="shared" si="53"/>
        <v>-31.020848938991577</v>
      </c>
      <c r="I87" s="91">
        <f t="shared" si="54"/>
        <v>-24.388465742483589</v>
      </c>
      <c r="J87" s="91">
        <f t="shared" si="55"/>
        <v>-3.4664024206808222</v>
      </c>
      <c r="K87" s="85">
        <v>0</v>
      </c>
      <c r="L87" s="92"/>
      <c r="M87" s="93">
        <f>+'[1]Тушум солиштирма'!G90</f>
        <v>3252431.6875899998</v>
      </c>
      <c r="N87" s="93">
        <v>3227740.7270800001</v>
      </c>
      <c r="O87" s="94">
        <f t="shared" si="56"/>
        <v>1.0076496108571695</v>
      </c>
      <c r="Q87" s="95">
        <f>+'[1]Тушум солиштирма'!F90</f>
        <v>5331635.5097999992</v>
      </c>
      <c r="R87" s="93">
        <v>5115193.0958600007</v>
      </c>
      <c r="S87" s="96">
        <f t="shared" si="61"/>
        <v>1.0423136350639777</v>
      </c>
      <c r="U87" s="95">
        <f>+'[1]Тушум солиштирма'!E90</f>
        <v>5313755.9703500001</v>
      </c>
      <c r="V87" s="93">
        <v>4245793.4273300003</v>
      </c>
      <c r="W87" s="96">
        <f t="shared" si="62"/>
        <v>1.2515342682820054</v>
      </c>
      <c r="X87" s="59"/>
      <c r="Y87" s="95">
        <f>+'[1]Тушум солиштирма'!D90</f>
        <v>5279146.7108074995</v>
      </c>
      <c r="Z87" s="93">
        <v>4005853.6725750002</v>
      </c>
      <c r="AA87" s="96">
        <f t="shared" si="63"/>
        <v>1.3178581002470853</v>
      </c>
    </row>
    <row r="88" spans="1:27" ht="42" customHeight="1" x14ac:dyDescent="0.3">
      <c r="A88" s="86">
        <v>7</v>
      </c>
      <c r="B88" s="87" t="s">
        <v>94</v>
      </c>
      <c r="C88" s="88">
        <v>1130</v>
      </c>
      <c r="D88" s="89">
        <f t="shared" si="57"/>
        <v>178.78961135279297</v>
      </c>
      <c r="E88" s="89">
        <f t="shared" si="58"/>
        <v>275.31323889233988</v>
      </c>
      <c r="F88" s="89">
        <f t="shared" si="59"/>
        <v>131.60290766063619</v>
      </c>
      <c r="G88" s="89">
        <f t="shared" si="60"/>
        <v>106.78884584496411</v>
      </c>
      <c r="H88" s="90">
        <f t="shared" si="53"/>
        <v>-72.000765507828859</v>
      </c>
      <c r="I88" s="91">
        <f t="shared" si="54"/>
        <v>-168.52439304737578</v>
      </c>
      <c r="J88" s="91">
        <f t="shared" si="55"/>
        <v>-24.814061815672076</v>
      </c>
      <c r="K88" s="85">
        <v>0</v>
      </c>
      <c r="L88" s="92"/>
      <c r="M88" s="93">
        <f>+'[1]Тушум солиштирма'!G91</f>
        <v>9430199.1232899986</v>
      </c>
      <c r="N88" s="93">
        <v>8830696.7349200007</v>
      </c>
      <c r="O88" s="94">
        <f t="shared" si="56"/>
        <v>1.0678884584496411</v>
      </c>
      <c r="Q88" s="95">
        <f>+'[1]Тушум солиштирма'!F91</f>
        <v>27153905.853810001</v>
      </c>
      <c r="R88" s="93">
        <v>20633211.177849997</v>
      </c>
      <c r="S88" s="96">
        <f t="shared" si="61"/>
        <v>1.316029076606362</v>
      </c>
      <c r="U88" s="95">
        <f>+'[1]Тушум солиштирма'!E91</f>
        <v>30808538.685560007</v>
      </c>
      <c r="V88" s="93">
        <v>11190358.59282</v>
      </c>
      <c r="W88" s="96">
        <f t="shared" si="62"/>
        <v>2.7531323889233987</v>
      </c>
      <c r="X88" s="59"/>
      <c r="Y88" s="95">
        <f>+'[1]Тушум солиштирма'!D91</f>
        <v>31316560.867919993</v>
      </c>
      <c r="Z88" s="93">
        <v>17515872.779725004</v>
      </c>
      <c r="AA88" s="96">
        <f t="shared" si="63"/>
        <v>1.7878961135279299</v>
      </c>
    </row>
    <row r="89" spans="1:27" ht="42" customHeight="1" x14ac:dyDescent="0.3">
      <c r="A89" s="45">
        <v>8</v>
      </c>
      <c r="B89" s="144" t="s">
        <v>95</v>
      </c>
      <c r="C89" s="145">
        <v>1170</v>
      </c>
      <c r="D89" s="49">
        <f t="shared" si="57"/>
        <v>135.41282841044179</v>
      </c>
      <c r="E89" s="49">
        <f t="shared" si="58"/>
        <v>98.346092658639336</v>
      </c>
      <c r="F89" s="49">
        <f t="shared" si="59"/>
        <v>108.34797334850185</v>
      </c>
      <c r="G89" s="49">
        <f t="shared" si="60"/>
        <v>63.778850282141285</v>
      </c>
      <c r="H89" s="50">
        <f t="shared" si="53"/>
        <v>-71.633978128300498</v>
      </c>
      <c r="I89" s="51">
        <f t="shared" si="54"/>
        <v>-34.567242376498051</v>
      </c>
      <c r="J89" s="51">
        <f t="shared" si="55"/>
        <v>-44.569123066360568</v>
      </c>
      <c r="K89" s="52">
        <v>0</v>
      </c>
      <c r="L89" s="146"/>
      <c r="M89" s="55">
        <f>+'[1]Тушум солиштирма'!G92</f>
        <v>2794668.72371</v>
      </c>
      <c r="N89" s="55">
        <v>4381811.07271</v>
      </c>
      <c r="O89" s="56">
        <f t="shared" si="56"/>
        <v>0.63778850282141286</v>
      </c>
      <c r="Q89" s="57">
        <f>+'[1]Тушум солиштирма'!F92</f>
        <v>8888129.5933100022</v>
      </c>
      <c r="R89" s="55">
        <v>8203318.7318799999</v>
      </c>
      <c r="S89" s="58">
        <f t="shared" si="61"/>
        <v>1.0834797334850186</v>
      </c>
      <c r="U89" s="57">
        <f>+'[1]Тушум солиштирма'!E92</f>
        <v>2708879.0380799994</v>
      </c>
      <c r="V89" s="55">
        <v>2754434.8380800001</v>
      </c>
      <c r="W89" s="58">
        <f t="shared" si="62"/>
        <v>0.98346092658639339</v>
      </c>
      <c r="X89" s="59"/>
      <c r="Y89" s="57">
        <f>+'[1]Тушум солиштирма'!D92</f>
        <v>8227000.5940924995</v>
      </c>
      <c r="Z89" s="55">
        <v>6075495.7197674997</v>
      </c>
      <c r="AA89" s="58">
        <f t="shared" si="63"/>
        <v>1.3541282841044178</v>
      </c>
    </row>
    <row r="90" spans="1:27" ht="42" customHeight="1" x14ac:dyDescent="0.3">
      <c r="A90" s="108"/>
      <c r="B90" s="109" t="s">
        <v>96</v>
      </c>
      <c r="C90" s="110"/>
      <c r="D90" s="111">
        <f t="shared" si="57"/>
        <v>0</v>
      </c>
      <c r="E90" s="111">
        <f t="shared" si="58"/>
        <v>0</v>
      </c>
      <c r="F90" s="111">
        <f t="shared" si="59"/>
        <v>147.81470740811798</v>
      </c>
      <c r="G90" s="111">
        <f t="shared" si="60"/>
        <v>207.84263004841463</v>
      </c>
      <c r="H90" s="112">
        <f t="shared" si="53"/>
        <v>207.84263004841463</v>
      </c>
      <c r="I90" s="113">
        <f t="shared" si="54"/>
        <v>207.84263004841463</v>
      </c>
      <c r="J90" s="113">
        <f t="shared" si="55"/>
        <v>60.027922640296651</v>
      </c>
      <c r="K90" s="114">
        <v>1</v>
      </c>
      <c r="L90" s="115"/>
      <c r="M90" s="116">
        <f>+'[1]Тушум солиштирма'!G93</f>
        <v>2383099.5012300001</v>
      </c>
      <c r="N90" s="116">
        <v>1146588.4071399998</v>
      </c>
      <c r="O90" s="117">
        <f t="shared" si="56"/>
        <v>2.0784263004841463</v>
      </c>
      <c r="Q90" s="118">
        <f>+'[1]Тушум солиштирма'!F93</f>
        <v>5169242.4515800001</v>
      </c>
      <c r="R90" s="116">
        <v>3497109.6869999999</v>
      </c>
      <c r="S90" s="119">
        <f t="shared" si="61"/>
        <v>1.4781470740811797</v>
      </c>
      <c r="U90" s="118">
        <f>+'[1]Тушум солиштирма'!E93</f>
        <v>0</v>
      </c>
      <c r="V90" s="116">
        <v>0</v>
      </c>
      <c r="W90" s="119"/>
      <c r="X90" s="44"/>
      <c r="Y90" s="118">
        <f>+'[1]Тушум солиштирма'!D93</f>
        <v>3206832.0942574996</v>
      </c>
      <c r="Z90" s="116">
        <v>2321348.6662025</v>
      </c>
      <c r="AA90" s="119"/>
    </row>
    <row r="91" spans="1:27" ht="42" customHeight="1" x14ac:dyDescent="0.3">
      <c r="A91" s="86">
        <v>1</v>
      </c>
      <c r="B91" s="87" t="s">
        <v>97</v>
      </c>
      <c r="C91" s="88">
        <v>1174</v>
      </c>
      <c r="D91" s="89">
        <f t="shared" si="57"/>
        <v>0</v>
      </c>
      <c r="E91" s="89">
        <f t="shared" si="58"/>
        <v>0</v>
      </c>
      <c r="F91" s="89">
        <f t="shared" si="59"/>
        <v>147.81470740811798</v>
      </c>
      <c r="G91" s="89">
        <f t="shared" si="60"/>
        <v>207.84263004841463</v>
      </c>
      <c r="H91" s="90">
        <f t="shared" si="53"/>
        <v>207.84263004841463</v>
      </c>
      <c r="I91" s="91">
        <f t="shared" si="54"/>
        <v>207.84263004841463</v>
      </c>
      <c r="J91" s="91">
        <f t="shared" si="55"/>
        <v>60.027922640296651</v>
      </c>
      <c r="K91" s="85">
        <v>1</v>
      </c>
      <c r="L91" s="92"/>
      <c r="M91" s="93">
        <f>+'[1]Тушум солиштирма'!G94</f>
        <v>2383099.5012300001</v>
      </c>
      <c r="N91" s="93">
        <v>1146588.4071399998</v>
      </c>
      <c r="O91" s="94">
        <f t="shared" si="56"/>
        <v>2.0784263004841463</v>
      </c>
      <c r="Q91" s="95">
        <f>+'[1]Тушум солиштирма'!F94</f>
        <v>5169242.4515800001</v>
      </c>
      <c r="R91" s="93">
        <v>3497109.6869999999</v>
      </c>
      <c r="S91" s="96">
        <f t="shared" si="61"/>
        <v>1.4781470740811797</v>
      </c>
      <c r="U91" s="95">
        <f>+'[1]Тушум солиштирма'!E94</f>
        <v>0</v>
      </c>
      <c r="V91" s="93">
        <v>0</v>
      </c>
      <c r="W91" s="96"/>
      <c r="X91" s="59"/>
      <c r="Y91" s="95">
        <f>+'[1]Тушум солиштирма'!D94</f>
        <v>3206832.0942574996</v>
      </c>
      <c r="Z91" s="93">
        <v>2321348.6662025</v>
      </c>
      <c r="AA91" s="96"/>
    </row>
    <row r="92" spans="1:27" s="14" customFormat="1" ht="42" customHeight="1" x14ac:dyDescent="0.3">
      <c r="A92" s="108"/>
      <c r="B92" s="109" t="s">
        <v>98</v>
      </c>
      <c r="C92" s="110"/>
      <c r="D92" s="111">
        <f t="shared" si="57"/>
        <v>187.01832811442142</v>
      </c>
      <c r="E92" s="111">
        <f t="shared" si="58"/>
        <v>202.76571557537602</v>
      </c>
      <c r="F92" s="111">
        <f t="shared" si="59"/>
        <v>159.1352431821355</v>
      </c>
      <c r="G92" s="111">
        <f t="shared" si="60"/>
        <v>267.34794890295149</v>
      </c>
      <c r="H92" s="112">
        <f t="shared" si="53"/>
        <v>80.329620788530065</v>
      </c>
      <c r="I92" s="113">
        <f t="shared" si="54"/>
        <v>64.582233327575466</v>
      </c>
      <c r="J92" s="113">
        <f t="shared" si="55"/>
        <v>108.21270572081599</v>
      </c>
      <c r="K92" s="114">
        <v>1</v>
      </c>
      <c r="L92" s="115"/>
      <c r="M92" s="116">
        <f>+'[1]Тушум солиштирма'!G95</f>
        <v>36433796.019560002</v>
      </c>
      <c r="N92" s="116">
        <v>13627856.94413</v>
      </c>
      <c r="O92" s="117">
        <f t="shared" si="56"/>
        <v>2.673479489029515</v>
      </c>
      <c r="Q92" s="118">
        <f>+'[1]Тушум солиштирма'!F95</f>
        <v>63148720.17998001</v>
      </c>
      <c r="R92" s="116">
        <v>39682422.898430005</v>
      </c>
      <c r="S92" s="119">
        <f t="shared" si="61"/>
        <v>1.591352431821355</v>
      </c>
      <c r="U92" s="118">
        <f>+'[1]Тушум солиштирма'!E95</f>
        <v>58838432.331149995</v>
      </c>
      <c r="V92" s="116">
        <v>29017939.331700001</v>
      </c>
      <c r="W92" s="119">
        <f t="shared" si="62"/>
        <v>2.0276571557537602</v>
      </c>
      <c r="X92" s="44"/>
      <c r="Y92" s="118">
        <f>+'[1]Тушум солиштирма'!D95</f>
        <v>64903756.610757492</v>
      </c>
      <c r="Z92" s="116">
        <v>34704489.803292498</v>
      </c>
      <c r="AA92" s="119">
        <f t="shared" ref="AA92:AA94" si="64">+Y92/Z92</f>
        <v>1.8701832811442143</v>
      </c>
    </row>
    <row r="93" spans="1:27" ht="42" customHeight="1" x14ac:dyDescent="0.3">
      <c r="A93" s="86">
        <v>1</v>
      </c>
      <c r="B93" s="87" t="s">
        <v>99</v>
      </c>
      <c r="C93" s="88">
        <v>1056</v>
      </c>
      <c r="D93" s="89">
        <f t="shared" si="57"/>
        <v>150.88918023763466</v>
      </c>
      <c r="E93" s="89">
        <f t="shared" si="58"/>
        <v>152.79454370246282</v>
      </c>
      <c r="F93" s="89">
        <f t="shared" si="59"/>
        <v>131.84606139687105</v>
      </c>
      <c r="G93" s="89">
        <f t="shared" si="60"/>
        <v>222.69844863613409</v>
      </c>
      <c r="H93" s="90">
        <f t="shared" si="53"/>
        <v>71.809268398499427</v>
      </c>
      <c r="I93" s="91">
        <f t="shared" si="54"/>
        <v>69.903904933671271</v>
      </c>
      <c r="J93" s="91">
        <f t="shared" si="55"/>
        <v>90.852387239263038</v>
      </c>
      <c r="K93" s="85">
        <v>1</v>
      </c>
      <c r="L93" s="92"/>
      <c r="M93" s="93">
        <f>+'[1]Тушум солиштирма'!G96</f>
        <v>13757088.224160001</v>
      </c>
      <c r="N93" s="93">
        <v>6177451.3061999995</v>
      </c>
      <c r="O93" s="94">
        <f t="shared" si="56"/>
        <v>2.2269844863613408</v>
      </c>
      <c r="Q93" s="95">
        <f>+'[1]Тушум солиштирма'!F96</f>
        <v>24719358.634740002</v>
      </c>
      <c r="R93" s="93">
        <v>18748651.550790001</v>
      </c>
      <c r="S93" s="96">
        <f t="shared" si="61"/>
        <v>1.3184606139687105</v>
      </c>
      <c r="U93" s="95">
        <f>+'[1]Тушум солиштирма'!E96</f>
        <v>20926823.912049998</v>
      </c>
      <c r="V93" s="93">
        <v>13696054.456499999</v>
      </c>
      <c r="W93" s="96">
        <f t="shared" si="62"/>
        <v>1.5279454370246282</v>
      </c>
      <c r="X93" s="59"/>
      <c r="Y93" s="95">
        <f>+'[1]Тушум солиштирма'!D96</f>
        <v>23994368.889632501</v>
      </c>
      <c r="Z93" s="93">
        <v>15901981.077664999</v>
      </c>
      <c r="AA93" s="96">
        <f t="shared" si="64"/>
        <v>1.5088918023763467</v>
      </c>
    </row>
    <row r="94" spans="1:27" ht="42" customHeight="1" thickBot="1" x14ac:dyDescent="0.35">
      <c r="A94" s="132">
        <v>2</v>
      </c>
      <c r="B94" s="133" t="s">
        <v>100</v>
      </c>
      <c r="C94" s="134">
        <v>1080</v>
      </c>
      <c r="D94" s="135">
        <f t="shared" si="57"/>
        <v>217.57409246866192</v>
      </c>
      <c r="E94" s="135">
        <f t="shared" si="58"/>
        <v>247.43436416536272</v>
      </c>
      <c r="F94" s="135">
        <f t="shared" si="59"/>
        <v>183.57591141632679</v>
      </c>
      <c r="G94" s="135">
        <f t="shared" si="60"/>
        <v>304.36876725144913</v>
      </c>
      <c r="H94" s="136">
        <f t="shared" si="53"/>
        <v>86.794674782787212</v>
      </c>
      <c r="I94" s="137">
        <f t="shared" si="54"/>
        <v>56.934403086086405</v>
      </c>
      <c r="J94" s="137">
        <f t="shared" si="55"/>
        <v>120.79285583512234</v>
      </c>
      <c r="K94" s="138">
        <v>1</v>
      </c>
      <c r="L94" s="139"/>
      <c r="M94" s="140">
        <f>+'[1]Тушум солиштирма'!G97</f>
        <v>22676707.795400001</v>
      </c>
      <c r="N94" s="140">
        <v>7450405.6379299993</v>
      </c>
      <c r="O94" s="141">
        <f t="shared" si="56"/>
        <v>3.043687672514491</v>
      </c>
      <c r="Q94" s="142">
        <f>+'[1]Тушум солиштирма'!F97</f>
        <v>38429361.545240007</v>
      </c>
      <c r="R94" s="140">
        <v>20933771.34764</v>
      </c>
      <c r="S94" s="143">
        <f t="shared" si="61"/>
        <v>1.8357591141632679</v>
      </c>
      <c r="U94" s="142">
        <f>+'[1]Тушум солиштирма'!E97</f>
        <v>37911608.419100001</v>
      </c>
      <c r="V94" s="140">
        <v>15321884.875200002</v>
      </c>
      <c r="W94" s="143">
        <f t="shared" si="62"/>
        <v>2.4743436416536273</v>
      </c>
      <c r="X94" s="59"/>
      <c r="Y94" s="142">
        <f>+'[1]Тушум солиштирма'!D97</f>
        <v>40909387.721124992</v>
      </c>
      <c r="Z94" s="140">
        <v>18802508.725627497</v>
      </c>
      <c r="AA94" s="143">
        <f t="shared" si="64"/>
        <v>2.1757409246866191</v>
      </c>
    </row>
    <row r="95" spans="1:27" s="147" customFormat="1" x14ac:dyDescent="0.3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9"/>
      <c r="N95" s="149"/>
      <c r="O95" s="149"/>
    </row>
  </sheetData>
  <mergeCells count="9">
    <mergeCell ref="Q1:S1"/>
    <mergeCell ref="U1:W1"/>
    <mergeCell ref="Y1:AA1"/>
    <mergeCell ref="A1:A2"/>
    <mergeCell ref="B1:B2"/>
    <mergeCell ref="C1:C2"/>
    <mergeCell ref="D1:G1"/>
    <mergeCell ref="H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2020-06-08T06:06:29Z</dcterms:created>
  <dcterms:modified xsi:type="dcterms:W3CDTF">2020-06-08T06:08:59Z</dcterms:modified>
</cp:coreProperties>
</file>