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artsjoo\Desktop\thesis\literature-review\assets\"/>
    </mc:Choice>
  </mc:AlternateContent>
  <xr:revisionPtr revIDLastSave="0" documentId="13_ncr:1_{A6231053-20DC-4351-BB7B-679070C023BE}" xr6:coauthVersionLast="47" xr6:coauthVersionMax="47" xr10:uidLastSave="{00000000-0000-0000-0000-000000000000}"/>
  <bookViews>
    <workbookView xWindow="0" yWindow="0" windowWidth="24468" windowHeight="166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Sheet1!$M$27:$T$27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2" l="1"/>
  <c r="AK37" i="2" s="1"/>
  <c r="AI38" i="2"/>
  <c r="AI39" i="2"/>
  <c r="AI40" i="2"/>
  <c r="AI41" i="2"/>
  <c r="AI42" i="2"/>
  <c r="AK42" i="2" s="1"/>
  <c r="AI43" i="2"/>
  <c r="AI44" i="2"/>
  <c r="AI45" i="2"/>
  <c r="AI46" i="2"/>
  <c r="AI47" i="2"/>
  <c r="AI48" i="2"/>
  <c r="AI49" i="2"/>
  <c r="AI50" i="2"/>
  <c r="AK50" i="2" s="1"/>
  <c r="AI51" i="2"/>
  <c r="AI52" i="2"/>
  <c r="AK52" i="2" s="1"/>
  <c r="AI53" i="2"/>
  <c r="AI54" i="2"/>
  <c r="AI55" i="2"/>
  <c r="AI56" i="2"/>
  <c r="AI57" i="2"/>
  <c r="AI58" i="2"/>
  <c r="AI59" i="2"/>
  <c r="AI60" i="2"/>
  <c r="AK60" i="2" s="1"/>
  <c r="AI61" i="2"/>
  <c r="AI62" i="2"/>
  <c r="AI63" i="2"/>
  <c r="AI64" i="2"/>
  <c r="AI65" i="2"/>
  <c r="AI66" i="2"/>
  <c r="AI67" i="2"/>
  <c r="AI68" i="2"/>
  <c r="AK68" i="2" s="1"/>
  <c r="AI69" i="2"/>
  <c r="AI70" i="2"/>
  <c r="AI71" i="2"/>
  <c r="AI72" i="2"/>
  <c r="AI73" i="2"/>
  <c r="AK39" i="2"/>
  <c r="AK44" i="2"/>
  <c r="AK45" i="2"/>
  <c r="AK46" i="2"/>
  <c r="AK47" i="2"/>
  <c r="AK38" i="2"/>
  <c r="AK40" i="2"/>
  <c r="AK41" i="2"/>
  <c r="AK43" i="2"/>
  <c r="AK48" i="2"/>
  <c r="AK49" i="2"/>
  <c r="AK51" i="2"/>
  <c r="AK53" i="2"/>
  <c r="AK54" i="2"/>
  <c r="AK55" i="2"/>
  <c r="AK56" i="2"/>
  <c r="AK57" i="2"/>
  <c r="AK58" i="2"/>
  <c r="AK59" i="2"/>
  <c r="AK61" i="2"/>
  <c r="AK62" i="2"/>
  <c r="AK63" i="2"/>
  <c r="AK64" i="2"/>
  <c r="AK65" i="2"/>
  <c r="AK66" i="2"/>
  <c r="AK67" i="2"/>
  <c r="AK69" i="2"/>
  <c r="AK70" i="2"/>
  <c r="AI36" i="2"/>
  <c r="AK36" i="2" s="1"/>
  <c r="AK71" i="2"/>
  <c r="AK72" i="2"/>
  <c r="AK73" i="2"/>
  <c r="AK74" i="2"/>
  <c r="G29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4" i="2"/>
  <c r="I4" i="2"/>
  <c r="J4" i="2"/>
  <c r="K4" i="2"/>
  <c r="L4" i="2"/>
  <c r="M4" i="2"/>
  <c r="N4" i="2"/>
  <c r="O4" i="2"/>
  <c r="G114" i="2"/>
  <c r="G99" i="2"/>
  <c r="G123" i="2"/>
  <c r="G122" i="2"/>
  <c r="G121" i="2"/>
  <c r="G120" i="2"/>
  <c r="G119" i="2"/>
  <c r="G118" i="2"/>
  <c r="G117" i="2"/>
  <c r="G116" i="2"/>
  <c r="G115" i="2"/>
  <c r="G100" i="2"/>
  <c r="G101" i="2"/>
  <c r="G102" i="2"/>
  <c r="G103" i="2"/>
  <c r="G104" i="2"/>
  <c r="G105" i="2"/>
  <c r="G106" i="2"/>
  <c r="G107" i="2"/>
  <c r="G108" i="2"/>
  <c r="G82" i="2"/>
  <c r="G83" i="2"/>
  <c r="G84" i="2"/>
  <c r="G85" i="2"/>
  <c r="G86" i="2"/>
  <c r="G87" i="2"/>
  <c r="G88" i="2"/>
  <c r="G89" i="2"/>
  <c r="G90" i="2"/>
  <c r="G91" i="2"/>
  <c r="G67" i="2"/>
  <c r="G68" i="2"/>
  <c r="G69" i="2"/>
  <c r="G70" i="2"/>
  <c r="G71" i="2"/>
  <c r="G72" i="2"/>
  <c r="G73" i="2"/>
  <c r="G74" i="2"/>
  <c r="G75" i="2"/>
  <c r="G66" i="2"/>
  <c r="G51" i="2"/>
  <c r="G52" i="2"/>
  <c r="G53" i="2"/>
  <c r="G54" i="2"/>
  <c r="G55" i="2"/>
  <c r="G56" i="2"/>
  <c r="G57" i="2"/>
  <c r="G58" i="2"/>
  <c r="G59" i="2"/>
  <c r="G60" i="2"/>
  <c r="G45" i="2"/>
  <c r="G37" i="2"/>
  <c r="G38" i="2"/>
  <c r="G39" i="2"/>
  <c r="G40" i="2"/>
  <c r="G41" i="2"/>
  <c r="G42" i="2"/>
  <c r="G43" i="2"/>
  <c r="G44" i="2"/>
  <c r="G36" i="2"/>
  <c r="G22" i="2"/>
  <c r="G23" i="2"/>
  <c r="G24" i="2"/>
  <c r="G25" i="2"/>
  <c r="G26" i="2"/>
  <c r="G27" i="2"/>
  <c r="G28" i="2"/>
  <c r="G30" i="2"/>
  <c r="G21" i="2"/>
  <c r="G7" i="2" l="1"/>
  <c r="G9" i="2"/>
  <c r="G6" i="2"/>
  <c r="M14" i="2"/>
  <c r="G5" i="2"/>
  <c r="L14" i="2"/>
  <c r="K14" i="2"/>
  <c r="G10" i="2"/>
  <c r="G8" i="2"/>
  <c r="G4" i="2"/>
  <c r="G13" i="2"/>
  <c r="G11" i="2"/>
  <c r="H14" i="2"/>
  <c r="N14" i="2"/>
  <c r="G12" i="2"/>
  <c r="J14" i="2"/>
  <c r="O14" i="2"/>
  <c r="I14" i="2"/>
  <c r="G14" i="2" l="1"/>
</calcChain>
</file>

<file path=xl/sharedStrings.xml><?xml version="1.0" encoding="utf-8"?>
<sst xmlns="http://schemas.openxmlformats.org/spreadsheetml/2006/main" count="392" uniqueCount="176">
  <si>
    <t>telepresence</t>
  </si>
  <si>
    <t>robotics</t>
  </si>
  <si>
    <t>cybersecurity</t>
  </si>
  <si>
    <t>risks</t>
  </si>
  <si>
    <t>telerobotics</t>
  </si>
  <si>
    <t>robot</t>
  </si>
  <si>
    <t>Keywords</t>
  </si>
  <si>
    <t>Synonyms</t>
  </si>
  <si>
    <t xml:space="preserve">SpringerLink  </t>
  </si>
  <si>
    <t xml:space="preserve">IEEExplore    </t>
  </si>
  <si>
    <t xml:space="preserve">Scopus        </t>
  </si>
  <si>
    <t xml:space="preserve">ScienceDirect </t>
  </si>
  <si>
    <t>Web of Science</t>
  </si>
  <si>
    <t xml:space="preserve">LISTA         </t>
  </si>
  <si>
    <t>Google Scholar</t>
  </si>
  <si>
    <t xml:space="preserve">1,200 journals     </t>
  </si>
  <si>
    <t xml:space="preserve">5,360,654 articles </t>
  </si>
  <si>
    <t xml:space="preserve">34,346 journals    </t>
  </si>
  <si>
    <t>15,000,000 articles</t>
  </si>
  <si>
    <t>200 million records</t>
  </si>
  <si>
    <t>513 million records</t>
  </si>
  <si>
    <t>389 million records</t>
  </si>
  <si>
    <t xml:space="preserve">Computer science, engineering, environment                      </t>
  </si>
  <si>
    <t xml:space="preserve">Computer science, electrical engineering and electronics        </t>
  </si>
  <si>
    <t xml:space="preserve">Life sciences, social sciences, physical sciences               </t>
  </si>
  <si>
    <t xml:space="preserve">Physical Sciences and Engineering, Life Sciences                </t>
  </si>
  <si>
    <t>Automation, Classification, Electronic resources and ERM systems</t>
  </si>
  <si>
    <t xml:space="preserve">Various topics                                                  </t>
  </si>
  <si>
    <t xml:space="preserve">Physical Sciences, Technology, Life Sciences \&amp; Biomedicine     </t>
  </si>
  <si>
    <t>Publisher</t>
  </si>
  <si>
    <t>Metrics</t>
  </si>
  <si>
    <t>Topics</t>
  </si>
  <si>
    <t>Year</t>
  </si>
  <si>
    <t>organizations</t>
  </si>
  <si>
    <t>organization</t>
  </si>
  <si>
    <t>danger, compromise, assessment, management</t>
  </si>
  <si>
    <t>cyber, security</t>
  </si>
  <si>
    <t>Filter</t>
  </si>
  <si>
    <t>Options</t>
  </si>
  <si>
    <t>Date published</t>
  </si>
  <si>
    <t>Between 2023 and 2018 OR Between 2023 and 2013</t>
  </si>
  <si>
    <t>Material type</t>
  </si>
  <si>
    <t>Articles, Reports, Conference Proceedings, Datasets</t>
  </si>
  <si>
    <t>Level of evidence</t>
  </si>
  <si>
    <t>Outcome measures</t>
  </si>
  <si>
    <t>Type</t>
  </si>
  <si>
    <t>("All Metadata":telepresence) OR ("All Metadata":robots) OR ("All Metadata":cybersecurity) OR ("All Metadata":education) OR ("All Metadata":risks)</t>
  </si>
  <si>
    <t>Date</t>
  </si>
  <si>
    <t>IEEExplore</t>
  </si>
  <si>
    <t>Date queried</t>
  </si>
  <si>
    <t>BETWEEN 2023 AND 2018</t>
  </si>
  <si>
    <t>BETWEEN 2023 AND 2013</t>
  </si>
  <si>
    <t>Reports, Journals, Experiments, Datasets</t>
  </si>
  <si>
    <t>Articles, Conference Proceedings, Whitepapers</t>
  </si>
  <si>
    <t>Langugage</t>
  </si>
  <si>
    <t>English</t>
  </si>
  <si>
    <t>English, Estonian</t>
  </si>
  <si>
    <t>Primary studies</t>
  </si>
  <si>
    <t>Secondary studies</t>
  </si>
  <si>
    <t>telepresence OR robots OR cybersecurity OR education OR risks</t>
  </si>
  <si>
    <t>Number of studies</t>
  </si>
  <si>
    <t>Filter (date)</t>
  </si>
  <si>
    <t>Filter (type)</t>
  </si>
  <si>
    <t>All</t>
  </si>
  <si>
    <t>Journals</t>
  </si>
  <si>
    <t>SpringerLink</t>
  </si>
  <si>
    <t>Article</t>
  </si>
  <si>
    <t>Scopus</t>
  </si>
  <si>
    <t>Computer Science, Engineering</t>
  </si>
  <si>
    <t>Social Sciences, Psychology</t>
  </si>
  <si>
    <t>X</t>
  </si>
  <si>
    <t>Computer Science</t>
  </si>
  <si>
    <t>Language</t>
  </si>
  <si>
    <t>EN</t>
  </si>
  <si>
    <t>2019-2023</t>
  </si>
  <si>
    <t>Sort by</t>
  </si>
  <si>
    <t>Relevance</t>
  </si>
  <si>
    <t xml:space="preserve">TITLE-ABS-KEY ( telepresence  OR  robots  OR  cybersecurity  OR  education  OR  risks )  AND  ( LIMIT-TO ( PUBYEAR ,  2023 )  OR  LIMIT-TO ( PUBYEAR ,  2022 )  OR  LIMIT-TO ( PUBYEAR ,  2021 )  OR  LIMIT-TO ( PUBYEAR ,  2020 )  OR  LIMIT-TO ( PUBYEAR ,  2019 ) )  AND  ( LIMIT-TO ( DOCTYPE ,  "ar" ) )  AND  ( LIMIT-TO ( SUBJAREA ,  "COMP" ) ) </t>
  </si>
  <si>
    <t>Discipline</t>
  </si>
  <si>
    <t>Filter (dicipline)</t>
  </si>
  <si>
    <t>Engineering</t>
  </si>
  <si>
    <t>The Acceptance of Telepresence Robots in Higher Education</t>
  </si>
  <si>
    <t>Primary</t>
  </si>
  <si>
    <t>Secondary</t>
  </si>
  <si>
    <t>Publication year</t>
  </si>
  <si>
    <t>Cybsersecurity Issues in Robotics</t>
  </si>
  <si>
    <t>Introducing the Robot Security Framework (RSF), a standardized methodology to perform security assessments in robotics</t>
  </si>
  <si>
    <t>Perceived usefulness of TPRs</t>
  </si>
  <si>
    <t>Methodology to perform security assessments in robotics</t>
  </si>
  <si>
    <t>Robotics cybersecurity and countermeasures</t>
  </si>
  <si>
    <t>Expert opinion based</t>
  </si>
  <si>
    <t>Quasi-random experiment (survey)</t>
  </si>
  <si>
    <t>Perspectives of implementing TPRs</t>
  </si>
  <si>
    <t>Higher education personnel's perceptions about telepresence robots</t>
  </si>
  <si>
    <t>Robotics cyber security: vulnerabilities, attacks, countermeasures, and recommendations</t>
  </si>
  <si>
    <t>Vulnerabilities and security solutions in robotics domain</t>
  </si>
  <si>
    <t>Smart design engineering: a literature review of the impact of the 4th industrial revolution on product design and development</t>
  </si>
  <si>
    <t>Smart design engineering</t>
  </si>
  <si>
    <t>Robot Cybersecurity, a Review</t>
  </si>
  <si>
    <t>Methodology to protect robots</t>
  </si>
  <si>
    <t>Role of Cyber-security in Higher Education</t>
  </si>
  <si>
    <t>Security measures in higher education</t>
  </si>
  <si>
    <t>Telepresence Robots in the Classroom: The State-of-the-Art and a Proposal for a Telepresence Service for Higher Education</t>
  </si>
  <si>
    <t xml:space="preserve">Telepresence services in the higher education institutions </t>
  </si>
  <si>
    <t>Total</t>
  </si>
  <si>
    <t>Journal</t>
  </si>
  <si>
    <t>Conference paper</t>
  </si>
  <si>
    <t>Book chapter</t>
  </si>
  <si>
    <t>Whitepaper</t>
  </si>
  <si>
    <t>telepresence AND cybersecurity OR risks AND assessment AND robots AND education</t>
  </si>
  <si>
    <t>Springer</t>
  </si>
  <si>
    <t>AGGREGATED</t>
  </si>
  <si>
    <t>T</t>
  </si>
  <si>
    <t>C</t>
  </si>
  <si>
    <t>telepresence AND security</t>
  </si>
  <si>
    <t>web of sience</t>
  </si>
  <si>
    <t>frontiers</t>
  </si>
  <si>
    <t>telepresence cybersecurity</t>
  </si>
  <si>
    <t>telepresence AND cybersecurity AND risks</t>
  </si>
  <si>
    <t>telepresence cybersecurity risks assessment robots education</t>
  </si>
  <si>
    <t>google scholar</t>
  </si>
  <si>
    <t>Total:</t>
  </si>
  <si>
    <t>introduction_to_robot_system_security_2021</t>
  </si>
  <si>
    <t>higher_edu_perception_on_tprs_2022</t>
  </si>
  <si>
    <t>robot_security_framework_2018</t>
  </si>
  <si>
    <t>systematic_review_2004</t>
  </si>
  <si>
    <t>cyber_security_issues_in_robotics_2021</t>
  </si>
  <si>
    <t>robotics_cyber_security_2022</t>
  </si>
  <si>
    <t>smart_design_engineering_2020</t>
  </si>
  <si>
    <t>robot_security_review_2022</t>
  </si>
  <si>
    <t>telepresence_robots_in_classroom_2019</t>
  </si>
  <si>
    <t>cyber_sec_safet_robots_legal_2021</t>
  </si>
  <si>
    <t>cyber_sec_robotics_privacy_safety_2017</t>
  </si>
  <si>
    <t>if_robots_cause_harm_2016</t>
  </si>
  <si>
    <t>analyzing_cyber_physical_threats_2018</t>
  </si>
  <si>
    <t>role_of_security_in_human_robot_2017</t>
  </si>
  <si>
    <t>acceptance_telepresence_robots_2022</t>
  </si>
  <si>
    <t>research gate</t>
  </si>
  <si>
    <t>telepresence AND cyber-physical AND risks AND robots AND compromise AND cybersecurity AND education</t>
  </si>
  <si>
    <t>G- google</t>
  </si>
  <si>
    <t>web</t>
  </si>
  <si>
    <t>role_of_cyber_security_in_higher_edu_2020</t>
  </si>
  <si>
    <t>Lei et al.</t>
  </si>
  <si>
    <t>dbir_2022</t>
  </si>
  <si>
    <t>Leoste et al.</t>
  </si>
  <si>
    <t>Vilches et al.</t>
  </si>
  <si>
    <t>Verizon</t>
  </si>
  <si>
    <r>
      <t>\begin</t>
    </r>
    <r>
      <rPr>
        <sz val="11"/>
        <color rgb="FFA9B7C6"/>
        <rFont val="Courier New"/>
        <family val="3"/>
      </rPr>
      <t>{enumerate}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</si>
  <si>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Identification of security risks associated with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{tprs}. </t>
    </r>
    <r>
      <rPr>
        <sz val="11"/>
        <color rgb="FF808080"/>
        <rFont val="Courier New"/>
        <family val="3"/>
      </rPr>
      <t>%1 security risks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</si>
  <si>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Analysis of existing risk assessment models and their limitations in addressing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{tprs}-specific security challenges. </t>
    </r>
    <r>
      <rPr>
        <sz val="11"/>
        <color rgb="FF808080"/>
        <rFont val="Courier New"/>
        <family val="3"/>
      </rPr>
      <t>%2 risk models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</si>
  <si>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Potential security vulnerabilities in robotics, including hardware, software, and network-related issues. </t>
    </r>
    <r>
      <rPr>
        <sz val="11"/>
        <color rgb="FF808080"/>
        <rFont val="Courier New"/>
        <family val="3"/>
      </rPr>
      <t>%3 TRPs vulnerabilities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</si>
  <si>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Usage of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in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{hei}. </t>
    </r>
    <r>
      <rPr>
        <sz val="11"/>
        <color rgb="FF808080"/>
        <rFont val="Courier New"/>
        <family val="3"/>
      </rPr>
      <t>%4 TRPS and EDU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</si>
  <si>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Examination of studies that highlight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security incidents and the effectiveness of implemented countermeasures. </t>
    </r>
    <r>
      <rPr>
        <sz val="11"/>
        <color rgb="FF808080"/>
        <rFont val="Courier New"/>
        <family val="3"/>
      </rPr>
      <t>%5 countermeasures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</si>
  <si>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Exploration of future research directions to enhance the security of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in higher education and other settings. </t>
    </r>
    <r>
      <rPr>
        <sz val="11"/>
        <color rgb="FF808080"/>
        <rFont val="Courier New"/>
        <family val="3"/>
      </rPr>
      <t>%6 future research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</si>
  <si>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Investigation of mitigation strategies and best practices to address identified weaknesses in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security. </t>
    </r>
    <r>
      <rPr>
        <sz val="11"/>
        <color rgb="FF808080"/>
        <rFont val="Courier New"/>
        <family val="3"/>
      </rPr>
      <t>%7 mitigation strategies</t>
    </r>
  </si>
  <si>
    <r>
      <t>\end</t>
    </r>
    <r>
      <rPr>
        <sz val="11"/>
        <color rgb="FFA9B7C6"/>
        <rFont val="Courier New"/>
        <family val="3"/>
      </rPr>
      <t>{enumerate}</t>
    </r>
  </si>
  <si>
    <t>Lacava et al.</t>
  </si>
  <si>
    <t>Yaacoub et al.</t>
  </si>
  <si>
    <t>Pessoa et al.</t>
  </si>
  <si>
    <t>Evidence level</t>
  </si>
  <si>
    <t>y</t>
  </si>
  <si>
    <t>Mayoral-Vilches</t>
  </si>
  <si>
    <t>Singar et al.</t>
  </si>
  <si>
    <t>Reis et al.</t>
  </si>
  <si>
    <t>Zhu et al.</t>
  </si>
  <si>
    <t>Fosch-Villaronga et al.</t>
  </si>
  <si>
    <t>Lera et al.</t>
  </si>
  <si>
    <t>Sabine et al.</t>
  </si>
  <si>
    <t>Ahmad et al.</t>
  </si>
  <si>
    <t>Portugal et al.</t>
  </si>
  <si>
    <t>telepresence_perspective_psychology_educational_2022</t>
  </si>
  <si>
    <t>Virkus et al.</t>
  </si>
  <si>
    <t>GOOG</t>
  </si>
  <si>
    <t>ResearchGate</t>
  </si>
  <si>
    <t>IEEE</t>
  </si>
  <si>
    <t>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</si>
</sst>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;\-0;;@"/>
  </numFmts>
  <fonts count="9" x14ac:knownFonts="1">
    <font>
      <sz val="11"/>
      <color theme="1"/>
      <name val="Calibri"/>
      <family val="2"/>
      <scheme val="minor"/>
    </font>
    <font>
      <sz val="11"/>
      <color rgb="FFA9B7C6"/>
      <name val="Courier New"/>
      <family val="3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ourier New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C7832"/>
      <name val="Courier New"/>
      <family val="3"/>
    </font>
    <font>
      <sz val="11"/>
      <color rgb="FF80808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1" applyAlignment="1">
      <alignment horizontal="center"/>
    </xf>
    <xf numFmtId="0" fontId="6" fillId="0" borderId="0" xfId="1" applyAlignment="1">
      <alignment horizontal="left"/>
    </xf>
    <xf numFmtId="0" fontId="2" fillId="0" borderId="1" xfId="0" applyFont="1" applyBorder="1" applyAlignment="1">
      <alignment horizontal="right"/>
    </xf>
    <xf numFmtId="169" fontId="4" fillId="0" borderId="1" xfId="0" applyNumberFormat="1" applyFont="1" applyBorder="1" applyAlignment="1">
      <alignment horizontal="right" vertical="center"/>
    </xf>
    <xf numFmtId="169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7" fillId="8" borderId="0" xfId="0" applyFont="1" applyFill="1" applyAlignment="1">
      <alignment vertical="center"/>
    </xf>
    <xf numFmtId="0" fontId="2" fillId="8" borderId="0" xfId="0" applyFont="1" applyFill="1"/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scopus.com/results/results.uri?sort=plf-f&amp;src=s&amp;st1=telepresence+AND+cybersecurity+OR+risks+AND+assessment&amp;sid=afa706ccd43179e67c8626d0c60e68f2&amp;sot=b&amp;sdt=b&amp;sl=69&amp;s=TITLE-ABS-KEY%28telepresence+AND+security%29&amp;origin=searchbasic&amp;editSaveSearch=&amp;featureToggles=FEATURE_DOCUMENT_RESULT_MICRO_UI%3A1&amp;sessionSearchId=afa706ccd43179e67c8626d0c60e68f2&amp;limit=10" TargetMode="External"/><Relationship Id="rId7" Type="http://schemas.openxmlformats.org/officeDocument/2006/relationships/hyperlink" Target="telepresence%20AND%20cyber-physical%20AND%20risks%20AND%20robots%20AND%20compromise%20AND%20cybersecurity%20AND%20education" TargetMode="External"/><Relationship Id="rId2" Type="http://schemas.openxmlformats.org/officeDocument/2006/relationships/hyperlink" Target="https://link.springer.com/search?query=telepresence+AND+cybersecurity+AND+risks+AND+assessment+AND+robots+AND+education+AND+management+AND+mitigation+AND+security+AND+compromise&amp;previous-start-year=2014&amp;sortOrder=newestFirst&amp;showAll=true&amp;date-facet-mode=in&amp;facet-start-year=2014" TargetMode="External"/><Relationship Id="rId1" Type="http://schemas.openxmlformats.org/officeDocument/2006/relationships/hyperlink" Target="https://ieeexplore.ieee.org/search/searchresult.jsp?queryText=telepresence%20AND%20cybersecurity%20OR%20risks%20AND%20assessment%20AND%20robots%20AND%20education&amp;highlight=true&amp;returnType=SEARCH&amp;matchPubs=true&amp;sortType=oldest&amp;returnFacets=ALL&amp;ranges=2020_2020_Year" TargetMode="External"/><Relationship Id="rId6" Type="http://schemas.openxmlformats.org/officeDocument/2006/relationships/hyperlink" Target="https://scholar.google.com/scholar?hl=en&amp;as_sdt=0%2C5&amp;as_ylo=2021&amp;as_yhi=2021&amp;as_vis=1&amp;q=telepresence+cybersecurity+risks+assessment+robots+education+management&amp;btnG=" TargetMode="External"/><Relationship Id="rId5" Type="http://schemas.openxmlformats.org/officeDocument/2006/relationships/hyperlink" Target="https://www.frontiersin.org/articles?domain=all&amp;query=telepresence%20cybersecurity" TargetMode="External"/><Relationship Id="rId4" Type="http://schemas.openxmlformats.org/officeDocument/2006/relationships/hyperlink" Target="https://www.webofscience.com/wos/woscc/summary/010ff106-7ed1-4bf6-9380-e2c5b2252b3f-800c952a/relevance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T82"/>
  <sheetViews>
    <sheetView topLeftCell="A33" zoomScale="85" zoomScaleNormal="85" workbookViewId="0">
      <selection activeCell="F73" sqref="F73:F82"/>
    </sheetView>
  </sheetViews>
  <sheetFormatPr defaultRowHeight="14.4" x14ac:dyDescent="0.3"/>
  <cols>
    <col min="1" max="4" width="8.88671875" style="2"/>
    <col min="5" max="5" width="24.44140625" style="2" customWidth="1"/>
    <col min="6" max="6" width="15.21875" style="2" customWidth="1"/>
    <col min="7" max="7" width="16.6640625" style="2" customWidth="1"/>
    <col min="8" max="8" width="50.88671875" style="2" customWidth="1"/>
    <col min="9" max="9" width="58.33203125" style="2" customWidth="1"/>
    <col min="10" max="10" width="28.6640625" style="2" customWidth="1"/>
    <col min="11" max="11" width="24.5546875" style="2" bestFit="1" customWidth="1"/>
    <col min="12" max="12" width="8.88671875" style="2"/>
    <col min="13" max="13" width="14" style="2" customWidth="1"/>
    <col min="14" max="14" width="11.88671875" style="2" bestFit="1" customWidth="1"/>
    <col min="15" max="15" width="10.77734375" style="2" bestFit="1" customWidth="1"/>
    <col min="16" max="17" width="23.109375" style="2" customWidth="1"/>
    <col min="18" max="20" width="16.5546875" style="2" customWidth="1"/>
    <col min="21" max="27" width="8.88671875" style="2"/>
    <col min="28" max="28" width="10.44140625" style="2" bestFit="1" customWidth="1"/>
    <col min="29" max="30" width="10.33203125" style="2" customWidth="1"/>
    <col min="31" max="16384" width="8.88671875" style="2"/>
  </cols>
  <sheetData>
    <row r="6" spans="4:13" x14ac:dyDescent="0.3">
      <c r="J6" s="1" t="s">
        <v>29</v>
      </c>
      <c r="K6" s="1" t="s">
        <v>30</v>
      </c>
      <c r="L6" s="2" t="s">
        <v>32</v>
      </c>
      <c r="M6" s="1" t="s">
        <v>31</v>
      </c>
    </row>
    <row r="7" spans="4:13" x14ac:dyDescent="0.3">
      <c r="E7" s="3" t="s">
        <v>6</v>
      </c>
      <c r="F7" s="3" t="s">
        <v>7</v>
      </c>
      <c r="G7" s="3"/>
      <c r="I7" s="2">
        <v>1</v>
      </c>
      <c r="J7" s="4" t="s">
        <v>8</v>
      </c>
      <c r="K7" s="4" t="s">
        <v>15</v>
      </c>
      <c r="L7" s="4">
        <v>1996</v>
      </c>
      <c r="M7" s="4" t="s">
        <v>22</v>
      </c>
    </row>
    <row r="8" spans="4:13" x14ac:dyDescent="0.3">
      <c r="D8" s="2">
        <v>1</v>
      </c>
      <c r="E8" s="5" t="s">
        <v>0</v>
      </c>
      <c r="F8" s="2" t="s">
        <v>4</v>
      </c>
      <c r="I8" s="2">
        <v>2</v>
      </c>
      <c r="J8" s="4" t="s">
        <v>9</v>
      </c>
      <c r="K8" s="4" t="s">
        <v>16</v>
      </c>
      <c r="L8" s="4">
        <v>2000</v>
      </c>
      <c r="M8" s="4" t="s">
        <v>23</v>
      </c>
    </row>
    <row r="9" spans="4:13" x14ac:dyDescent="0.3">
      <c r="D9" s="2">
        <v>2</v>
      </c>
      <c r="E9" s="5" t="s">
        <v>1</v>
      </c>
      <c r="F9" s="2" t="s">
        <v>5</v>
      </c>
      <c r="I9" s="2">
        <v>3</v>
      </c>
      <c r="J9" s="4" t="s">
        <v>10</v>
      </c>
      <c r="K9" s="4" t="s">
        <v>17</v>
      </c>
      <c r="L9" s="4">
        <v>2004</v>
      </c>
      <c r="M9" s="4" t="s">
        <v>24</v>
      </c>
    </row>
    <row r="10" spans="4:13" x14ac:dyDescent="0.3">
      <c r="D10" s="2">
        <v>3</v>
      </c>
      <c r="E10" s="2" t="s">
        <v>2</v>
      </c>
      <c r="F10" s="2" t="s">
        <v>36</v>
      </c>
      <c r="I10" s="2">
        <v>4</v>
      </c>
      <c r="J10" s="4" t="s">
        <v>11</v>
      </c>
      <c r="K10" s="4" t="s">
        <v>18</v>
      </c>
      <c r="L10" s="4">
        <v>1997</v>
      </c>
      <c r="M10" s="4" t="s">
        <v>25</v>
      </c>
    </row>
    <row r="11" spans="4:13" x14ac:dyDescent="0.3">
      <c r="D11" s="2">
        <v>4</v>
      </c>
      <c r="E11" s="2" t="s">
        <v>3</v>
      </c>
      <c r="F11" s="2" t="s">
        <v>35</v>
      </c>
      <c r="I11" s="2">
        <v>5</v>
      </c>
      <c r="J11" s="4" t="s">
        <v>12</v>
      </c>
      <c r="K11" s="4" t="s">
        <v>19</v>
      </c>
      <c r="L11" s="4">
        <v>1998</v>
      </c>
      <c r="M11" s="4" t="s">
        <v>28</v>
      </c>
    </row>
    <row r="12" spans="4:13" x14ac:dyDescent="0.3">
      <c r="D12" s="2">
        <v>5</v>
      </c>
      <c r="E12" s="2" t="s">
        <v>34</v>
      </c>
      <c r="F12" s="2" t="s">
        <v>33</v>
      </c>
      <c r="I12" s="2">
        <v>6</v>
      </c>
      <c r="J12" s="4" t="s">
        <v>13</v>
      </c>
      <c r="K12" s="4" t="s">
        <v>20</v>
      </c>
      <c r="L12" s="4">
        <v>2005</v>
      </c>
      <c r="M12" s="4" t="s">
        <v>26</v>
      </c>
    </row>
    <row r="13" spans="4:13" x14ac:dyDescent="0.3">
      <c r="I13" s="2">
        <v>7</v>
      </c>
      <c r="J13" s="4" t="s">
        <v>14</v>
      </c>
      <c r="K13" s="4" t="s">
        <v>21</v>
      </c>
      <c r="L13" s="4">
        <v>2004</v>
      </c>
      <c r="M13" s="4" t="s">
        <v>27</v>
      </c>
    </row>
    <row r="17" spans="4:20" x14ac:dyDescent="0.3">
      <c r="E17" s="3" t="s">
        <v>37</v>
      </c>
      <c r="F17" s="3" t="s">
        <v>38</v>
      </c>
      <c r="G17" s="3"/>
    </row>
    <row r="18" spans="4:20" x14ac:dyDescent="0.3">
      <c r="D18" s="2">
        <v>1</v>
      </c>
      <c r="E18" s="5" t="s">
        <v>39</v>
      </c>
      <c r="F18" s="2" t="s">
        <v>40</v>
      </c>
    </row>
    <row r="19" spans="4:20" x14ac:dyDescent="0.3">
      <c r="D19" s="2">
        <v>2</v>
      </c>
      <c r="E19" s="5" t="s">
        <v>41</v>
      </c>
      <c r="F19" s="2" t="s">
        <v>42</v>
      </c>
    </row>
    <row r="20" spans="4:20" x14ac:dyDescent="0.3">
      <c r="M20" s="2" t="s">
        <v>65</v>
      </c>
      <c r="N20" s="2" t="s">
        <v>59</v>
      </c>
    </row>
    <row r="21" spans="4:20" x14ac:dyDescent="0.3">
      <c r="M21" s="1" t="s">
        <v>48</v>
      </c>
      <c r="N21" s="2" t="s">
        <v>46</v>
      </c>
    </row>
    <row r="22" spans="4:20" x14ac:dyDescent="0.3">
      <c r="E22" s="2" t="s">
        <v>47</v>
      </c>
      <c r="F22" s="2" t="s">
        <v>45</v>
      </c>
      <c r="G22" s="2" t="s">
        <v>78</v>
      </c>
      <c r="H22" s="2" t="s">
        <v>54</v>
      </c>
      <c r="M22" s="2" t="s">
        <v>67</v>
      </c>
      <c r="N22" s="2" t="s">
        <v>77</v>
      </c>
    </row>
    <row r="23" spans="4:20" x14ac:dyDescent="0.3">
      <c r="D23" s="2" t="s">
        <v>57</v>
      </c>
      <c r="E23" s="2" t="s">
        <v>50</v>
      </c>
      <c r="F23" s="2" t="s">
        <v>52</v>
      </c>
      <c r="G23" s="2" t="s">
        <v>68</v>
      </c>
      <c r="H23" s="2" t="s">
        <v>55</v>
      </c>
    </row>
    <row r="24" spans="4:20" x14ac:dyDescent="0.3">
      <c r="D24" s="2" t="s">
        <v>58</v>
      </c>
      <c r="E24" s="2" t="s">
        <v>51</v>
      </c>
      <c r="F24" s="2" t="s">
        <v>53</v>
      </c>
      <c r="G24" s="2" t="s">
        <v>69</v>
      </c>
      <c r="H24" s="2" t="s">
        <v>56</v>
      </c>
    </row>
    <row r="27" spans="4:20" x14ac:dyDescent="0.3">
      <c r="M27" s="2" t="s">
        <v>29</v>
      </c>
      <c r="N27" s="2" t="s">
        <v>49</v>
      </c>
      <c r="O27" s="2" t="s">
        <v>61</v>
      </c>
      <c r="P27" s="2" t="s">
        <v>62</v>
      </c>
      <c r="Q27" s="2" t="s">
        <v>79</v>
      </c>
      <c r="R27" s="2" t="s">
        <v>60</v>
      </c>
      <c r="S27" s="2" t="s">
        <v>72</v>
      </c>
      <c r="T27" s="2" t="s">
        <v>75</v>
      </c>
    </row>
    <row r="28" spans="4:20" x14ac:dyDescent="0.3">
      <c r="L28" s="2">
        <v>1</v>
      </c>
      <c r="M28" s="2" t="s">
        <v>65</v>
      </c>
      <c r="N28" s="6">
        <v>45022</v>
      </c>
      <c r="O28" s="2" t="s">
        <v>74</v>
      </c>
      <c r="P28" s="2" t="s">
        <v>66</v>
      </c>
      <c r="Q28" s="2" t="s">
        <v>80</v>
      </c>
      <c r="R28" s="2">
        <v>57349</v>
      </c>
      <c r="S28" s="2" t="s">
        <v>73</v>
      </c>
      <c r="T28" s="2" t="s">
        <v>76</v>
      </c>
    </row>
    <row r="29" spans="4:20" x14ac:dyDescent="0.3">
      <c r="L29" s="2">
        <v>2</v>
      </c>
      <c r="M29" s="1" t="s">
        <v>48</v>
      </c>
      <c r="N29" s="6">
        <v>45022</v>
      </c>
      <c r="O29" s="2" t="s">
        <v>74</v>
      </c>
      <c r="P29" s="2" t="s">
        <v>64</v>
      </c>
      <c r="Q29" s="2" t="s">
        <v>71</v>
      </c>
      <c r="R29" s="2">
        <v>61010</v>
      </c>
      <c r="S29" s="2" t="s">
        <v>73</v>
      </c>
      <c r="T29" s="2" t="s">
        <v>76</v>
      </c>
    </row>
    <row r="30" spans="4:20" x14ac:dyDescent="0.3">
      <c r="L30" s="2">
        <v>3</v>
      </c>
      <c r="M30" s="2" t="s">
        <v>67</v>
      </c>
      <c r="N30" s="6">
        <v>45022</v>
      </c>
      <c r="O30" s="2" t="s">
        <v>74</v>
      </c>
      <c r="P30" s="2" t="s">
        <v>66</v>
      </c>
      <c r="Q30" s="2" t="s">
        <v>71</v>
      </c>
      <c r="R30" s="2">
        <v>101267</v>
      </c>
      <c r="S30" s="2" t="s">
        <v>73</v>
      </c>
      <c r="T30" s="2" t="s">
        <v>76</v>
      </c>
    </row>
    <row r="31" spans="4:20" x14ac:dyDescent="0.3">
      <c r="L31" s="2">
        <v>4</v>
      </c>
      <c r="M31" s="1" t="s">
        <v>48</v>
      </c>
      <c r="N31" s="6">
        <v>45022</v>
      </c>
      <c r="O31" s="2" t="s">
        <v>74</v>
      </c>
      <c r="P31" s="2" t="s">
        <v>63</v>
      </c>
      <c r="Q31" s="2" t="s">
        <v>70</v>
      </c>
      <c r="R31" s="2">
        <v>221674</v>
      </c>
      <c r="S31" s="2" t="s">
        <v>73</v>
      </c>
      <c r="T31" s="2" t="s">
        <v>76</v>
      </c>
    </row>
    <row r="32" spans="4:20" x14ac:dyDescent="0.3">
      <c r="L32" s="2">
        <v>5</v>
      </c>
      <c r="M32" s="2" t="s">
        <v>65</v>
      </c>
      <c r="N32" s="6">
        <v>45022</v>
      </c>
      <c r="O32" s="2" t="s">
        <v>74</v>
      </c>
      <c r="P32" s="2" t="s">
        <v>63</v>
      </c>
      <c r="Q32" s="2" t="s">
        <v>70</v>
      </c>
      <c r="R32" s="2">
        <v>1649397</v>
      </c>
      <c r="S32" s="2" t="s">
        <v>73</v>
      </c>
      <c r="T32" s="2" t="s">
        <v>76</v>
      </c>
    </row>
    <row r="33" spans="4:20" x14ac:dyDescent="0.3">
      <c r="L33" s="2">
        <v>6</v>
      </c>
      <c r="M33" s="2" t="s">
        <v>67</v>
      </c>
      <c r="N33" s="6">
        <v>45022</v>
      </c>
      <c r="O33" s="2" t="s">
        <v>74</v>
      </c>
      <c r="P33" s="2" t="s">
        <v>63</v>
      </c>
      <c r="Q33" s="2" t="s">
        <v>70</v>
      </c>
      <c r="R33" s="2">
        <v>7865145</v>
      </c>
      <c r="S33" s="2" t="s">
        <v>73</v>
      </c>
      <c r="T33" s="2" t="s">
        <v>76</v>
      </c>
    </row>
    <row r="42" spans="4:20" x14ac:dyDescent="0.3">
      <c r="D42" s="2">
        <v>1</v>
      </c>
    </row>
    <row r="43" spans="4:20" x14ac:dyDescent="0.3">
      <c r="D43" s="2">
        <v>2</v>
      </c>
    </row>
    <row r="44" spans="4:20" x14ac:dyDescent="0.3">
      <c r="D44" s="2">
        <v>3</v>
      </c>
    </row>
    <row r="45" spans="4:20" x14ac:dyDescent="0.3">
      <c r="D45" s="2">
        <v>4</v>
      </c>
    </row>
    <row r="46" spans="4:20" x14ac:dyDescent="0.3">
      <c r="D46" s="2">
        <v>5</v>
      </c>
    </row>
    <row r="47" spans="4:20" x14ac:dyDescent="0.3">
      <c r="D47" s="2">
        <v>6</v>
      </c>
    </row>
    <row r="48" spans="4:20" x14ac:dyDescent="0.3">
      <c r="D48" s="2">
        <v>7</v>
      </c>
    </row>
    <row r="55" spans="3:10" x14ac:dyDescent="0.3">
      <c r="D55" s="7"/>
      <c r="E55" s="7" t="s">
        <v>84</v>
      </c>
      <c r="F55" s="7" t="s">
        <v>45</v>
      </c>
      <c r="G55" s="7" t="s">
        <v>43</v>
      </c>
      <c r="H55" s="7" t="s">
        <v>44</v>
      </c>
      <c r="J55" s="10"/>
    </row>
    <row r="56" spans="3:10" x14ac:dyDescent="0.3">
      <c r="C56" s="2">
        <v>1</v>
      </c>
      <c r="D56" s="7" t="s">
        <v>82</v>
      </c>
      <c r="E56" s="7">
        <v>2022</v>
      </c>
      <c r="F56" s="8" t="s">
        <v>91</v>
      </c>
      <c r="G56" s="9">
        <v>5</v>
      </c>
      <c r="H56" s="7" t="s">
        <v>87</v>
      </c>
      <c r="I56" s="11" t="s">
        <v>81</v>
      </c>
    </row>
    <row r="57" spans="3:10" x14ac:dyDescent="0.3">
      <c r="C57" s="2">
        <v>2</v>
      </c>
      <c r="D57" s="7" t="s">
        <v>82</v>
      </c>
      <c r="E57" s="7">
        <v>2021</v>
      </c>
      <c r="F57" s="8" t="s">
        <v>90</v>
      </c>
      <c r="G57" s="9">
        <v>5</v>
      </c>
      <c r="H57" s="7" t="s">
        <v>89</v>
      </c>
      <c r="I57" s="11" t="s">
        <v>85</v>
      </c>
    </row>
    <row r="58" spans="3:10" x14ac:dyDescent="0.3">
      <c r="C58" s="2">
        <v>3</v>
      </c>
      <c r="D58" s="7" t="s">
        <v>82</v>
      </c>
      <c r="E58" s="7">
        <v>2022</v>
      </c>
      <c r="F58" s="8" t="s">
        <v>90</v>
      </c>
      <c r="G58" s="9">
        <v>5</v>
      </c>
      <c r="H58" s="7" t="s">
        <v>95</v>
      </c>
      <c r="I58" s="10" t="s">
        <v>94</v>
      </c>
    </row>
    <row r="59" spans="3:10" x14ac:dyDescent="0.3">
      <c r="C59" s="2">
        <v>4</v>
      </c>
      <c r="D59" s="7" t="s">
        <v>82</v>
      </c>
      <c r="E59" s="7">
        <v>2020</v>
      </c>
      <c r="F59" s="8" t="s">
        <v>90</v>
      </c>
      <c r="G59" s="9">
        <v>5</v>
      </c>
      <c r="H59" s="8" t="s">
        <v>97</v>
      </c>
      <c r="I59" s="11" t="s">
        <v>96</v>
      </c>
    </row>
    <row r="60" spans="3:10" x14ac:dyDescent="0.3">
      <c r="C60" s="2">
        <v>5</v>
      </c>
      <c r="D60" s="7" t="s">
        <v>83</v>
      </c>
      <c r="E60" s="7">
        <v>2022</v>
      </c>
      <c r="F60" s="8" t="s">
        <v>90</v>
      </c>
      <c r="G60" s="9">
        <v>5</v>
      </c>
      <c r="H60" s="7" t="s">
        <v>99</v>
      </c>
      <c r="I60" s="10" t="s">
        <v>98</v>
      </c>
    </row>
    <row r="61" spans="3:10" x14ac:dyDescent="0.3">
      <c r="C61" s="2">
        <v>6</v>
      </c>
      <c r="D61" s="7" t="s">
        <v>83</v>
      </c>
      <c r="E61" s="7">
        <v>2022</v>
      </c>
      <c r="F61" s="8" t="s">
        <v>91</v>
      </c>
      <c r="G61" s="9">
        <v>5</v>
      </c>
      <c r="H61" s="8" t="s">
        <v>92</v>
      </c>
      <c r="I61" s="10" t="s">
        <v>93</v>
      </c>
    </row>
    <row r="62" spans="3:10" x14ac:dyDescent="0.3">
      <c r="C62" s="2">
        <v>7</v>
      </c>
      <c r="D62" s="7" t="s">
        <v>83</v>
      </c>
      <c r="E62" s="8">
        <v>2018</v>
      </c>
      <c r="F62" s="8" t="s">
        <v>90</v>
      </c>
      <c r="G62" s="9">
        <v>5</v>
      </c>
      <c r="H62" s="7" t="s">
        <v>88</v>
      </c>
      <c r="I62" s="10" t="s">
        <v>86</v>
      </c>
    </row>
    <row r="63" spans="3:10" x14ac:dyDescent="0.3">
      <c r="C63" s="2">
        <v>8</v>
      </c>
      <c r="D63" s="7" t="s">
        <v>83</v>
      </c>
      <c r="E63" s="7">
        <v>2020</v>
      </c>
      <c r="F63" s="8" t="s">
        <v>90</v>
      </c>
      <c r="G63" s="9">
        <v>5</v>
      </c>
      <c r="H63" s="7" t="s">
        <v>101</v>
      </c>
      <c r="I63" s="10" t="s">
        <v>100</v>
      </c>
    </row>
    <row r="64" spans="3:10" x14ac:dyDescent="0.3">
      <c r="C64" s="2">
        <v>9</v>
      </c>
      <c r="D64" s="7" t="s">
        <v>83</v>
      </c>
      <c r="E64" s="7">
        <v>2019</v>
      </c>
      <c r="F64" s="8" t="s">
        <v>90</v>
      </c>
      <c r="G64" s="9">
        <v>5</v>
      </c>
      <c r="H64" s="13" t="s">
        <v>103</v>
      </c>
      <c r="I64" s="11" t="s">
        <v>102</v>
      </c>
    </row>
    <row r="65" spans="3:6" x14ac:dyDescent="0.3">
      <c r="C65" s="2">
        <v>10</v>
      </c>
    </row>
    <row r="73" spans="3:6" x14ac:dyDescent="0.3">
      <c r="F73" s="2">
        <v>2014</v>
      </c>
    </row>
    <row r="74" spans="3:6" x14ac:dyDescent="0.3">
      <c r="F74" s="2">
        <v>2015</v>
      </c>
    </row>
    <row r="75" spans="3:6" x14ac:dyDescent="0.3">
      <c r="F75" s="2">
        <v>2016</v>
      </c>
    </row>
    <row r="76" spans="3:6" x14ac:dyDescent="0.3">
      <c r="F76" s="2">
        <v>2017</v>
      </c>
    </row>
    <row r="77" spans="3:6" x14ac:dyDescent="0.3">
      <c r="F77" s="2">
        <v>2018</v>
      </c>
    </row>
    <row r="78" spans="3:6" x14ac:dyDescent="0.3">
      <c r="F78" s="2">
        <v>2019</v>
      </c>
    </row>
    <row r="79" spans="3:6" x14ac:dyDescent="0.3">
      <c r="F79" s="2">
        <v>2020</v>
      </c>
    </row>
    <row r="80" spans="3:6" x14ac:dyDescent="0.3">
      <c r="F80" s="2">
        <v>2021</v>
      </c>
    </row>
    <row r="81" spans="6:6" x14ac:dyDescent="0.3">
      <c r="F81" s="2">
        <v>2022</v>
      </c>
    </row>
    <row r="82" spans="6:6" x14ac:dyDescent="0.3">
      <c r="F82" s="2">
        <v>2023</v>
      </c>
    </row>
  </sheetData>
  <autoFilter ref="M27:T27" xr:uid="{00000000-0001-0000-0000-000000000000}">
    <sortState xmlns:xlrd2="http://schemas.microsoft.com/office/spreadsheetml/2017/richdata2" ref="M28:T33">
      <sortCondition ref="R27"/>
    </sortState>
  </autoFilter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8802-FD38-4086-8CB7-921D14407F15}">
  <dimension ref="F1:AY123"/>
  <sheetViews>
    <sheetView tabSelected="1" zoomScale="70" zoomScaleNormal="70" workbookViewId="0">
      <selection activeCell="V18" sqref="V18"/>
    </sheetView>
  </sheetViews>
  <sheetFormatPr defaultRowHeight="14.4" x14ac:dyDescent="0.3"/>
  <cols>
    <col min="1" max="17" width="8.88671875" style="2"/>
    <col min="18" max="18" width="12.88671875" style="2" customWidth="1"/>
    <col min="19" max="23" width="8.88671875" style="2"/>
    <col min="24" max="24" width="12.6640625" style="2" customWidth="1"/>
    <col min="25" max="25" width="23.88671875" style="2" customWidth="1"/>
    <col min="26" max="27" width="9.5546875" style="2" customWidth="1"/>
    <col min="28" max="34" width="8.88671875" style="2"/>
    <col min="35" max="35" width="15.109375" style="2" customWidth="1"/>
    <col min="36" max="36" width="1.77734375" style="2" customWidth="1"/>
    <col min="37" max="16384" width="8.88671875" style="2"/>
  </cols>
  <sheetData>
    <row r="1" spans="6:15" x14ac:dyDescent="0.3">
      <c r="F1" s="7" t="s">
        <v>111</v>
      </c>
      <c r="G1" s="12"/>
      <c r="H1" s="12"/>
      <c r="I1" s="12"/>
      <c r="J1" s="12"/>
      <c r="K1" s="12"/>
      <c r="L1" s="12"/>
      <c r="M1" s="12"/>
      <c r="N1" s="12"/>
      <c r="O1" s="12"/>
    </row>
    <row r="2" spans="6:15" x14ac:dyDescent="0.3">
      <c r="F2" s="17"/>
      <c r="G2" s="17"/>
      <c r="H2" s="15" t="s">
        <v>105</v>
      </c>
      <c r="I2" s="15"/>
      <c r="J2" s="15" t="s">
        <v>106</v>
      </c>
      <c r="K2" s="15"/>
      <c r="L2" s="15" t="s">
        <v>107</v>
      </c>
      <c r="M2" s="15"/>
      <c r="N2" s="15" t="s">
        <v>108</v>
      </c>
      <c r="O2" s="15"/>
    </row>
    <row r="3" spans="6:15" x14ac:dyDescent="0.3">
      <c r="F3" s="22" t="s">
        <v>32</v>
      </c>
      <c r="G3" s="23" t="s">
        <v>104</v>
      </c>
      <c r="H3" s="24" t="s">
        <v>112</v>
      </c>
      <c r="I3" s="24" t="s">
        <v>113</v>
      </c>
      <c r="J3" s="24" t="s">
        <v>112</v>
      </c>
      <c r="K3" s="24" t="s">
        <v>113</v>
      </c>
      <c r="L3" s="24" t="s">
        <v>112</v>
      </c>
      <c r="M3" s="24" t="s">
        <v>113</v>
      </c>
      <c r="N3" s="24" t="s">
        <v>112</v>
      </c>
      <c r="O3" s="24" t="s">
        <v>113</v>
      </c>
    </row>
    <row r="4" spans="6:15" x14ac:dyDescent="0.3">
      <c r="F4" s="22">
        <v>2014</v>
      </c>
      <c r="G4" s="24">
        <f>SUM(G21+G36+G51+G66+G82+G99+G114)</f>
        <v>14</v>
      </c>
      <c r="H4" s="24">
        <f>SUM(H21+H36+H51+H66+H82+H99+H114)</f>
        <v>6</v>
      </c>
      <c r="I4" s="24">
        <f>SUM(I21+I36+I51+I66+I82+I99+I114)</f>
        <v>0</v>
      </c>
      <c r="J4" s="24">
        <f>SUM(J21+J36+J51+J66+J82+J99+J114)</f>
        <v>6</v>
      </c>
      <c r="K4" s="24">
        <f>SUM(K21+K36+K51+K66+K82+K99+K114)</f>
        <v>0</v>
      </c>
      <c r="L4" s="24">
        <f>SUM(L21+L36+L51+L66+L82+L99+L114)</f>
        <v>2</v>
      </c>
      <c r="M4" s="24">
        <f>SUM(M21+M36+M51+M66+M82+M99+M114)</f>
        <v>0</v>
      </c>
      <c r="N4" s="24">
        <f>SUM(N21+N36+N51+N66+N82+N99+N114)</f>
        <v>0</v>
      </c>
      <c r="O4" s="24">
        <f>SUM(O21+O36+O51+O66+O82+O99+O114)</f>
        <v>0</v>
      </c>
    </row>
    <row r="5" spans="6:15" x14ac:dyDescent="0.3">
      <c r="F5" s="22">
        <v>2015</v>
      </c>
      <c r="G5" s="24">
        <f>SUM(G22+G37+G52+G67+G83+G100+G115)</f>
        <v>10</v>
      </c>
      <c r="H5" s="24">
        <f>SUM(H22+H37+H52+H67+H83+H100+H115)</f>
        <v>5</v>
      </c>
      <c r="I5" s="24">
        <f>SUM(I22+I37+I52+I67+I83+I100+I115)</f>
        <v>0</v>
      </c>
      <c r="J5" s="24">
        <f>SUM(J22+J37+J52+J67+J83+J100+J115)</f>
        <v>3</v>
      </c>
      <c r="K5" s="24">
        <f>SUM(K22+K37+K52+K67+K83+K100+K115)</f>
        <v>0</v>
      </c>
      <c r="L5" s="24">
        <f>SUM(L22+L37+L52+L67+L83+L100+L115)</f>
        <v>2</v>
      </c>
      <c r="M5" s="24">
        <f>SUM(M22+M37+M52+M67+M83+M100+M115)</f>
        <v>0</v>
      </c>
      <c r="N5" s="24">
        <f>SUM(N22+N37+N52+N67+N83+N100+N115)</f>
        <v>0</v>
      </c>
      <c r="O5" s="24">
        <f>SUM(O22+O37+O52+O67+O83+O100+O115)</f>
        <v>0</v>
      </c>
    </row>
    <row r="6" spans="6:15" x14ac:dyDescent="0.3">
      <c r="F6" s="22">
        <v>2016</v>
      </c>
      <c r="G6" s="24">
        <f>SUM(G23+G38+G53+G68+G84+G101+G116)</f>
        <v>7</v>
      </c>
      <c r="H6" s="24">
        <f>SUM(H23+H38+H53+H68+H84+H101+H116)</f>
        <v>6</v>
      </c>
      <c r="I6" s="24">
        <f>SUM(I23+I38+I53+I68+I84+I101+I116)</f>
        <v>1</v>
      </c>
      <c r="J6" s="24">
        <f>SUM(J23+J38+J53+J68+J84+J101+J116)</f>
        <v>0</v>
      </c>
      <c r="K6" s="24">
        <f>SUM(K23+K38+K53+K68+K84+K101+K116)</f>
        <v>0</v>
      </c>
      <c r="L6" s="24">
        <f>SUM(L23+L38+L53+L68+L84+L101+L116)</f>
        <v>1</v>
      </c>
      <c r="M6" s="24">
        <f>SUM(M23+M38+M53+M68+M84+M101+M116)</f>
        <v>0</v>
      </c>
      <c r="N6" s="24">
        <f>SUM(N23+N38+N53+N68+N84+N101+N116)</f>
        <v>0</v>
      </c>
      <c r="O6" s="24">
        <f>SUM(O23+O38+O53+O68+O84+O101+O116)</f>
        <v>0</v>
      </c>
    </row>
    <row r="7" spans="6:15" x14ac:dyDescent="0.3">
      <c r="F7" s="22">
        <v>2017</v>
      </c>
      <c r="G7" s="24">
        <f>SUM(G24+G39+G54+G69+G85+G102+G117)</f>
        <v>18</v>
      </c>
      <c r="H7" s="24">
        <f>SUM(H24+H39+H54+H69+H85+H102+H117)</f>
        <v>12</v>
      </c>
      <c r="I7" s="24">
        <f>SUM(I24+I39+I54+I69+I85+I102+I117)</f>
        <v>2</v>
      </c>
      <c r="J7" s="24">
        <f>SUM(J24+J39+J54+J69+J85+J102+J117)</f>
        <v>5</v>
      </c>
      <c r="K7" s="24">
        <f>SUM(K24+K39+K54+K69+K85+K102+K117)</f>
        <v>0</v>
      </c>
      <c r="L7" s="24">
        <f>SUM(L24+L39+L54+L69+L85+L102+L117)</f>
        <v>1</v>
      </c>
      <c r="M7" s="24">
        <f>SUM(M24+M39+M54+M69+M85+M102+M117)</f>
        <v>0</v>
      </c>
      <c r="N7" s="24">
        <f>SUM(N24+N39+N54+N69+N85+N102+N117)</f>
        <v>0</v>
      </c>
      <c r="O7" s="24">
        <f>SUM(O24+O39+O54+O69+O85+O102+O117)</f>
        <v>0</v>
      </c>
    </row>
    <row r="8" spans="6:15" x14ac:dyDescent="0.3">
      <c r="F8" s="22">
        <v>2018</v>
      </c>
      <c r="G8" s="24">
        <f>SUM(G25+G40+G55+G70+G86+G103+G118)</f>
        <v>32</v>
      </c>
      <c r="H8" s="24">
        <f>SUM(H25+H40+H55+H70+H86+H103+H118)</f>
        <v>22</v>
      </c>
      <c r="I8" s="24">
        <f>SUM(I25+I40+I55+I70+I86+I103+I118)</f>
        <v>1</v>
      </c>
      <c r="J8" s="24">
        <f>SUM(J25+J40+J55+J70+J86+J103+J118)</f>
        <v>3</v>
      </c>
      <c r="K8" s="24">
        <f>SUM(K25+K40+K55+K70+K86+K103+K118)</f>
        <v>0</v>
      </c>
      <c r="L8" s="24">
        <f>SUM(L25+L40+L55+L70+L86+L103+L118)</f>
        <v>6</v>
      </c>
      <c r="M8" s="24">
        <f>SUM(M25+M40+M55+M70+M86+M103+M118)</f>
        <v>0</v>
      </c>
      <c r="N8" s="24">
        <f>SUM(N25+N40+N55+N70+N86+N103+N118)</f>
        <v>1</v>
      </c>
      <c r="O8" s="24">
        <f>SUM(O25+O40+O55+O70+O86+O103+O118)</f>
        <v>0</v>
      </c>
    </row>
    <row r="9" spans="6:15" x14ac:dyDescent="0.3">
      <c r="F9" s="22">
        <v>2019</v>
      </c>
      <c r="G9" s="24">
        <f>SUM(G26+G41+G56+G71+G87+G104+G119)</f>
        <v>63</v>
      </c>
      <c r="H9" s="24">
        <f>SUM(H26+H41+H56+H71+H87+H104+H119)</f>
        <v>39</v>
      </c>
      <c r="I9" s="24">
        <f>SUM(I26+I41+I56+I71+I87+I104+I119)</f>
        <v>1</v>
      </c>
      <c r="J9" s="24">
        <f>SUM(J26+J41+J56+J71+J87+J104+J119)</f>
        <v>15</v>
      </c>
      <c r="K9" s="24">
        <f>SUM(K26+K41+K56+K71+K87+K104+K119)</f>
        <v>0</v>
      </c>
      <c r="L9" s="24">
        <f>SUM(L26+L41+L56+L71+L87+L104+L119)</f>
        <v>9</v>
      </c>
      <c r="M9" s="24">
        <f>SUM(M26+M41+M56+M71+M87+M104+M119)</f>
        <v>0</v>
      </c>
      <c r="N9" s="24">
        <f>SUM(N26+N41+N56+N71+N87+N104+N119)</f>
        <v>0</v>
      </c>
      <c r="O9" s="24">
        <f>SUM(O26+O41+O56+O71+O87+O104+O119)</f>
        <v>0</v>
      </c>
    </row>
    <row r="10" spans="6:15" x14ac:dyDescent="0.3">
      <c r="F10" s="22">
        <v>2020</v>
      </c>
      <c r="G10" s="24">
        <f>SUM(G27+G42+G57+G72+G88+G105+G120)</f>
        <v>104</v>
      </c>
      <c r="H10" s="24">
        <f>SUM(H27+H42+H57+H72+H88+H105+H120)</f>
        <v>68</v>
      </c>
      <c r="I10" s="24">
        <f>SUM(I27+I42+I57+I72+I88+I105+I120)</f>
        <v>2</v>
      </c>
      <c r="J10" s="24">
        <f>SUM(J27+J42+J57+J72+J88+J105+J120)</f>
        <v>16</v>
      </c>
      <c r="K10" s="24">
        <f>SUM(K27+K42+K57+K72+K88+K105+K120)</f>
        <v>0</v>
      </c>
      <c r="L10" s="24">
        <f>SUM(L27+L42+L57+L72+L88+L105+L120)</f>
        <v>20</v>
      </c>
      <c r="M10" s="24">
        <f>SUM(M27+M42+M57+M72+M88+M105+M120)</f>
        <v>0</v>
      </c>
      <c r="N10" s="24">
        <f>SUM(N27+N42+N57+N72+N88+N105+N120)</f>
        <v>0</v>
      </c>
      <c r="O10" s="24">
        <f>SUM(O27+O42+O57+O72+O88+O105+O120)</f>
        <v>0</v>
      </c>
    </row>
    <row r="11" spans="6:15" x14ac:dyDescent="0.3">
      <c r="F11" s="22">
        <v>2021</v>
      </c>
      <c r="G11" s="24">
        <f>SUM(G28+G43+G58+G73+G89+G106+G121)</f>
        <v>250</v>
      </c>
      <c r="H11" s="24">
        <f>SUM(H28+H43+H58+H73+H89+H106+H121)</f>
        <v>122</v>
      </c>
      <c r="I11" s="24">
        <f>SUM(I28+I43+I58+I73+I89+I106+I121)</f>
        <v>3</v>
      </c>
      <c r="J11" s="24">
        <f>SUM(J28+J43+J58+J73+J89+J106+J121)</f>
        <v>40</v>
      </c>
      <c r="K11" s="24">
        <f>SUM(K28+K43+K58+K73+K89+K106+K121)</f>
        <v>1</v>
      </c>
      <c r="L11" s="24">
        <f>SUM(L28+L43+L58+L73+L89+L106+L121)</f>
        <v>88</v>
      </c>
      <c r="M11" s="24">
        <f>SUM(M28+M43+M58+M73+M89+M106+M121)</f>
        <v>0</v>
      </c>
      <c r="N11" s="24">
        <f>SUM(N28+N43+N58+N73+N89+N106+N121)</f>
        <v>0</v>
      </c>
      <c r="O11" s="24">
        <f>SUM(O28+O43+O58+O73+O89+O106+O121)</f>
        <v>0</v>
      </c>
    </row>
    <row r="12" spans="6:15" x14ac:dyDescent="0.3">
      <c r="F12" s="22">
        <v>2022</v>
      </c>
      <c r="G12" s="24">
        <f>SUM(G29+G44+G59+G74+G90+G107+G122)</f>
        <v>306</v>
      </c>
      <c r="H12" s="24">
        <f>SUM(H29+H44+H59+H74+H90+H107+H122)</f>
        <v>116</v>
      </c>
      <c r="I12" s="24">
        <f>SUM(I29+I44+I59+I74+I90+I107+I122)</f>
        <v>5</v>
      </c>
      <c r="J12" s="24">
        <f>SUM(J29+J44+J59+J74+J90+J107+J122)</f>
        <v>59</v>
      </c>
      <c r="K12" s="24">
        <f>SUM(K29+K44+K59+K74+K90+K107+K122)</f>
        <v>0</v>
      </c>
      <c r="L12" s="24">
        <f>SUM(L29+L44+L59+L74+L90+L107+L122)</f>
        <v>131</v>
      </c>
      <c r="M12" s="24">
        <f>SUM(M29+M44+M59+M74+M90+M107+M122)</f>
        <v>0</v>
      </c>
      <c r="N12" s="24">
        <f>SUM(N29+N44+N59+N74+N90+N107+N122)</f>
        <v>0</v>
      </c>
      <c r="O12" s="24">
        <f>SUM(O29+O44+O59+O74+O90+O107+O122)</f>
        <v>1</v>
      </c>
    </row>
    <row r="13" spans="6:15" x14ac:dyDescent="0.3">
      <c r="F13" s="22">
        <v>2023</v>
      </c>
      <c r="G13" s="24">
        <f>SUM(G30+G45+G60+G75+G91+G108+G123)</f>
        <v>123</v>
      </c>
      <c r="H13" s="24">
        <f>SUM(H30+H45+H60+H75+H91+H108+H123)</f>
        <v>54</v>
      </c>
      <c r="I13" s="24">
        <f>SUM(I30+I45+I60+I75+I91+I108+I123)</f>
        <v>0</v>
      </c>
      <c r="J13" s="24">
        <f>SUM(J30+J45+J60+J75+J91+J108+J123)</f>
        <v>16</v>
      </c>
      <c r="K13" s="24">
        <f>SUM(K30+K45+K60+K75+K91+K108+K123)</f>
        <v>0</v>
      </c>
      <c r="L13" s="24">
        <f>SUM(L30+L45+L60+L75+L91+L108+L123)</f>
        <v>52</v>
      </c>
      <c r="M13" s="24">
        <f>SUM(M30+M45+M60+M75+M91+M108+M123)</f>
        <v>0</v>
      </c>
      <c r="N13" s="24">
        <f>SUM(N30+N45+N60+N75+N91+N108+N123)</f>
        <v>1</v>
      </c>
      <c r="O13" s="24">
        <f>SUM(O30+O45+O60+O75+O91+O108+O123)</f>
        <v>0</v>
      </c>
    </row>
    <row r="14" spans="6:15" x14ac:dyDescent="0.3">
      <c r="F14" s="22" t="s">
        <v>121</v>
      </c>
      <c r="G14" s="24">
        <f>SUM(G4:G13)</f>
        <v>927</v>
      </c>
      <c r="H14" s="24">
        <f t="shared" ref="H14:O14" si="0">SUM(H4:H13)</f>
        <v>450</v>
      </c>
      <c r="I14" s="24">
        <f>SUM(I4:I13)</f>
        <v>15</v>
      </c>
      <c r="J14" s="24">
        <f t="shared" si="0"/>
        <v>163</v>
      </c>
      <c r="K14" s="24">
        <f>SUM(K4:K13)</f>
        <v>1</v>
      </c>
      <c r="L14" s="24">
        <f t="shared" si="0"/>
        <v>312</v>
      </c>
      <c r="M14" s="24">
        <f t="shared" si="0"/>
        <v>0</v>
      </c>
      <c r="N14" s="24">
        <f>SUM(N4:N13)</f>
        <v>2</v>
      </c>
      <c r="O14" s="24">
        <f t="shared" si="0"/>
        <v>1</v>
      </c>
    </row>
    <row r="17" spans="6:51" x14ac:dyDescent="0.3">
      <c r="F17" s="19" t="s">
        <v>118</v>
      </c>
      <c r="G17" s="12"/>
      <c r="H17" s="12"/>
      <c r="I17" s="12"/>
      <c r="J17" s="12"/>
      <c r="L17" s="12"/>
      <c r="M17" s="12"/>
      <c r="N17" s="12"/>
      <c r="O17" s="12"/>
      <c r="T17" s="12"/>
      <c r="U17" s="12"/>
      <c r="V17" s="12"/>
      <c r="W17" s="12"/>
      <c r="X17" s="16"/>
      <c r="Y17" s="12"/>
      <c r="Z17" s="12"/>
      <c r="AA17" s="12"/>
      <c r="AB17" s="12"/>
      <c r="AC17" s="12"/>
      <c r="AD17" s="12"/>
    </row>
    <row r="18" spans="6:51" x14ac:dyDescent="0.3">
      <c r="F18" s="20" t="s">
        <v>110</v>
      </c>
      <c r="G18" s="26"/>
      <c r="H18" s="26"/>
      <c r="I18" s="26"/>
      <c r="J18" s="26"/>
      <c r="K18" s="26"/>
      <c r="L18" s="26"/>
      <c r="M18" s="26"/>
      <c r="N18" s="26"/>
      <c r="O18" s="26"/>
    </row>
    <row r="19" spans="6:51" x14ac:dyDescent="0.3">
      <c r="F19" s="17"/>
      <c r="G19" s="17"/>
      <c r="H19" s="15" t="s">
        <v>105</v>
      </c>
      <c r="I19" s="15"/>
      <c r="J19" s="15" t="s">
        <v>106</v>
      </c>
      <c r="K19" s="15"/>
      <c r="L19" s="15" t="s">
        <v>107</v>
      </c>
      <c r="M19" s="15"/>
      <c r="N19" s="15" t="s">
        <v>108</v>
      </c>
      <c r="O19" s="15"/>
    </row>
    <row r="20" spans="6:51" x14ac:dyDescent="0.3">
      <c r="F20" s="17" t="s">
        <v>32</v>
      </c>
      <c r="G20" s="18" t="s">
        <v>104</v>
      </c>
      <c r="H20" s="17" t="s">
        <v>112</v>
      </c>
      <c r="I20" s="17" t="s">
        <v>113</v>
      </c>
      <c r="J20" s="17" t="s">
        <v>112</v>
      </c>
      <c r="K20" s="17" t="s">
        <v>113</v>
      </c>
      <c r="L20" s="17" t="s">
        <v>112</v>
      </c>
      <c r="M20" s="17" t="s">
        <v>113</v>
      </c>
      <c r="N20" s="17" t="s">
        <v>112</v>
      </c>
      <c r="O20" s="17" t="s">
        <v>113</v>
      </c>
    </row>
    <row r="21" spans="6:51" x14ac:dyDescent="0.3">
      <c r="F21" s="17">
        <v>2014</v>
      </c>
      <c r="G21" s="17">
        <f>SUM(H21+J21+L21+N21)</f>
        <v>1</v>
      </c>
      <c r="H21" s="17"/>
      <c r="I21" s="17"/>
      <c r="J21" s="17"/>
      <c r="K21" s="17"/>
      <c r="L21" s="17">
        <v>1</v>
      </c>
      <c r="M21" s="17"/>
      <c r="N21" s="17"/>
      <c r="O21" s="17"/>
    </row>
    <row r="22" spans="6:51" x14ac:dyDescent="0.3">
      <c r="F22" s="17">
        <v>2015</v>
      </c>
      <c r="G22" s="17">
        <f t="shared" ref="G22:G30" si="1">SUM(H22+J22+L22+N22)</f>
        <v>1</v>
      </c>
      <c r="H22" s="17"/>
      <c r="I22" s="17"/>
      <c r="J22" s="17"/>
      <c r="K22" s="17"/>
      <c r="L22" s="17">
        <v>1</v>
      </c>
      <c r="M22" s="17"/>
      <c r="N22" s="17"/>
      <c r="O22" s="17"/>
    </row>
    <row r="23" spans="6:51" x14ac:dyDescent="0.3">
      <c r="F23" s="17">
        <v>2016</v>
      </c>
      <c r="G23" s="17">
        <f t="shared" si="1"/>
        <v>1</v>
      </c>
      <c r="H23" s="17"/>
      <c r="I23" s="17"/>
      <c r="J23" s="17"/>
      <c r="K23" s="17"/>
      <c r="L23" s="17">
        <v>1</v>
      </c>
      <c r="M23" s="17"/>
      <c r="N23" s="17"/>
      <c r="O23" s="17"/>
      <c r="AC23" s="36" t="s">
        <v>147</v>
      </c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</row>
    <row r="24" spans="6:51" x14ac:dyDescent="0.3">
      <c r="F24" s="17">
        <v>2017</v>
      </c>
      <c r="G24" s="17">
        <f t="shared" si="1"/>
        <v>1</v>
      </c>
      <c r="H24" s="17"/>
      <c r="I24" s="17"/>
      <c r="J24" s="17"/>
      <c r="K24" s="17"/>
      <c r="L24" s="17">
        <v>1</v>
      </c>
      <c r="M24" s="17"/>
      <c r="N24" s="17"/>
      <c r="O24" s="17"/>
      <c r="AB24" s="2">
        <v>1</v>
      </c>
      <c r="AC24" s="38" t="s">
        <v>148</v>
      </c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</row>
    <row r="25" spans="6:51" x14ac:dyDescent="0.3">
      <c r="F25" s="17">
        <v>2018</v>
      </c>
      <c r="G25" s="17">
        <f t="shared" si="1"/>
        <v>8</v>
      </c>
      <c r="H25" s="17"/>
      <c r="I25" s="17"/>
      <c r="J25" s="17">
        <v>1</v>
      </c>
      <c r="K25" s="17"/>
      <c r="L25" s="17">
        <v>6</v>
      </c>
      <c r="M25" s="17"/>
      <c r="N25" s="17">
        <v>1</v>
      </c>
      <c r="O25" s="17"/>
      <c r="AB25" s="2">
        <v>2</v>
      </c>
      <c r="AC25" s="39" t="s">
        <v>149</v>
      </c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</row>
    <row r="26" spans="6:51" x14ac:dyDescent="0.3">
      <c r="F26" s="17">
        <v>2019</v>
      </c>
      <c r="G26" s="17">
        <f t="shared" si="1"/>
        <v>12</v>
      </c>
      <c r="H26" s="17"/>
      <c r="I26" s="17">
        <v>1</v>
      </c>
      <c r="J26" s="17">
        <v>3</v>
      </c>
      <c r="K26" s="17"/>
      <c r="L26" s="17">
        <v>9</v>
      </c>
      <c r="M26" s="17"/>
      <c r="N26" s="17"/>
      <c r="O26" s="17"/>
      <c r="AB26" s="2">
        <v>3</v>
      </c>
      <c r="AC26" s="39" t="s">
        <v>150</v>
      </c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</row>
    <row r="27" spans="6:51" x14ac:dyDescent="0.3">
      <c r="F27" s="17">
        <v>2020</v>
      </c>
      <c r="G27" s="17">
        <f t="shared" si="1"/>
        <v>35</v>
      </c>
      <c r="H27" s="17">
        <v>3</v>
      </c>
      <c r="I27" s="17">
        <v>2</v>
      </c>
      <c r="J27" s="17">
        <v>12</v>
      </c>
      <c r="K27" s="17"/>
      <c r="L27" s="17">
        <v>20</v>
      </c>
      <c r="M27" s="17"/>
      <c r="N27" s="17"/>
      <c r="O27" s="17"/>
      <c r="AB27" s="2">
        <v>4</v>
      </c>
      <c r="AC27" s="39" t="s">
        <v>151</v>
      </c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</row>
    <row r="28" spans="6:51" x14ac:dyDescent="0.3">
      <c r="F28" s="17">
        <v>2021</v>
      </c>
      <c r="G28" s="17">
        <f t="shared" si="1"/>
        <v>125</v>
      </c>
      <c r="H28" s="17">
        <v>3</v>
      </c>
      <c r="I28" s="17">
        <v>1</v>
      </c>
      <c r="J28" s="17">
        <v>35</v>
      </c>
      <c r="K28" s="17">
        <v>1</v>
      </c>
      <c r="L28" s="17">
        <v>87</v>
      </c>
      <c r="M28" s="17"/>
      <c r="N28" s="17"/>
      <c r="O28" s="17"/>
      <c r="AB28" s="2">
        <v>5</v>
      </c>
      <c r="AC28" s="39" t="s">
        <v>152</v>
      </c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</row>
    <row r="29" spans="6:51" x14ac:dyDescent="0.3">
      <c r="F29" s="17">
        <v>2022</v>
      </c>
      <c r="G29" s="17">
        <f>SUM(H29+J29+L29+N29)</f>
        <v>180</v>
      </c>
      <c r="H29" s="17">
        <v>4</v>
      </c>
      <c r="I29" s="17">
        <v>1</v>
      </c>
      <c r="J29" s="17">
        <v>45</v>
      </c>
      <c r="K29" s="17"/>
      <c r="L29" s="17">
        <v>131</v>
      </c>
      <c r="M29" s="17"/>
      <c r="N29" s="17"/>
      <c r="O29" s="17"/>
      <c r="AB29" s="2">
        <v>6</v>
      </c>
      <c r="AC29" s="39" t="s">
        <v>153</v>
      </c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</row>
    <row r="30" spans="6:51" x14ac:dyDescent="0.3">
      <c r="F30" s="17">
        <v>2023</v>
      </c>
      <c r="G30" s="17">
        <f t="shared" si="1"/>
        <v>75</v>
      </c>
      <c r="H30" s="17">
        <v>8</v>
      </c>
      <c r="I30" s="17"/>
      <c r="J30" s="17">
        <v>15</v>
      </c>
      <c r="K30" s="17"/>
      <c r="L30" s="17">
        <v>52</v>
      </c>
      <c r="M30" s="17"/>
      <c r="N30" s="17"/>
      <c r="O30" s="17"/>
      <c r="AB30" s="2">
        <v>7</v>
      </c>
      <c r="AC30" s="39" t="s">
        <v>154</v>
      </c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</row>
    <row r="31" spans="6:51" x14ac:dyDescent="0.3">
      <c r="AC31" s="36" t="s">
        <v>155</v>
      </c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</row>
    <row r="32" spans="6:51" x14ac:dyDescent="0.3">
      <c r="F32" s="19" t="s">
        <v>109</v>
      </c>
      <c r="G32" s="12"/>
      <c r="H32" s="12"/>
      <c r="I32" s="12"/>
      <c r="J32" s="12"/>
      <c r="L32" s="12"/>
      <c r="M32" s="12"/>
      <c r="N32" s="12"/>
      <c r="O32" s="12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6:51" x14ac:dyDescent="0.3">
      <c r="F33" s="20" t="s">
        <v>48</v>
      </c>
      <c r="G33" s="12"/>
      <c r="H33" s="35"/>
      <c r="I33" s="35"/>
      <c r="J33" s="12"/>
      <c r="K33" s="12"/>
      <c r="L33" s="12"/>
      <c r="M33" s="12"/>
      <c r="N33" s="12"/>
      <c r="O33" s="12"/>
      <c r="S33" s="2" t="s">
        <v>139</v>
      </c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6:51" x14ac:dyDescent="0.3">
      <c r="F34" s="17"/>
      <c r="G34" s="17"/>
      <c r="H34" s="15" t="s">
        <v>105</v>
      </c>
      <c r="I34" s="15"/>
      <c r="J34" s="15" t="s">
        <v>106</v>
      </c>
      <c r="K34" s="15"/>
      <c r="L34" s="15" t="s">
        <v>107</v>
      </c>
      <c r="M34" s="15"/>
      <c r="N34" s="15" t="s">
        <v>108</v>
      </c>
      <c r="O34" s="15"/>
    </row>
    <row r="35" spans="6:51" x14ac:dyDescent="0.3">
      <c r="F35" s="17" t="s">
        <v>32</v>
      </c>
      <c r="G35" s="18" t="s">
        <v>104</v>
      </c>
      <c r="H35" s="17" t="s">
        <v>112</v>
      </c>
      <c r="I35" s="17" t="s">
        <v>113</v>
      </c>
      <c r="J35" s="17" t="s">
        <v>112</v>
      </c>
      <c r="K35" s="17" t="s">
        <v>113</v>
      </c>
      <c r="L35" s="17" t="s">
        <v>112</v>
      </c>
      <c r="M35" s="17" t="s">
        <v>113</v>
      </c>
      <c r="N35" s="17" t="s">
        <v>112</v>
      </c>
      <c r="O35" s="17" t="s">
        <v>113</v>
      </c>
      <c r="S35" s="25"/>
      <c r="T35" s="25"/>
      <c r="U35" s="25"/>
      <c r="V35" s="25"/>
      <c r="W35" s="25"/>
      <c r="X35" s="25"/>
      <c r="Y35" s="14"/>
      <c r="Z35" s="14" t="s">
        <v>159</v>
      </c>
      <c r="AA35" s="14" t="s">
        <v>83</v>
      </c>
      <c r="AB35" s="14">
        <v>1</v>
      </c>
      <c r="AC35" s="14">
        <v>2</v>
      </c>
      <c r="AD35" s="14">
        <v>3</v>
      </c>
      <c r="AE35" s="14">
        <v>4</v>
      </c>
      <c r="AF35" s="14">
        <v>5</v>
      </c>
      <c r="AG35" s="14">
        <v>6</v>
      </c>
      <c r="AH35" s="14">
        <v>7</v>
      </c>
    </row>
    <row r="36" spans="6:51" x14ac:dyDescent="0.3">
      <c r="F36" s="17">
        <v>2014</v>
      </c>
      <c r="G36" s="17">
        <f>SUM(H36+J36+L36+N36)</f>
        <v>0</v>
      </c>
      <c r="H36" s="17"/>
      <c r="I36" s="17"/>
      <c r="J36" s="17"/>
      <c r="K36" s="17"/>
      <c r="L36" s="17"/>
      <c r="M36" s="17"/>
      <c r="N36" s="17"/>
      <c r="O36" s="17"/>
      <c r="Q36" s="2">
        <v>1</v>
      </c>
      <c r="R36" s="27" t="s">
        <v>110</v>
      </c>
      <c r="S36" s="25" t="s">
        <v>122</v>
      </c>
      <c r="T36" s="25"/>
      <c r="U36" s="25"/>
      <c r="V36" s="25"/>
      <c r="W36" s="25"/>
      <c r="X36" s="25"/>
      <c r="Y36" s="1" t="s">
        <v>164</v>
      </c>
      <c r="Z36" s="14">
        <v>5</v>
      </c>
      <c r="AA36" s="1"/>
      <c r="AB36" s="14" t="s">
        <v>70</v>
      </c>
      <c r="AC36" s="14" t="s">
        <v>70</v>
      </c>
      <c r="AD36" s="14"/>
      <c r="AE36" s="14"/>
      <c r="AF36" s="14" t="s">
        <v>70</v>
      </c>
      <c r="AG36" s="14"/>
      <c r="AH36" s="14" t="s">
        <v>70</v>
      </c>
      <c r="AI36" s="2" t="str">
        <f>IF(AA36="y"," $^{\ast}$ &amp; "," &amp; ")</f>
        <v xml:space="preserve"> &amp; </v>
      </c>
      <c r="AK36" s="2" t="str">
        <f>Q36&amp;AI36&amp;RIGHT(S36,4)&amp;" &amp; "&amp;Y36&amp;""&amp;"~\cite[]{"&amp;S36&amp;"}"&amp;" &amp; "&amp;AB36&amp;" &amp; "&amp;AC36&amp;" &amp; "&amp;AD36&amp;" &amp; "&amp;AE36&amp;" &amp; "&amp;AF36&amp;" &amp; "&amp;AG36&amp;" &amp; "&amp;AH36&amp;" \\\hline"</f>
        <v>1 &amp; 2021 &amp; Zhu et al.~\cite[]{introduction_to_robot_system_security_2021} &amp; X &amp; X &amp;  &amp;  &amp; X &amp;  &amp; X \\\hline</v>
      </c>
    </row>
    <row r="37" spans="6:51" x14ac:dyDescent="0.3">
      <c r="F37" s="17">
        <v>2015</v>
      </c>
      <c r="G37" s="17">
        <f t="shared" ref="G37:G45" si="2">SUM(H37+J37+L37+N37)</f>
        <v>2</v>
      </c>
      <c r="H37" s="17"/>
      <c r="I37" s="17"/>
      <c r="J37" s="17">
        <v>2</v>
      </c>
      <c r="K37" s="17"/>
      <c r="L37" s="17"/>
      <c r="M37" s="17"/>
      <c r="N37" s="17"/>
      <c r="O37" s="17"/>
      <c r="Q37" s="2">
        <v>2</v>
      </c>
      <c r="R37" s="28" t="s">
        <v>172</v>
      </c>
      <c r="S37" s="25" t="s">
        <v>131</v>
      </c>
      <c r="T37" s="25"/>
      <c r="U37" s="25"/>
      <c r="V37" s="25"/>
      <c r="W37" s="25"/>
      <c r="X37" s="25"/>
      <c r="Y37" s="1" t="s">
        <v>165</v>
      </c>
      <c r="Z37" s="14">
        <v>5</v>
      </c>
      <c r="AA37" s="14"/>
      <c r="AB37" s="14" t="s">
        <v>70</v>
      </c>
      <c r="AC37" s="14" t="s">
        <v>70</v>
      </c>
      <c r="AD37" s="14"/>
      <c r="AE37" s="14"/>
      <c r="AF37" s="14"/>
      <c r="AG37" s="14"/>
      <c r="AH37" s="14" t="s">
        <v>70</v>
      </c>
      <c r="AI37" s="2" t="str">
        <f t="shared" ref="AI37:AI73" si="3">IF(AA37="y"," $^{\ast}$ &amp; "," &amp; ")</f>
        <v xml:space="preserve"> &amp; </v>
      </c>
      <c r="AK37" s="2" t="str">
        <f t="shared" ref="AK37:AK70" si="4">Q37&amp;AI37&amp;RIGHT(S37,4)&amp;" &amp; "&amp;Y37&amp;""&amp;"~\cite[]{"&amp;S37&amp;"}"&amp;" &amp; "&amp;AB37&amp;" &amp; "&amp;AC37&amp;" &amp; "&amp;AD37&amp;" &amp; "&amp;AE37&amp;" &amp; "&amp;AF37&amp;" &amp; "&amp;AG37&amp;" &amp; "&amp;AH37&amp;" \\\hline"</f>
        <v>2 &amp; 2021 &amp; Fosch-Villaronga et al.~\cite[]{cyber_sec_safet_robots_legal_2021} &amp; X &amp; X &amp;  &amp;  &amp;  &amp;  &amp; X \\\hline</v>
      </c>
    </row>
    <row r="38" spans="6:51" x14ac:dyDescent="0.3">
      <c r="F38" s="17">
        <v>2016</v>
      </c>
      <c r="G38" s="17">
        <f t="shared" si="2"/>
        <v>0</v>
      </c>
      <c r="H38" s="17"/>
      <c r="I38" s="17"/>
      <c r="J38" s="17"/>
      <c r="K38" s="17"/>
      <c r="L38" s="17"/>
      <c r="M38" s="17"/>
      <c r="N38" s="17"/>
      <c r="O38" s="17"/>
      <c r="Q38" s="2">
        <v>3</v>
      </c>
      <c r="R38" s="28" t="s">
        <v>172</v>
      </c>
      <c r="S38" s="25" t="s">
        <v>143</v>
      </c>
      <c r="T38" s="25"/>
      <c r="U38" s="25"/>
      <c r="V38" s="25"/>
      <c r="W38" s="25"/>
      <c r="X38" s="25"/>
      <c r="Y38" s="14" t="s">
        <v>146</v>
      </c>
      <c r="Z38" s="14">
        <v>5</v>
      </c>
      <c r="AA38" s="14"/>
      <c r="AB38" s="14"/>
      <c r="AC38" s="14"/>
      <c r="AD38" s="14"/>
      <c r="AE38" s="14"/>
      <c r="AF38" s="14"/>
      <c r="AG38" s="14" t="s">
        <v>70</v>
      </c>
      <c r="AH38" s="14" t="s">
        <v>70</v>
      </c>
      <c r="AI38" s="2" t="str">
        <f t="shared" si="3"/>
        <v xml:space="preserve"> &amp; </v>
      </c>
      <c r="AK38" s="2" t="str">
        <f t="shared" si="4"/>
        <v>3 &amp; 2022 &amp; Verizon~\cite[]{dbir_2022} &amp;  &amp;  &amp;  &amp;  &amp;  &amp; X &amp; X \\\hline</v>
      </c>
    </row>
    <row r="39" spans="6:51" x14ac:dyDescent="0.3">
      <c r="F39" s="17">
        <v>2017</v>
      </c>
      <c r="G39" s="17">
        <f t="shared" si="2"/>
        <v>1</v>
      </c>
      <c r="H39" s="17">
        <v>1</v>
      </c>
      <c r="I39" s="17">
        <v>1</v>
      </c>
      <c r="J39" s="17"/>
      <c r="K39" s="17"/>
      <c r="L39" s="17"/>
      <c r="M39" s="17"/>
      <c r="N39" s="17"/>
      <c r="O39" s="17"/>
      <c r="Q39" s="2">
        <v>4</v>
      </c>
      <c r="R39" s="28" t="s">
        <v>172</v>
      </c>
      <c r="S39" s="25" t="s">
        <v>126</v>
      </c>
      <c r="T39" s="25"/>
      <c r="U39" s="25"/>
      <c r="V39" s="25"/>
      <c r="W39" s="25"/>
      <c r="X39" s="25"/>
      <c r="Y39" s="1" t="s">
        <v>156</v>
      </c>
      <c r="Z39" s="14">
        <v>5</v>
      </c>
      <c r="AA39" s="1"/>
      <c r="AB39" s="14" t="s">
        <v>70</v>
      </c>
      <c r="AC39" s="14"/>
      <c r="AD39" s="14"/>
      <c r="AE39" s="14"/>
      <c r="AF39" s="14"/>
      <c r="AG39" s="14" t="s">
        <v>70</v>
      </c>
      <c r="AH39" s="14"/>
      <c r="AI39" s="2" t="str">
        <f t="shared" si="3"/>
        <v xml:space="preserve"> &amp; </v>
      </c>
      <c r="AK39" s="2" t="str">
        <f t="shared" si="4"/>
        <v>4 &amp; 2021 &amp; Lacava et al.~\cite[]{cyber_security_issues_in_robotics_2021} &amp; X &amp;  &amp;  &amp;  &amp;  &amp; X &amp;  \\\hline</v>
      </c>
    </row>
    <row r="40" spans="6:51" x14ac:dyDescent="0.3">
      <c r="F40" s="17">
        <v>2018</v>
      </c>
      <c r="G40" s="17">
        <f t="shared" si="2"/>
        <v>2</v>
      </c>
      <c r="H40" s="17">
        <v>2</v>
      </c>
      <c r="I40" s="17"/>
      <c r="J40" s="17"/>
      <c r="K40" s="17"/>
      <c r="L40" s="17"/>
      <c r="M40" s="17"/>
      <c r="N40" s="17"/>
      <c r="O40" s="17"/>
      <c r="Q40" s="2">
        <v>5</v>
      </c>
      <c r="R40" s="27" t="s">
        <v>110</v>
      </c>
      <c r="S40" s="25" t="s">
        <v>127</v>
      </c>
      <c r="T40" s="25"/>
      <c r="U40" s="25"/>
      <c r="V40" s="25"/>
      <c r="W40" s="25"/>
      <c r="X40" s="25"/>
      <c r="Y40" s="1" t="s">
        <v>157</v>
      </c>
      <c r="Z40" s="14">
        <v>5</v>
      </c>
      <c r="AA40" s="1"/>
      <c r="AB40" s="14" t="s">
        <v>70</v>
      </c>
      <c r="AC40" s="14" t="s">
        <v>70</v>
      </c>
      <c r="AD40" s="14" t="s">
        <v>70</v>
      </c>
      <c r="AE40" s="14"/>
      <c r="AF40" s="14" t="s">
        <v>70</v>
      </c>
      <c r="AG40" s="14" t="s">
        <v>70</v>
      </c>
      <c r="AH40" s="14" t="s">
        <v>70</v>
      </c>
      <c r="AI40" s="2" t="str">
        <f t="shared" si="3"/>
        <v xml:space="preserve"> &amp; </v>
      </c>
      <c r="AK40" s="2" t="str">
        <f t="shared" si="4"/>
        <v>5 &amp; 2022 &amp; Yaacoub et al.~\cite[]{robotics_cyber_security_2022} &amp; X &amp; X &amp; X &amp;  &amp; X &amp; X &amp; X \\\hline</v>
      </c>
    </row>
    <row r="41" spans="6:51" x14ac:dyDescent="0.3">
      <c r="F41" s="17">
        <v>2019</v>
      </c>
      <c r="G41" s="17">
        <f t="shared" si="2"/>
        <v>2</v>
      </c>
      <c r="H41" s="17"/>
      <c r="I41" s="17"/>
      <c r="J41" s="17">
        <v>2</v>
      </c>
      <c r="K41" s="17"/>
      <c r="L41" s="17"/>
      <c r="M41" s="17"/>
      <c r="N41" s="17"/>
      <c r="O41" s="17"/>
      <c r="Q41" s="2">
        <v>6</v>
      </c>
      <c r="R41" s="27" t="s">
        <v>110</v>
      </c>
      <c r="S41" s="25" t="s">
        <v>128</v>
      </c>
      <c r="T41" s="25"/>
      <c r="U41" s="25"/>
      <c r="V41" s="25"/>
      <c r="W41" s="25"/>
      <c r="X41" s="25"/>
      <c r="Y41" s="1" t="s">
        <v>158</v>
      </c>
      <c r="Z41" s="14">
        <v>5</v>
      </c>
      <c r="AA41" s="1"/>
      <c r="AB41" s="14"/>
      <c r="AC41" s="14"/>
      <c r="AD41" s="14"/>
      <c r="AE41" s="14"/>
      <c r="AF41" s="14" t="s">
        <v>70</v>
      </c>
      <c r="AG41" s="14" t="s">
        <v>70</v>
      </c>
      <c r="AH41" s="14"/>
      <c r="AI41" s="2" t="str">
        <f t="shared" si="3"/>
        <v xml:space="preserve"> &amp; </v>
      </c>
      <c r="AK41" s="2" t="str">
        <f t="shared" si="4"/>
        <v>6 &amp; 2020 &amp; Pessoa et al.~\cite[]{smart_design_engineering_2020} &amp;  &amp;  &amp;  &amp;  &amp; X &amp; X &amp;  \\\hline</v>
      </c>
    </row>
    <row r="42" spans="6:51" x14ac:dyDescent="0.3">
      <c r="F42" s="17">
        <v>2020</v>
      </c>
      <c r="G42" s="17">
        <f t="shared" si="2"/>
        <v>0</v>
      </c>
      <c r="H42" s="17"/>
      <c r="I42" s="17"/>
      <c r="J42" s="17"/>
      <c r="K42" s="17"/>
      <c r="L42" s="17"/>
      <c r="M42" s="17"/>
      <c r="N42" s="17"/>
      <c r="O42" s="17"/>
      <c r="Q42" s="2">
        <v>7</v>
      </c>
      <c r="R42" s="30" t="s">
        <v>173</v>
      </c>
      <c r="S42" s="25" t="s">
        <v>132</v>
      </c>
      <c r="T42" s="25"/>
      <c r="U42" s="25"/>
      <c r="V42" s="25"/>
      <c r="W42" s="25"/>
      <c r="X42" s="25"/>
      <c r="Y42" s="1" t="s">
        <v>166</v>
      </c>
      <c r="Z42" s="14">
        <v>5</v>
      </c>
      <c r="AA42" s="14" t="s">
        <v>160</v>
      </c>
      <c r="AB42" s="14" t="s">
        <v>70</v>
      </c>
      <c r="AC42" s="14" t="s">
        <v>70</v>
      </c>
      <c r="AD42" s="14" t="s">
        <v>70</v>
      </c>
      <c r="AE42" s="14"/>
      <c r="AF42" s="14"/>
      <c r="AG42" s="14" t="s">
        <v>70</v>
      </c>
      <c r="AH42" s="14"/>
      <c r="AI42" s="2" t="str">
        <f t="shared" si="3"/>
        <v xml:space="preserve"> $^{\ast}$ &amp; </v>
      </c>
      <c r="AK42" s="2" t="str">
        <f t="shared" si="4"/>
        <v>7 $^{\ast}$ &amp; 2017 &amp; Lera et al.~\cite[]{cyber_sec_robotics_privacy_safety_2017} &amp; X &amp; X &amp; X &amp;  &amp;  &amp; X &amp;  \\\hline</v>
      </c>
    </row>
    <row r="43" spans="6:51" x14ac:dyDescent="0.3">
      <c r="F43" s="17">
        <v>2021</v>
      </c>
      <c r="G43" s="17">
        <f t="shared" si="2"/>
        <v>3</v>
      </c>
      <c r="H43" s="17">
        <v>2</v>
      </c>
      <c r="I43" s="17"/>
      <c r="J43" s="17">
        <v>1</v>
      </c>
      <c r="K43" s="17"/>
      <c r="L43" s="17"/>
      <c r="M43" s="17"/>
      <c r="N43" s="17"/>
      <c r="O43" s="17"/>
      <c r="Q43" s="2">
        <v>8</v>
      </c>
      <c r="R43" s="30" t="s">
        <v>173</v>
      </c>
      <c r="S43" s="25" t="s">
        <v>133</v>
      </c>
      <c r="T43" s="25"/>
      <c r="U43" s="25"/>
      <c r="V43" s="25"/>
      <c r="W43" s="25"/>
      <c r="X43" s="25"/>
      <c r="Y43" s="14" t="s">
        <v>167</v>
      </c>
      <c r="Z43" s="14">
        <v>5</v>
      </c>
      <c r="AA43" s="14" t="s">
        <v>160</v>
      </c>
      <c r="AB43" s="14"/>
      <c r="AC43" s="14"/>
      <c r="AD43" s="14" t="s">
        <v>70</v>
      </c>
      <c r="AE43" s="14"/>
      <c r="AF43" s="14"/>
      <c r="AG43" s="14"/>
      <c r="AH43" s="14"/>
      <c r="AI43" s="2" t="str">
        <f t="shared" si="3"/>
        <v xml:space="preserve"> $^{\ast}$ &amp; </v>
      </c>
      <c r="AK43" s="2" t="str">
        <f t="shared" si="4"/>
        <v>8 $^{\ast}$ &amp; 2016 &amp; Sabine et al.~\cite[]{if_robots_cause_harm_2016} &amp;  &amp;  &amp; X &amp;  &amp;  &amp;  &amp;  \\\hline</v>
      </c>
    </row>
    <row r="44" spans="6:51" x14ac:dyDescent="0.3">
      <c r="F44" s="17">
        <v>2022</v>
      </c>
      <c r="G44" s="17">
        <f t="shared" si="2"/>
        <v>7</v>
      </c>
      <c r="H44" s="17">
        <v>2</v>
      </c>
      <c r="I44" s="17"/>
      <c r="J44" s="17">
        <v>5</v>
      </c>
      <c r="K44" s="17"/>
      <c r="L44" s="17"/>
      <c r="M44" s="17"/>
      <c r="N44" s="17"/>
      <c r="O44" s="17"/>
      <c r="Q44" s="2">
        <v>9</v>
      </c>
      <c r="R44" s="30" t="s">
        <v>173</v>
      </c>
      <c r="S44" s="25" t="s">
        <v>134</v>
      </c>
      <c r="T44" s="25"/>
      <c r="U44" s="25"/>
      <c r="V44" s="25"/>
      <c r="W44" s="25"/>
      <c r="X44" s="25"/>
      <c r="Y44" s="14" t="s">
        <v>168</v>
      </c>
      <c r="Z44" s="14">
        <v>5</v>
      </c>
      <c r="AA44" s="14" t="s">
        <v>160</v>
      </c>
      <c r="AB44" s="14" t="s">
        <v>70</v>
      </c>
      <c r="AC44" s="14" t="s">
        <v>70</v>
      </c>
      <c r="AD44" s="14" t="s">
        <v>70</v>
      </c>
      <c r="AE44" s="14" t="s">
        <v>70</v>
      </c>
      <c r="AF44" s="14"/>
      <c r="AG44" s="14"/>
      <c r="AH44" s="14" t="s">
        <v>70</v>
      </c>
      <c r="AI44" s="2" t="str">
        <f t="shared" si="3"/>
        <v xml:space="preserve"> $^{\ast}$ &amp; </v>
      </c>
      <c r="AK44" s="2" t="str">
        <f t="shared" si="4"/>
        <v>9 $^{\ast}$ &amp; 2018 &amp; Ahmad et al.~\cite[]{analyzing_cyber_physical_threats_2018} &amp; X &amp; X &amp; X &amp; X &amp;  &amp;  &amp; X \\\hline</v>
      </c>
    </row>
    <row r="45" spans="6:51" x14ac:dyDescent="0.3">
      <c r="F45" s="17">
        <v>2023</v>
      </c>
      <c r="G45" s="17">
        <f>SUM(H45+J45+L45+N45)</f>
        <v>0</v>
      </c>
      <c r="H45" s="17"/>
      <c r="I45" s="17"/>
      <c r="J45" s="17"/>
      <c r="K45" s="17"/>
      <c r="L45" s="17"/>
      <c r="M45" s="17"/>
      <c r="N45" s="17"/>
      <c r="O45" s="17"/>
      <c r="Q45" s="2">
        <v>10</v>
      </c>
      <c r="R45" s="34" t="s">
        <v>174</v>
      </c>
      <c r="S45" s="25" t="s">
        <v>135</v>
      </c>
      <c r="T45" s="25"/>
      <c r="U45" s="25"/>
      <c r="V45" s="25"/>
      <c r="W45" s="25"/>
      <c r="X45" s="25"/>
      <c r="Y45" s="14" t="s">
        <v>169</v>
      </c>
      <c r="Z45" s="14">
        <v>5</v>
      </c>
      <c r="AA45" s="14" t="s">
        <v>160</v>
      </c>
      <c r="AB45" s="14" t="s">
        <v>70</v>
      </c>
      <c r="AC45" s="14"/>
      <c r="AD45" s="14" t="s">
        <v>70</v>
      </c>
      <c r="AE45" s="14"/>
      <c r="AF45" s="14"/>
      <c r="AG45" s="14"/>
      <c r="AH45" s="14"/>
      <c r="AI45" s="2" t="str">
        <f t="shared" si="3"/>
        <v xml:space="preserve"> $^{\ast}$ &amp; </v>
      </c>
      <c r="AK45" s="2" t="str">
        <f t="shared" si="4"/>
        <v>10 $^{\ast}$ &amp; 2017 &amp; Portugal et al.~\cite[]{role_of_security_in_human_robot_2017} &amp; X &amp;  &amp; X &amp;  &amp;  &amp;  &amp;  \\\hline</v>
      </c>
    </row>
    <row r="46" spans="6:51" x14ac:dyDescent="0.3">
      <c r="Q46" s="2">
        <v>11</v>
      </c>
      <c r="R46" s="32" t="s">
        <v>175</v>
      </c>
      <c r="S46" s="25" t="s">
        <v>136</v>
      </c>
      <c r="T46" s="25"/>
      <c r="U46" s="25"/>
      <c r="V46" s="25"/>
      <c r="W46" s="25"/>
      <c r="X46" s="25"/>
      <c r="Y46" s="14" t="s">
        <v>142</v>
      </c>
      <c r="Z46" s="14">
        <v>5</v>
      </c>
      <c r="AA46" s="14" t="s">
        <v>160</v>
      </c>
      <c r="AB46" s="14" t="s">
        <v>70</v>
      </c>
      <c r="AC46" s="14"/>
      <c r="AD46" s="14"/>
      <c r="AE46" s="14" t="s">
        <v>70</v>
      </c>
      <c r="AF46" s="14"/>
      <c r="AG46" s="14"/>
      <c r="AH46" s="14"/>
      <c r="AI46" s="2" t="str">
        <f t="shared" si="3"/>
        <v xml:space="preserve"> $^{\ast}$ &amp; </v>
      </c>
      <c r="AK46" s="2" t="str">
        <f t="shared" si="4"/>
        <v>11 $^{\ast}$ &amp; 2022 &amp; Lei et al.~\cite[]{acceptance_telepresence_robots_2022} &amp; X &amp;  &amp;  &amp; X &amp;  &amp;  &amp;  \\\hline</v>
      </c>
    </row>
    <row r="47" spans="6:51" x14ac:dyDescent="0.3">
      <c r="F47" s="2" t="s">
        <v>114</v>
      </c>
      <c r="G47" s="12"/>
      <c r="H47" s="12"/>
      <c r="I47" s="12"/>
      <c r="J47" s="12"/>
      <c r="K47" s="16"/>
      <c r="L47" s="12"/>
      <c r="M47" s="12"/>
      <c r="N47" s="12"/>
      <c r="O47" s="12"/>
      <c r="Q47" s="2">
        <v>12</v>
      </c>
      <c r="R47" s="32" t="s">
        <v>175</v>
      </c>
      <c r="S47" s="25" t="s">
        <v>123</v>
      </c>
      <c r="T47" s="25"/>
      <c r="U47" s="25"/>
      <c r="V47" s="25"/>
      <c r="W47" s="25"/>
      <c r="X47" s="25"/>
      <c r="Y47" s="1" t="s">
        <v>144</v>
      </c>
      <c r="Z47" s="14">
        <v>5</v>
      </c>
      <c r="AA47" s="1" t="s">
        <v>160</v>
      </c>
      <c r="AB47" s="14"/>
      <c r="AC47" s="14"/>
      <c r="AD47" s="14"/>
      <c r="AE47" s="14" t="s">
        <v>70</v>
      </c>
      <c r="AF47" s="14"/>
      <c r="AG47" s="14"/>
      <c r="AH47" s="14"/>
      <c r="AI47" s="2" t="str">
        <f t="shared" si="3"/>
        <v xml:space="preserve"> $^{\ast}$ &amp; </v>
      </c>
      <c r="AK47" s="2" t="str">
        <f t="shared" si="4"/>
        <v>12 $^{\ast}$ &amp; 2022 &amp; Leoste et al.~\cite[]{higher_edu_perception_on_tprs_2022} &amp;  &amp;  &amp;  &amp; X &amp;  &amp;  &amp;  \\\hline</v>
      </c>
    </row>
    <row r="48" spans="6:51" x14ac:dyDescent="0.3">
      <c r="F48" s="20" t="s">
        <v>67</v>
      </c>
      <c r="G48" s="12"/>
      <c r="H48" s="12"/>
      <c r="I48" s="12"/>
      <c r="J48" s="12"/>
      <c r="K48" s="12"/>
      <c r="L48" s="12"/>
      <c r="M48" s="12"/>
      <c r="N48" s="12"/>
      <c r="O48" s="12"/>
      <c r="Q48" s="2">
        <v>13</v>
      </c>
      <c r="R48" s="27" t="s">
        <v>110</v>
      </c>
      <c r="S48" s="25" t="s">
        <v>124</v>
      </c>
      <c r="T48" s="25"/>
      <c r="U48" s="25"/>
      <c r="V48" s="25"/>
      <c r="W48" s="25"/>
      <c r="X48" s="25"/>
      <c r="Y48" s="1" t="s">
        <v>145</v>
      </c>
      <c r="Z48" s="14">
        <v>5</v>
      </c>
      <c r="AA48" s="1" t="s">
        <v>160</v>
      </c>
      <c r="AB48" s="14" t="s">
        <v>70</v>
      </c>
      <c r="AC48" s="14" t="s">
        <v>70</v>
      </c>
      <c r="AD48" s="14"/>
      <c r="AE48" s="14"/>
      <c r="AF48" s="14"/>
      <c r="AG48" s="14"/>
      <c r="AH48" s="14"/>
      <c r="AI48" s="2" t="str">
        <f t="shared" si="3"/>
        <v xml:space="preserve"> $^{\ast}$ &amp; </v>
      </c>
      <c r="AK48" s="2" t="str">
        <f t="shared" si="4"/>
        <v>13 $^{\ast}$ &amp; 2018 &amp; Vilches et al.~\cite[]{robot_security_framework_2018} &amp; X &amp; X &amp;  &amp;  &amp;  &amp;  &amp;  \\\hline</v>
      </c>
    </row>
    <row r="49" spans="6:37" x14ac:dyDescent="0.3">
      <c r="F49" s="17"/>
      <c r="G49" s="17"/>
      <c r="H49" s="15" t="s">
        <v>105</v>
      </c>
      <c r="I49" s="15"/>
      <c r="J49" s="15" t="s">
        <v>106</v>
      </c>
      <c r="K49" s="15"/>
      <c r="L49" s="15" t="s">
        <v>107</v>
      </c>
      <c r="M49" s="15"/>
      <c r="N49" s="15" t="s">
        <v>108</v>
      </c>
      <c r="O49" s="15"/>
      <c r="Q49" s="2">
        <v>14</v>
      </c>
      <c r="R49" s="28" t="s">
        <v>172</v>
      </c>
      <c r="S49" s="25" t="s">
        <v>129</v>
      </c>
      <c r="T49" s="25"/>
      <c r="U49" s="25"/>
      <c r="V49" s="25"/>
      <c r="W49" s="25"/>
      <c r="X49" s="25"/>
      <c r="Y49" s="1" t="s">
        <v>161</v>
      </c>
      <c r="Z49" s="14">
        <v>5</v>
      </c>
      <c r="AA49" s="14" t="s">
        <v>160</v>
      </c>
      <c r="AB49" s="14"/>
      <c r="AC49" s="14"/>
      <c r="AD49" s="14" t="s">
        <v>70</v>
      </c>
      <c r="AE49" s="14"/>
      <c r="AF49" s="14" t="s">
        <v>70</v>
      </c>
      <c r="AG49" s="14"/>
      <c r="AH49" s="14"/>
      <c r="AI49" s="2" t="str">
        <f t="shared" si="3"/>
        <v xml:space="preserve"> $^{\ast}$ &amp; </v>
      </c>
      <c r="AK49" s="2" t="str">
        <f t="shared" si="4"/>
        <v>14 $^{\ast}$ &amp; 2022 &amp; Mayoral-Vilches~\cite[]{robot_security_review_2022} &amp;  &amp;  &amp; X &amp;  &amp; X &amp;  &amp;  \\\hline</v>
      </c>
    </row>
    <row r="50" spans="6:37" x14ac:dyDescent="0.3">
      <c r="F50" s="17" t="s">
        <v>32</v>
      </c>
      <c r="G50" s="18" t="s">
        <v>104</v>
      </c>
      <c r="H50" s="17" t="s">
        <v>112</v>
      </c>
      <c r="I50" s="17" t="s">
        <v>113</v>
      </c>
      <c r="J50" s="17" t="s">
        <v>112</v>
      </c>
      <c r="K50" s="17" t="s">
        <v>113</v>
      </c>
      <c r="L50" s="17" t="s">
        <v>112</v>
      </c>
      <c r="M50" s="17" t="s">
        <v>113</v>
      </c>
      <c r="N50" s="17" t="s">
        <v>112</v>
      </c>
      <c r="O50" s="17" t="s">
        <v>113</v>
      </c>
      <c r="Q50" s="2">
        <v>15</v>
      </c>
      <c r="R50" s="27" t="s">
        <v>110</v>
      </c>
      <c r="S50" s="25" t="s">
        <v>141</v>
      </c>
      <c r="T50" s="25"/>
      <c r="U50" s="25"/>
      <c r="V50" s="25"/>
      <c r="W50" s="25"/>
      <c r="X50" s="25"/>
      <c r="Y50" s="1" t="s">
        <v>162</v>
      </c>
      <c r="Z50" s="14">
        <v>5</v>
      </c>
      <c r="AA50" s="14" t="s">
        <v>160</v>
      </c>
      <c r="AB50" s="14"/>
      <c r="AC50" s="14"/>
      <c r="AD50" s="14"/>
      <c r="AE50" s="14" t="s">
        <v>70</v>
      </c>
      <c r="AF50" s="14"/>
      <c r="AG50" s="14"/>
      <c r="AH50" s="14" t="s">
        <v>70</v>
      </c>
      <c r="AI50" s="2" t="str">
        <f t="shared" si="3"/>
        <v xml:space="preserve"> $^{\ast}$ &amp; </v>
      </c>
      <c r="AK50" s="2" t="str">
        <f t="shared" si="4"/>
        <v>15 $^{\ast}$ &amp; 2020 &amp; Singar et al.~\cite[]{role_of_cyber_security_in_higher_edu_2020} &amp;  &amp;  &amp;  &amp; X &amp;  &amp;  &amp; X \\\hline</v>
      </c>
    </row>
    <row r="51" spans="6:37" x14ac:dyDescent="0.3">
      <c r="F51" s="17">
        <v>2014</v>
      </c>
      <c r="G51" s="17">
        <f>SUM(H51+J51+L51+N51)</f>
        <v>8</v>
      </c>
      <c r="H51" s="17">
        <v>2</v>
      </c>
      <c r="I51" s="17"/>
      <c r="J51" s="17">
        <v>6</v>
      </c>
      <c r="K51" s="17"/>
      <c r="L51" s="17"/>
      <c r="M51" s="17"/>
      <c r="N51" s="17"/>
      <c r="O51" s="17"/>
      <c r="Q51" s="2">
        <v>16</v>
      </c>
      <c r="R51" s="27" t="s">
        <v>110</v>
      </c>
      <c r="S51" s="25" t="s">
        <v>130</v>
      </c>
      <c r="T51" s="25"/>
      <c r="U51" s="25"/>
      <c r="V51" s="25"/>
      <c r="W51" s="25"/>
      <c r="X51" s="25"/>
      <c r="Y51" s="1" t="s">
        <v>163</v>
      </c>
      <c r="Z51" s="14">
        <v>5</v>
      </c>
      <c r="AA51" s="14" t="s">
        <v>160</v>
      </c>
      <c r="AB51" s="14"/>
      <c r="AC51" s="14"/>
      <c r="AD51" s="14"/>
      <c r="AE51" s="14" t="s">
        <v>70</v>
      </c>
      <c r="AF51" s="14"/>
      <c r="AG51" s="14"/>
      <c r="AH51" s="14"/>
      <c r="AI51" s="2" t="str">
        <f t="shared" si="3"/>
        <v xml:space="preserve"> $^{\ast}$ &amp; </v>
      </c>
      <c r="AK51" s="2" t="str">
        <f t="shared" si="4"/>
        <v>16 $^{\ast}$ &amp; 2019 &amp; Reis et al.~\cite[]{telepresence_robots_in_classroom_2019} &amp;  &amp;  &amp;  &amp; X &amp;  &amp;  &amp;  \\\hline</v>
      </c>
    </row>
    <row r="52" spans="6:37" x14ac:dyDescent="0.3">
      <c r="F52" s="17">
        <v>2015</v>
      </c>
      <c r="G52" s="17">
        <f t="shared" ref="G52:G60" si="5">SUM(H52+J52+L52+N52)</f>
        <v>3</v>
      </c>
      <c r="H52" s="17">
        <v>1</v>
      </c>
      <c r="I52" s="17"/>
      <c r="J52" s="17">
        <v>1</v>
      </c>
      <c r="K52" s="17"/>
      <c r="L52" s="17">
        <v>1</v>
      </c>
      <c r="M52" s="17"/>
      <c r="N52" s="17"/>
      <c r="O52" s="17"/>
      <c r="Q52" s="2">
        <v>17</v>
      </c>
      <c r="R52" s="28" t="s">
        <v>172</v>
      </c>
      <c r="S52" s="2" t="s">
        <v>170</v>
      </c>
      <c r="Y52" s="2" t="s">
        <v>171</v>
      </c>
      <c r="Z52" s="2">
        <v>5</v>
      </c>
      <c r="AA52" s="2" t="s">
        <v>160</v>
      </c>
      <c r="AI52" s="2" t="str">
        <f t="shared" si="3"/>
        <v xml:space="preserve"> $^{\ast}$ &amp; </v>
      </c>
      <c r="AK52" s="2" t="str">
        <f t="shared" si="4"/>
        <v>17 $^{\ast}$ &amp; 2022 &amp; Virkus et al.~\cite[]{telepresence_perspective_psychology_educational_2022} &amp;  &amp;  &amp;  &amp;  &amp;  &amp;  &amp;  \\\hline</v>
      </c>
    </row>
    <row r="53" spans="6:37" x14ac:dyDescent="0.3">
      <c r="F53" s="17">
        <v>2016</v>
      </c>
      <c r="G53" s="17">
        <f t="shared" si="5"/>
        <v>2</v>
      </c>
      <c r="H53" s="17">
        <v>2</v>
      </c>
      <c r="I53" s="17"/>
      <c r="J53" s="17"/>
      <c r="K53" s="17"/>
      <c r="L53" s="17"/>
      <c r="M53" s="17"/>
      <c r="N53" s="17"/>
      <c r="O53" s="17"/>
      <c r="Q53" s="2">
        <v>18</v>
      </c>
      <c r="AI53" s="2" t="str">
        <f t="shared" si="3"/>
        <v xml:space="preserve"> &amp; </v>
      </c>
      <c r="AK53" s="2" t="str">
        <f t="shared" si="4"/>
        <v>18 &amp;  &amp; ~\cite[]{} &amp;  &amp;  &amp;  &amp;  &amp;  &amp;  &amp;  \\\hline</v>
      </c>
    </row>
    <row r="54" spans="6:37" x14ac:dyDescent="0.3">
      <c r="F54" s="17">
        <v>2017</v>
      </c>
      <c r="G54" s="17">
        <f t="shared" si="5"/>
        <v>8</v>
      </c>
      <c r="H54" s="17">
        <v>4</v>
      </c>
      <c r="I54" s="17"/>
      <c r="J54" s="17">
        <v>4</v>
      </c>
      <c r="K54" s="17"/>
      <c r="L54" s="17"/>
      <c r="M54" s="17"/>
      <c r="N54" s="17"/>
      <c r="O54" s="17"/>
      <c r="Q54" s="2">
        <v>19</v>
      </c>
      <c r="AI54" s="2" t="str">
        <f t="shared" si="3"/>
        <v xml:space="preserve"> &amp; </v>
      </c>
      <c r="AK54" s="2" t="str">
        <f t="shared" si="4"/>
        <v>19 &amp;  &amp; ~\cite[]{} &amp;  &amp;  &amp;  &amp;  &amp;  &amp;  &amp;  \\\hline</v>
      </c>
    </row>
    <row r="55" spans="6:37" x14ac:dyDescent="0.3">
      <c r="F55" s="17">
        <v>2018</v>
      </c>
      <c r="G55" s="17">
        <f t="shared" si="5"/>
        <v>3</v>
      </c>
      <c r="H55" s="17">
        <v>2</v>
      </c>
      <c r="I55" s="17"/>
      <c r="J55" s="17">
        <v>1</v>
      </c>
      <c r="K55" s="17"/>
      <c r="L55" s="17"/>
      <c r="M55" s="17"/>
      <c r="N55" s="17"/>
      <c r="O55" s="17"/>
      <c r="Q55" s="2">
        <v>20</v>
      </c>
      <c r="AI55" s="2" t="str">
        <f t="shared" si="3"/>
        <v xml:space="preserve"> &amp; </v>
      </c>
      <c r="AK55" s="2" t="str">
        <f t="shared" si="4"/>
        <v>20 &amp;  &amp; ~\cite[]{} &amp;  &amp;  &amp;  &amp;  &amp;  &amp;  &amp;  \\\hline</v>
      </c>
    </row>
    <row r="56" spans="6:37" x14ac:dyDescent="0.3">
      <c r="F56" s="17">
        <v>2019</v>
      </c>
      <c r="G56" s="17">
        <f t="shared" si="5"/>
        <v>7</v>
      </c>
      <c r="H56" s="17">
        <v>2</v>
      </c>
      <c r="I56" s="17"/>
      <c r="J56" s="17">
        <v>5</v>
      </c>
      <c r="K56" s="17"/>
      <c r="L56" s="17"/>
      <c r="M56" s="17"/>
      <c r="N56" s="17"/>
      <c r="O56" s="17"/>
      <c r="Q56" s="2">
        <v>21</v>
      </c>
      <c r="AI56" s="2" t="str">
        <f t="shared" si="3"/>
        <v xml:space="preserve"> &amp; </v>
      </c>
      <c r="AK56" s="2" t="str">
        <f t="shared" si="4"/>
        <v>21 &amp;  &amp; ~\cite[]{} &amp;  &amp;  &amp;  &amp;  &amp;  &amp;  &amp;  \\\hline</v>
      </c>
    </row>
    <row r="57" spans="6:37" x14ac:dyDescent="0.3">
      <c r="F57" s="17">
        <v>2020</v>
      </c>
      <c r="G57" s="17">
        <f t="shared" si="5"/>
        <v>6</v>
      </c>
      <c r="H57" s="17">
        <v>5</v>
      </c>
      <c r="I57" s="17"/>
      <c r="J57" s="17">
        <v>1</v>
      </c>
      <c r="K57" s="17"/>
      <c r="L57" s="17"/>
      <c r="M57" s="17"/>
      <c r="N57" s="17"/>
      <c r="O57" s="17"/>
      <c r="Q57" s="2">
        <v>22</v>
      </c>
      <c r="AI57" s="2" t="str">
        <f t="shared" si="3"/>
        <v xml:space="preserve"> &amp; </v>
      </c>
      <c r="AK57" s="2" t="str">
        <f t="shared" si="4"/>
        <v>22 &amp;  &amp; ~\cite[]{} &amp;  &amp;  &amp;  &amp;  &amp;  &amp;  &amp;  \\\hline</v>
      </c>
    </row>
    <row r="58" spans="6:37" x14ac:dyDescent="0.3">
      <c r="F58" s="17">
        <v>2021</v>
      </c>
      <c r="G58" s="17">
        <f t="shared" si="5"/>
        <v>8</v>
      </c>
      <c r="H58" s="17">
        <v>6</v>
      </c>
      <c r="I58" s="17"/>
      <c r="J58" s="17">
        <v>2</v>
      </c>
      <c r="K58" s="17"/>
      <c r="L58" s="17"/>
      <c r="M58" s="17"/>
      <c r="N58" s="17"/>
      <c r="O58" s="17"/>
      <c r="S58" s="25"/>
      <c r="T58" s="25"/>
      <c r="U58" s="25"/>
      <c r="V58" s="25"/>
      <c r="W58" s="25"/>
      <c r="X58" s="25"/>
      <c r="AI58" s="2" t="str">
        <f t="shared" si="3"/>
        <v xml:space="preserve"> &amp; </v>
      </c>
      <c r="AK58" s="2" t="str">
        <f t="shared" si="4"/>
        <v xml:space="preserve"> &amp;  &amp; ~\cite[]{} &amp;  &amp;  &amp;  &amp;  &amp;  &amp;  &amp;  \\\hline</v>
      </c>
    </row>
    <row r="59" spans="6:37" x14ac:dyDescent="0.3">
      <c r="F59" s="17">
        <v>2022</v>
      </c>
      <c r="G59" s="17">
        <f t="shared" si="5"/>
        <v>10</v>
      </c>
      <c r="H59" s="17">
        <v>6</v>
      </c>
      <c r="I59" s="17"/>
      <c r="J59" s="17">
        <v>4</v>
      </c>
      <c r="K59" s="17"/>
      <c r="L59" s="17"/>
      <c r="M59" s="17"/>
      <c r="N59" s="17"/>
      <c r="O59" s="17"/>
      <c r="S59" s="25"/>
      <c r="T59" s="25"/>
      <c r="U59" s="25"/>
      <c r="V59" s="25"/>
      <c r="W59" s="25"/>
      <c r="X59" s="25"/>
      <c r="AI59" s="2" t="str">
        <f t="shared" si="3"/>
        <v xml:space="preserve"> &amp; </v>
      </c>
      <c r="AK59" s="2" t="str">
        <f t="shared" si="4"/>
        <v xml:space="preserve"> &amp;  &amp; ~\cite[]{} &amp;  &amp;  &amp;  &amp;  &amp;  &amp;  &amp;  \\\hline</v>
      </c>
    </row>
    <row r="60" spans="6:37" x14ac:dyDescent="0.3">
      <c r="F60" s="17">
        <v>2023</v>
      </c>
      <c r="G60" s="17">
        <f t="shared" si="5"/>
        <v>1</v>
      </c>
      <c r="H60" s="17"/>
      <c r="I60" s="17"/>
      <c r="J60" s="17">
        <v>1</v>
      </c>
      <c r="K60" s="17"/>
      <c r="L60" s="17"/>
      <c r="M60" s="17"/>
      <c r="N60" s="17"/>
      <c r="O60" s="17"/>
      <c r="S60" s="25"/>
      <c r="T60" s="25"/>
      <c r="U60" s="25"/>
      <c r="V60" s="25"/>
      <c r="W60" s="25"/>
      <c r="X60" s="25"/>
      <c r="AI60" s="2" t="str">
        <f t="shared" si="3"/>
        <v xml:space="preserve"> &amp; </v>
      </c>
      <c r="AK60" s="2" t="str">
        <f t="shared" si="4"/>
        <v xml:space="preserve"> &amp;  &amp; ~\cite[]{} &amp;  &amp;  &amp;  &amp;  &amp;  &amp;  &amp;  \\\hline</v>
      </c>
    </row>
    <row r="61" spans="6:37" x14ac:dyDescent="0.3">
      <c r="S61" s="25"/>
      <c r="T61" s="25"/>
      <c r="U61" s="25"/>
      <c r="V61" s="25"/>
      <c r="W61" s="25"/>
      <c r="X61" s="25"/>
      <c r="AI61" s="2" t="str">
        <f t="shared" si="3"/>
        <v xml:space="preserve"> &amp; </v>
      </c>
      <c r="AK61" s="2" t="str">
        <f t="shared" si="4"/>
        <v xml:space="preserve"> &amp;  &amp; ~\cite[]{} &amp;  &amp;  &amp;  &amp;  &amp;  &amp;  &amp;  \\\hline</v>
      </c>
    </row>
    <row r="62" spans="6:37" x14ac:dyDescent="0.3">
      <c r="F62" s="2" t="s">
        <v>109</v>
      </c>
      <c r="G62" s="12"/>
      <c r="H62" s="12"/>
      <c r="I62" s="12"/>
      <c r="J62" s="12"/>
      <c r="K62" s="16"/>
      <c r="L62" s="12"/>
      <c r="M62" s="12"/>
      <c r="N62" s="12"/>
      <c r="O62" s="12"/>
      <c r="S62" s="25"/>
      <c r="T62" s="25"/>
      <c r="U62" s="25"/>
      <c r="V62" s="25"/>
      <c r="W62" s="25"/>
      <c r="X62" s="25"/>
      <c r="AI62" s="2" t="str">
        <f t="shared" si="3"/>
        <v xml:space="preserve"> &amp; </v>
      </c>
      <c r="AK62" s="2" t="str">
        <f t="shared" si="4"/>
        <v xml:space="preserve"> &amp;  &amp; ~\cite[]{} &amp;  &amp;  &amp;  &amp;  &amp;  &amp;  &amp;  \\\hline</v>
      </c>
    </row>
    <row r="63" spans="6:37" x14ac:dyDescent="0.3">
      <c r="F63" s="21" t="s">
        <v>115</v>
      </c>
      <c r="G63" s="12"/>
      <c r="H63" s="12"/>
      <c r="I63" s="12"/>
      <c r="J63" s="12"/>
      <c r="K63" s="12"/>
      <c r="L63" s="12"/>
      <c r="M63" s="12"/>
      <c r="N63" s="12"/>
      <c r="O63" s="12"/>
      <c r="S63" s="25"/>
      <c r="T63" s="25"/>
      <c r="U63" s="25"/>
      <c r="V63" s="25"/>
      <c r="W63" s="25"/>
      <c r="X63" s="25"/>
      <c r="AI63" s="2" t="str">
        <f t="shared" si="3"/>
        <v xml:space="preserve"> &amp; </v>
      </c>
      <c r="AK63" s="2" t="str">
        <f t="shared" si="4"/>
        <v xml:space="preserve"> &amp;  &amp; ~\cite[]{} &amp;  &amp;  &amp;  &amp;  &amp;  &amp;  &amp;  \\\hline</v>
      </c>
    </row>
    <row r="64" spans="6:37" x14ac:dyDescent="0.3">
      <c r="F64" s="17"/>
      <c r="G64" s="17"/>
      <c r="H64" s="15" t="s">
        <v>105</v>
      </c>
      <c r="I64" s="15"/>
      <c r="J64" s="15" t="s">
        <v>106</v>
      </c>
      <c r="K64" s="15"/>
      <c r="L64" s="15" t="s">
        <v>107</v>
      </c>
      <c r="M64" s="15"/>
      <c r="N64" s="15" t="s">
        <v>108</v>
      </c>
      <c r="O64" s="15"/>
      <c r="S64" s="25"/>
      <c r="T64" s="25"/>
      <c r="U64" s="25"/>
      <c r="V64" s="25"/>
      <c r="W64" s="25"/>
      <c r="X64" s="25"/>
      <c r="AI64" s="2" t="str">
        <f t="shared" si="3"/>
        <v xml:space="preserve"> &amp; </v>
      </c>
      <c r="AK64" s="2" t="str">
        <f t="shared" si="4"/>
        <v xml:space="preserve"> &amp;  &amp; ~\cite[]{} &amp;  &amp;  &amp;  &amp;  &amp;  &amp;  &amp;  \\\hline</v>
      </c>
    </row>
    <row r="65" spans="6:37" x14ac:dyDescent="0.3">
      <c r="F65" s="17" t="s">
        <v>32</v>
      </c>
      <c r="G65" s="18" t="s">
        <v>104</v>
      </c>
      <c r="H65" s="17" t="s">
        <v>112</v>
      </c>
      <c r="I65" s="17" t="s">
        <v>113</v>
      </c>
      <c r="J65" s="17" t="s">
        <v>112</v>
      </c>
      <c r="K65" s="17" t="s">
        <v>113</v>
      </c>
      <c r="L65" s="17" t="s">
        <v>112</v>
      </c>
      <c r="M65" s="17" t="s">
        <v>113</v>
      </c>
      <c r="N65" s="17" t="s">
        <v>112</v>
      </c>
      <c r="O65" s="17" t="s">
        <v>113</v>
      </c>
      <c r="S65" s="25"/>
      <c r="T65" s="25"/>
      <c r="U65" s="25"/>
      <c r="V65" s="25"/>
      <c r="W65" s="25"/>
      <c r="X65" s="25"/>
      <c r="AI65" s="2" t="str">
        <f t="shared" si="3"/>
        <v xml:space="preserve"> &amp; </v>
      </c>
      <c r="AK65" s="2" t="str">
        <f t="shared" si="4"/>
        <v xml:space="preserve"> &amp;  &amp; ~\cite[]{} &amp;  &amp;  &amp;  &amp;  &amp;  &amp;  &amp;  \\\hline</v>
      </c>
    </row>
    <row r="66" spans="6:37" x14ac:dyDescent="0.3">
      <c r="F66" s="17">
        <v>2014</v>
      </c>
      <c r="G66" s="17">
        <f>SUM(H66+J66+L66+N66)</f>
        <v>3</v>
      </c>
      <c r="H66" s="17">
        <v>2</v>
      </c>
      <c r="I66" s="17"/>
      <c r="J66" s="17"/>
      <c r="K66" s="17"/>
      <c r="L66" s="17">
        <v>1</v>
      </c>
      <c r="M66" s="17"/>
      <c r="N66" s="17"/>
      <c r="O66" s="17"/>
      <c r="R66" s="2" t="s">
        <v>140</v>
      </c>
      <c r="S66" s="25" t="s">
        <v>125</v>
      </c>
      <c r="T66" s="25"/>
      <c r="U66" s="25"/>
      <c r="V66" s="25"/>
      <c r="W66" s="25"/>
      <c r="X66" s="25"/>
      <c r="AI66" s="2" t="str">
        <f t="shared" si="3"/>
        <v xml:space="preserve"> &amp; </v>
      </c>
      <c r="AK66" s="2" t="str">
        <f t="shared" si="4"/>
        <v xml:space="preserve"> &amp; 2004 &amp; ~\cite[]{systematic_review_2004} &amp;  &amp;  &amp;  &amp;  &amp;  &amp;  &amp;  \\\hline</v>
      </c>
    </row>
    <row r="67" spans="6:37" x14ac:dyDescent="0.3">
      <c r="F67" s="17">
        <v>2015</v>
      </c>
      <c r="G67" s="17">
        <f t="shared" ref="G67:G75" si="6">SUM(H67+J67+L67+N67)</f>
        <v>0</v>
      </c>
      <c r="H67" s="17"/>
      <c r="I67" s="17"/>
      <c r="J67" s="17"/>
      <c r="K67" s="17"/>
      <c r="L67" s="17"/>
      <c r="M67" s="17"/>
      <c r="N67" s="17"/>
      <c r="O67" s="17"/>
      <c r="S67" s="25"/>
      <c r="T67" s="25"/>
      <c r="U67" s="25"/>
      <c r="V67" s="25"/>
      <c r="W67" s="25"/>
      <c r="X67" s="25"/>
      <c r="AI67" s="2" t="str">
        <f t="shared" si="3"/>
        <v xml:space="preserve"> &amp; </v>
      </c>
      <c r="AK67" s="2" t="str">
        <f t="shared" si="4"/>
        <v xml:space="preserve"> &amp;  &amp; ~\cite[]{} &amp;  &amp;  &amp;  &amp;  &amp;  &amp;  &amp;  \\\hline</v>
      </c>
    </row>
    <row r="68" spans="6:37" x14ac:dyDescent="0.3">
      <c r="F68" s="17">
        <v>2016</v>
      </c>
      <c r="G68" s="17">
        <f t="shared" si="6"/>
        <v>0</v>
      </c>
      <c r="H68" s="17"/>
      <c r="I68" s="17"/>
      <c r="J68" s="17"/>
      <c r="K68" s="17"/>
      <c r="L68" s="17"/>
      <c r="M68" s="17"/>
      <c r="N68" s="17"/>
      <c r="O68" s="17"/>
      <c r="S68" s="25"/>
      <c r="T68" s="25"/>
      <c r="U68" s="25"/>
      <c r="V68" s="25"/>
      <c r="W68" s="25"/>
      <c r="X68" s="25"/>
      <c r="AI68" s="2" t="str">
        <f t="shared" si="3"/>
        <v xml:space="preserve"> &amp; </v>
      </c>
      <c r="AK68" s="2" t="str">
        <f t="shared" si="4"/>
        <v xml:space="preserve"> &amp;  &amp; ~\cite[]{} &amp;  &amp;  &amp;  &amp;  &amp;  &amp;  &amp;  \\\hline</v>
      </c>
    </row>
    <row r="69" spans="6:37" x14ac:dyDescent="0.3">
      <c r="F69" s="17">
        <v>2017</v>
      </c>
      <c r="G69" s="17">
        <f t="shared" si="6"/>
        <v>2</v>
      </c>
      <c r="H69" s="17">
        <v>1</v>
      </c>
      <c r="I69" s="17"/>
      <c r="J69" s="17">
        <v>1</v>
      </c>
      <c r="K69" s="17"/>
      <c r="L69" s="17"/>
      <c r="M69" s="17"/>
      <c r="N69" s="17"/>
      <c r="O69" s="17"/>
      <c r="S69" s="25"/>
      <c r="T69" s="25"/>
      <c r="U69" s="25"/>
      <c r="V69" s="25"/>
      <c r="W69" s="25"/>
      <c r="X69" s="25"/>
      <c r="AI69" s="2" t="str">
        <f t="shared" si="3"/>
        <v xml:space="preserve"> &amp; </v>
      </c>
      <c r="AK69" s="2" t="str">
        <f t="shared" si="4"/>
        <v xml:space="preserve"> &amp;  &amp; ~\cite[]{} &amp;  &amp;  &amp;  &amp;  &amp;  &amp;  &amp;  \\\hline</v>
      </c>
    </row>
    <row r="70" spans="6:37" x14ac:dyDescent="0.3">
      <c r="F70" s="17">
        <v>2018</v>
      </c>
      <c r="G70" s="17">
        <f t="shared" si="6"/>
        <v>2</v>
      </c>
      <c r="H70" s="17">
        <v>1</v>
      </c>
      <c r="I70" s="17"/>
      <c r="J70" s="17">
        <v>1</v>
      </c>
      <c r="K70" s="17"/>
      <c r="L70" s="17"/>
      <c r="M70" s="17"/>
      <c r="N70" s="17"/>
      <c r="O70" s="17"/>
      <c r="S70" s="25"/>
      <c r="T70" s="25"/>
      <c r="U70" s="25"/>
      <c r="V70" s="25"/>
      <c r="W70" s="25"/>
      <c r="X70" s="25"/>
      <c r="AI70" s="2" t="str">
        <f t="shared" si="3"/>
        <v xml:space="preserve"> &amp; </v>
      </c>
      <c r="AK70" s="2" t="str">
        <f t="shared" si="4"/>
        <v xml:space="preserve"> &amp;  &amp; ~\cite[]{} &amp;  &amp;  &amp;  &amp;  &amp;  &amp;  &amp;  \\\hline</v>
      </c>
    </row>
    <row r="71" spans="6:37" x14ac:dyDescent="0.3">
      <c r="F71" s="17">
        <v>2019</v>
      </c>
      <c r="G71" s="17">
        <f t="shared" si="6"/>
        <v>12</v>
      </c>
      <c r="H71" s="17">
        <v>7</v>
      </c>
      <c r="I71" s="17"/>
      <c r="J71" s="17">
        <v>5</v>
      </c>
      <c r="K71" s="17"/>
      <c r="L71" s="17"/>
      <c r="M71" s="17"/>
      <c r="N71" s="17"/>
      <c r="O71" s="17"/>
      <c r="S71" s="25"/>
      <c r="T71" s="25"/>
      <c r="U71" s="25"/>
      <c r="V71" s="25"/>
      <c r="W71" s="25"/>
      <c r="X71" s="25"/>
      <c r="AI71" s="2" t="str">
        <f t="shared" si="3"/>
        <v xml:space="preserve"> &amp; </v>
      </c>
      <c r="AK71" s="2" t="str">
        <f t="shared" ref="AK37:AK74" si="7">Q71&amp;AI71&amp;RIGHT(S71,4)&amp;" &amp; "&amp;Y71&amp;""&amp;"~\cite[]{"&amp;S71&amp;"}"&amp;" &amp; "&amp;AB71&amp;" &amp; "&amp;AC71&amp;" &amp; "&amp;AD71&amp;" &amp; "&amp;AE71&amp;" &amp; "&amp;AF71&amp;" &amp; "&amp;AG71&amp;" &amp; "&amp;AH71&amp;" \\\hline"</f>
        <v xml:space="preserve"> &amp;  &amp; ~\cite[]{} &amp;  &amp;  &amp;  &amp;  &amp;  &amp;  &amp;  \\\hline</v>
      </c>
    </row>
    <row r="72" spans="6:37" x14ac:dyDescent="0.3">
      <c r="F72" s="17">
        <v>2020</v>
      </c>
      <c r="G72" s="17">
        <f t="shared" si="6"/>
        <v>8</v>
      </c>
      <c r="H72" s="17">
        <v>5</v>
      </c>
      <c r="I72" s="17"/>
      <c r="J72" s="17">
        <v>3</v>
      </c>
      <c r="K72" s="17"/>
      <c r="L72" s="17"/>
      <c r="M72" s="17"/>
      <c r="N72" s="17"/>
      <c r="O72" s="17"/>
      <c r="S72" s="25"/>
      <c r="T72" s="25"/>
      <c r="U72" s="25"/>
      <c r="V72" s="25"/>
      <c r="W72" s="25"/>
      <c r="X72" s="25"/>
      <c r="AI72" s="2" t="str">
        <f t="shared" si="3"/>
        <v xml:space="preserve"> &amp; </v>
      </c>
      <c r="AK72" s="2" t="str">
        <f t="shared" si="7"/>
        <v xml:space="preserve"> &amp;  &amp; ~\cite[]{} &amp;  &amp;  &amp;  &amp;  &amp;  &amp;  &amp;  \\\hline</v>
      </c>
    </row>
    <row r="73" spans="6:37" x14ac:dyDescent="0.3">
      <c r="F73" s="17">
        <v>2021</v>
      </c>
      <c r="G73" s="17">
        <f t="shared" si="6"/>
        <v>12</v>
      </c>
      <c r="H73" s="17">
        <v>9</v>
      </c>
      <c r="I73" s="17"/>
      <c r="J73" s="17">
        <v>2</v>
      </c>
      <c r="K73" s="17"/>
      <c r="L73" s="17">
        <v>1</v>
      </c>
      <c r="M73" s="17"/>
      <c r="N73" s="17"/>
      <c r="O73" s="17"/>
      <c r="S73" s="25"/>
      <c r="T73" s="25"/>
      <c r="U73" s="25"/>
      <c r="V73" s="25"/>
      <c r="W73" s="25"/>
      <c r="X73" s="25"/>
      <c r="AI73" s="2" t="str">
        <f t="shared" si="3"/>
        <v xml:space="preserve"> &amp; </v>
      </c>
      <c r="AK73" s="2" t="str">
        <f t="shared" si="7"/>
        <v xml:space="preserve"> &amp;  &amp; ~\cite[]{} &amp;  &amp;  &amp;  &amp;  &amp;  &amp;  &amp;  \\\hline</v>
      </c>
    </row>
    <row r="74" spans="6:37" x14ac:dyDescent="0.3">
      <c r="F74" s="17">
        <v>2022</v>
      </c>
      <c r="G74" s="17">
        <f t="shared" si="6"/>
        <v>19</v>
      </c>
      <c r="H74" s="17">
        <v>14</v>
      </c>
      <c r="I74" s="17"/>
      <c r="J74" s="17">
        <v>5</v>
      </c>
      <c r="K74" s="17"/>
      <c r="L74" s="17"/>
      <c r="M74" s="17"/>
      <c r="N74" s="17"/>
      <c r="O74" s="17"/>
      <c r="S74" s="25"/>
      <c r="T74" s="25"/>
      <c r="U74" s="25"/>
      <c r="V74" s="25"/>
      <c r="W74" s="25"/>
      <c r="X74" s="25"/>
      <c r="AK74" s="2" t="str">
        <f t="shared" si="7"/>
        <v xml:space="preserve"> &amp; ~\cite[]{} &amp;  &amp;  &amp;  &amp;  &amp;  &amp;  &amp;  \\\hline</v>
      </c>
    </row>
    <row r="75" spans="6:37" x14ac:dyDescent="0.3">
      <c r="F75" s="17">
        <v>2023</v>
      </c>
      <c r="G75" s="17">
        <f t="shared" si="6"/>
        <v>3</v>
      </c>
      <c r="H75" s="17">
        <v>2</v>
      </c>
      <c r="I75" s="17"/>
      <c r="J75" s="17"/>
      <c r="K75" s="17"/>
      <c r="L75" s="17"/>
      <c r="M75" s="17"/>
      <c r="N75" s="17">
        <v>1</v>
      </c>
      <c r="O75" s="17"/>
      <c r="S75" s="25"/>
      <c r="T75" s="25"/>
      <c r="U75" s="25"/>
      <c r="V75" s="25"/>
      <c r="W75" s="25"/>
      <c r="X75" s="25"/>
    </row>
    <row r="76" spans="6:37" x14ac:dyDescent="0.3">
      <c r="S76" s="25"/>
      <c r="T76" s="25"/>
      <c r="U76" s="25"/>
      <c r="V76" s="25"/>
      <c r="W76" s="25"/>
      <c r="X76" s="25"/>
    </row>
    <row r="77" spans="6:37" x14ac:dyDescent="0.3">
      <c r="S77" s="25"/>
      <c r="T77" s="25"/>
      <c r="U77" s="25"/>
      <c r="V77" s="25"/>
      <c r="W77" s="25"/>
      <c r="X77" s="25"/>
    </row>
    <row r="78" spans="6:37" x14ac:dyDescent="0.3">
      <c r="F78" s="2" t="s">
        <v>117</v>
      </c>
      <c r="G78" s="12"/>
      <c r="H78" s="12"/>
      <c r="I78" s="12"/>
      <c r="J78" s="12"/>
      <c r="K78" s="16"/>
      <c r="L78" s="12"/>
      <c r="M78" s="12"/>
      <c r="N78" s="12"/>
      <c r="O78" s="12"/>
    </row>
    <row r="79" spans="6:37" x14ac:dyDescent="0.3">
      <c r="F79" s="21" t="s">
        <v>116</v>
      </c>
      <c r="G79" s="12"/>
      <c r="H79" s="12"/>
      <c r="I79" s="33"/>
      <c r="J79" s="33"/>
      <c r="K79" s="12"/>
      <c r="L79" s="12"/>
      <c r="M79" s="12"/>
      <c r="N79" s="12"/>
      <c r="O79" s="12"/>
    </row>
    <row r="80" spans="6:37" x14ac:dyDescent="0.3">
      <c r="F80" s="17"/>
      <c r="G80" s="17"/>
      <c r="H80" s="15" t="s">
        <v>105</v>
      </c>
      <c r="I80" s="15"/>
      <c r="J80" s="15" t="s">
        <v>106</v>
      </c>
      <c r="K80" s="15"/>
      <c r="L80" s="15" t="s">
        <v>107</v>
      </c>
      <c r="M80" s="15"/>
      <c r="N80" s="15" t="s">
        <v>108</v>
      </c>
      <c r="O80" s="15"/>
    </row>
    <row r="81" spans="6:15" x14ac:dyDescent="0.3">
      <c r="F81" s="17" t="s">
        <v>32</v>
      </c>
      <c r="G81" s="18" t="s">
        <v>104</v>
      </c>
      <c r="H81" s="17" t="s">
        <v>112</v>
      </c>
      <c r="I81" s="17" t="s">
        <v>113</v>
      </c>
      <c r="J81" s="17" t="s">
        <v>112</v>
      </c>
      <c r="K81" s="17" t="s">
        <v>113</v>
      </c>
      <c r="L81" s="17" t="s">
        <v>112</v>
      </c>
      <c r="M81" s="17" t="s">
        <v>113</v>
      </c>
      <c r="N81" s="17" t="s">
        <v>112</v>
      </c>
      <c r="O81" s="17" t="s">
        <v>113</v>
      </c>
    </row>
    <row r="82" spans="6:15" x14ac:dyDescent="0.3">
      <c r="F82" s="17">
        <v>2014</v>
      </c>
      <c r="G82" s="17">
        <f>SUM(H82+J82+L82+N82)</f>
        <v>2</v>
      </c>
      <c r="H82" s="17">
        <v>2</v>
      </c>
      <c r="I82" s="17"/>
      <c r="J82" s="17"/>
      <c r="K82" s="17"/>
      <c r="L82" s="17"/>
      <c r="M82" s="17"/>
      <c r="N82" s="17"/>
      <c r="O82" s="17"/>
    </row>
    <row r="83" spans="6:15" x14ac:dyDescent="0.3">
      <c r="F83" s="17">
        <v>2015</v>
      </c>
      <c r="G83" s="17">
        <f t="shared" ref="G82:G91" si="8">SUM(H83+J83+L83+N83)</f>
        <v>4</v>
      </c>
      <c r="H83" s="17">
        <v>4</v>
      </c>
      <c r="I83" s="17"/>
      <c r="J83" s="17"/>
      <c r="K83" s="17"/>
      <c r="L83" s="17"/>
      <c r="M83" s="17"/>
      <c r="N83" s="17"/>
      <c r="O83" s="17"/>
    </row>
    <row r="84" spans="6:15" x14ac:dyDescent="0.3">
      <c r="F84" s="17">
        <v>2016</v>
      </c>
      <c r="G84" s="17">
        <f t="shared" si="8"/>
        <v>3</v>
      </c>
      <c r="H84" s="17">
        <v>3</v>
      </c>
      <c r="I84" s="17"/>
      <c r="J84" s="17"/>
      <c r="K84" s="17"/>
      <c r="L84" s="17"/>
      <c r="M84" s="17"/>
      <c r="N84" s="17"/>
      <c r="O84" s="17"/>
    </row>
    <row r="85" spans="6:15" x14ac:dyDescent="0.3">
      <c r="F85" s="17">
        <v>2017</v>
      </c>
      <c r="G85" s="17">
        <f t="shared" si="8"/>
        <v>6</v>
      </c>
      <c r="H85" s="17">
        <v>6</v>
      </c>
      <c r="I85" s="17"/>
      <c r="J85" s="17"/>
      <c r="K85" s="17"/>
      <c r="L85" s="17"/>
      <c r="M85" s="17"/>
      <c r="N85" s="17"/>
      <c r="O85" s="17"/>
    </row>
    <row r="86" spans="6:15" x14ac:dyDescent="0.3">
      <c r="F86" s="17">
        <v>2018</v>
      </c>
      <c r="G86" s="17">
        <f t="shared" si="8"/>
        <v>14</v>
      </c>
      <c r="H86" s="17">
        <v>14</v>
      </c>
      <c r="I86" s="17"/>
      <c r="J86" s="17"/>
      <c r="K86" s="17"/>
      <c r="L86" s="17"/>
      <c r="M86" s="17"/>
      <c r="N86" s="17"/>
      <c r="O86" s="17"/>
    </row>
    <row r="87" spans="6:15" x14ac:dyDescent="0.3">
      <c r="F87" s="17">
        <v>2019</v>
      </c>
      <c r="G87" s="17">
        <f t="shared" si="8"/>
        <v>27</v>
      </c>
      <c r="H87" s="17">
        <v>27</v>
      </c>
      <c r="I87" s="17"/>
      <c r="J87" s="17"/>
      <c r="K87" s="17"/>
      <c r="L87" s="17"/>
      <c r="M87" s="17"/>
      <c r="N87" s="17"/>
      <c r="O87" s="17"/>
    </row>
    <row r="88" spans="6:15" x14ac:dyDescent="0.3">
      <c r="F88" s="17">
        <v>2020</v>
      </c>
      <c r="G88" s="17">
        <f t="shared" si="8"/>
        <v>47</v>
      </c>
      <c r="H88" s="17">
        <v>47</v>
      </c>
      <c r="I88" s="17"/>
      <c r="J88" s="17"/>
      <c r="K88" s="17"/>
      <c r="L88" s="17"/>
      <c r="M88" s="17"/>
      <c r="N88" s="17"/>
      <c r="O88" s="17"/>
    </row>
    <row r="89" spans="6:15" x14ac:dyDescent="0.3">
      <c r="F89" s="17">
        <v>2021</v>
      </c>
      <c r="G89" s="17">
        <f t="shared" si="8"/>
        <v>69</v>
      </c>
      <c r="H89" s="17">
        <v>69</v>
      </c>
      <c r="I89" s="17"/>
      <c r="J89" s="17"/>
      <c r="K89" s="17"/>
      <c r="L89" s="17"/>
      <c r="M89" s="17"/>
      <c r="N89" s="17"/>
      <c r="O89" s="17"/>
    </row>
    <row r="90" spans="6:15" x14ac:dyDescent="0.3">
      <c r="F90" s="17">
        <v>2022</v>
      </c>
      <c r="G90" s="17">
        <f t="shared" si="8"/>
        <v>63</v>
      </c>
      <c r="H90" s="17">
        <v>63</v>
      </c>
      <c r="I90" s="17">
        <v>2</v>
      </c>
      <c r="J90" s="17"/>
      <c r="K90" s="17"/>
      <c r="L90" s="17"/>
      <c r="M90" s="17"/>
      <c r="N90" s="17"/>
      <c r="O90" s="17"/>
    </row>
    <row r="91" spans="6:15" x14ac:dyDescent="0.3">
      <c r="F91" s="17">
        <v>2023</v>
      </c>
      <c r="G91" s="17">
        <f t="shared" si="8"/>
        <v>20</v>
      </c>
      <c r="H91" s="17">
        <v>20</v>
      </c>
      <c r="I91" s="17"/>
      <c r="J91" s="17"/>
      <c r="K91" s="17"/>
      <c r="L91" s="17"/>
      <c r="M91" s="17"/>
      <c r="N91" s="17"/>
      <c r="O91" s="17"/>
    </row>
    <row r="95" spans="6:15" x14ac:dyDescent="0.3">
      <c r="F95" s="2" t="s">
        <v>119</v>
      </c>
      <c r="G95" s="12"/>
      <c r="H95" s="12"/>
      <c r="I95" s="12"/>
      <c r="J95" s="12"/>
      <c r="K95" s="16"/>
      <c r="L95" s="12"/>
      <c r="M95" s="12"/>
      <c r="N95" s="12"/>
      <c r="O95" s="12"/>
    </row>
    <row r="96" spans="6:15" x14ac:dyDescent="0.3">
      <c r="F96" s="21" t="s">
        <v>120</v>
      </c>
      <c r="G96" s="12"/>
      <c r="H96" s="29"/>
      <c r="I96" s="29"/>
      <c r="J96" s="12"/>
      <c r="K96" s="12"/>
      <c r="L96" s="12"/>
      <c r="M96" s="12"/>
      <c r="N96" s="12"/>
      <c r="O96" s="12"/>
    </row>
    <row r="97" spans="6:15" x14ac:dyDescent="0.3">
      <c r="F97" s="17"/>
      <c r="G97" s="17"/>
      <c r="H97" s="15" t="s">
        <v>105</v>
      </c>
      <c r="I97" s="15"/>
      <c r="J97" s="15" t="s">
        <v>106</v>
      </c>
      <c r="K97" s="15"/>
      <c r="L97" s="15" t="s">
        <v>107</v>
      </c>
      <c r="M97" s="15"/>
      <c r="N97" s="15" t="s">
        <v>108</v>
      </c>
      <c r="O97" s="15"/>
    </row>
    <row r="98" spans="6:15" x14ac:dyDescent="0.3">
      <c r="F98" s="17" t="s">
        <v>32</v>
      </c>
      <c r="G98" s="18" t="s">
        <v>104</v>
      </c>
      <c r="H98" s="17" t="s">
        <v>112</v>
      </c>
      <c r="I98" s="17" t="s">
        <v>113</v>
      </c>
      <c r="J98" s="17" t="s">
        <v>112</v>
      </c>
      <c r="K98" s="17" t="s">
        <v>113</v>
      </c>
      <c r="L98" s="17" t="s">
        <v>112</v>
      </c>
      <c r="M98" s="17" t="s">
        <v>113</v>
      </c>
      <c r="N98" s="17" t="s">
        <v>112</v>
      </c>
      <c r="O98" s="17" t="s">
        <v>113</v>
      </c>
    </row>
    <row r="99" spans="6:15" x14ac:dyDescent="0.3">
      <c r="F99" s="17">
        <v>2014</v>
      </c>
      <c r="G99" s="17">
        <f>SUM(H99+J99+L99+N99)</f>
        <v>0</v>
      </c>
      <c r="H99" s="17"/>
      <c r="I99" s="17"/>
      <c r="J99" s="17"/>
      <c r="K99" s="17"/>
      <c r="L99" s="17"/>
      <c r="M99" s="17"/>
      <c r="N99" s="17"/>
      <c r="O99" s="17"/>
    </row>
    <row r="100" spans="6:15" x14ac:dyDescent="0.3">
      <c r="F100" s="17">
        <v>2015</v>
      </c>
      <c r="G100" s="17">
        <f t="shared" ref="G100:G108" si="9">SUM(H100+J100+L100+N100)</f>
        <v>0</v>
      </c>
      <c r="H100" s="17"/>
      <c r="I100" s="17"/>
      <c r="J100" s="17"/>
      <c r="K100" s="17"/>
      <c r="L100" s="17"/>
      <c r="M100" s="17"/>
      <c r="N100" s="17"/>
      <c r="O100" s="17"/>
    </row>
    <row r="101" spans="6:15" x14ac:dyDescent="0.3">
      <c r="F101" s="17">
        <v>2016</v>
      </c>
      <c r="G101" s="17">
        <f t="shared" si="9"/>
        <v>0</v>
      </c>
      <c r="H101" s="17"/>
      <c r="I101" s="17"/>
      <c r="J101" s="17"/>
      <c r="K101" s="17"/>
      <c r="L101" s="17"/>
      <c r="M101" s="17"/>
      <c r="N101" s="17"/>
      <c r="O101" s="17"/>
    </row>
    <row r="102" spans="6:15" x14ac:dyDescent="0.3">
      <c r="F102" s="17">
        <v>2017</v>
      </c>
      <c r="G102" s="17">
        <f t="shared" si="9"/>
        <v>0</v>
      </c>
      <c r="H102" s="17"/>
      <c r="I102" s="17"/>
      <c r="J102" s="17"/>
      <c r="K102" s="17"/>
      <c r="L102" s="17"/>
      <c r="M102" s="17"/>
      <c r="N102" s="17"/>
      <c r="O102" s="17"/>
    </row>
    <row r="103" spans="6:15" x14ac:dyDescent="0.3">
      <c r="F103" s="17">
        <v>2018</v>
      </c>
      <c r="G103" s="17">
        <f t="shared" si="9"/>
        <v>0</v>
      </c>
      <c r="H103" s="17"/>
      <c r="I103" s="17"/>
      <c r="J103" s="17"/>
      <c r="K103" s="17"/>
      <c r="L103" s="17"/>
      <c r="M103" s="17"/>
      <c r="N103" s="17"/>
      <c r="O103" s="17"/>
    </row>
    <row r="104" spans="6:15" x14ac:dyDescent="0.3">
      <c r="F104" s="17">
        <v>2019</v>
      </c>
      <c r="G104" s="17">
        <f t="shared" si="9"/>
        <v>0</v>
      </c>
      <c r="H104" s="17"/>
      <c r="I104" s="17"/>
      <c r="J104" s="17"/>
      <c r="K104" s="17"/>
      <c r="L104" s="17"/>
      <c r="M104" s="17"/>
      <c r="N104" s="17"/>
      <c r="O104" s="17"/>
    </row>
    <row r="105" spans="6:15" x14ac:dyDescent="0.3">
      <c r="F105" s="17">
        <v>2020</v>
      </c>
      <c r="G105" s="17">
        <f t="shared" si="9"/>
        <v>0</v>
      </c>
      <c r="H105" s="17"/>
      <c r="I105" s="17"/>
      <c r="J105" s="17"/>
      <c r="K105" s="17"/>
      <c r="L105" s="17"/>
      <c r="M105" s="17"/>
      <c r="N105" s="17"/>
      <c r="O105" s="17"/>
    </row>
    <row r="106" spans="6:15" x14ac:dyDescent="0.3">
      <c r="F106" s="17">
        <v>2021</v>
      </c>
      <c r="G106" s="17">
        <f t="shared" si="9"/>
        <v>2</v>
      </c>
      <c r="H106" s="17">
        <v>2</v>
      </c>
      <c r="I106" s="17">
        <v>2</v>
      </c>
      <c r="J106" s="17"/>
      <c r="K106" s="17"/>
      <c r="L106" s="17"/>
      <c r="M106" s="17"/>
      <c r="N106" s="17"/>
      <c r="O106" s="17"/>
    </row>
    <row r="107" spans="6:15" x14ac:dyDescent="0.3">
      <c r="F107" s="17">
        <v>2022</v>
      </c>
      <c r="G107" s="17">
        <f t="shared" si="9"/>
        <v>3</v>
      </c>
      <c r="H107" s="17">
        <v>3</v>
      </c>
      <c r="I107" s="17">
        <v>2</v>
      </c>
      <c r="J107" s="17"/>
      <c r="K107" s="17"/>
      <c r="L107" s="17"/>
      <c r="M107" s="17"/>
      <c r="N107" s="17"/>
      <c r="O107" s="17">
        <v>1</v>
      </c>
    </row>
    <row r="108" spans="6:15" x14ac:dyDescent="0.3">
      <c r="F108" s="17">
        <v>2023</v>
      </c>
      <c r="G108" s="17">
        <f t="shared" si="9"/>
        <v>0</v>
      </c>
      <c r="H108" s="17"/>
      <c r="I108" s="17"/>
      <c r="J108" s="17"/>
      <c r="K108" s="17"/>
      <c r="L108" s="17"/>
      <c r="M108" s="17"/>
      <c r="N108" s="17"/>
      <c r="O108" s="17"/>
    </row>
    <row r="110" spans="6:15" x14ac:dyDescent="0.3">
      <c r="F110" s="2" t="s">
        <v>138</v>
      </c>
      <c r="G110" s="12"/>
      <c r="H110" s="12"/>
      <c r="I110" s="12"/>
      <c r="J110" s="12"/>
      <c r="K110" s="16"/>
      <c r="L110" s="12"/>
      <c r="M110" s="12"/>
      <c r="N110" s="12"/>
      <c r="O110" s="12"/>
    </row>
    <row r="111" spans="6:15" x14ac:dyDescent="0.3">
      <c r="F111" s="21" t="s">
        <v>137</v>
      </c>
      <c r="G111" s="12"/>
      <c r="H111" s="31"/>
      <c r="I111" s="31"/>
      <c r="J111" s="12"/>
      <c r="K111" s="12"/>
      <c r="L111" s="12"/>
      <c r="M111" s="12"/>
      <c r="N111" s="12"/>
      <c r="O111" s="12"/>
    </row>
    <row r="112" spans="6:15" x14ac:dyDescent="0.3">
      <c r="F112" s="17"/>
      <c r="G112" s="17"/>
      <c r="H112" s="15" t="s">
        <v>105</v>
      </c>
      <c r="I112" s="15"/>
      <c r="J112" s="15" t="s">
        <v>106</v>
      </c>
      <c r="K112" s="15"/>
      <c r="L112" s="15" t="s">
        <v>107</v>
      </c>
      <c r="M112" s="15"/>
      <c r="N112" s="15" t="s">
        <v>108</v>
      </c>
      <c r="O112" s="15"/>
    </row>
    <row r="113" spans="6:15" x14ac:dyDescent="0.3">
      <c r="F113" s="17" t="s">
        <v>32</v>
      </c>
      <c r="G113" s="18" t="s">
        <v>104</v>
      </c>
      <c r="H113" s="17" t="s">
        <v>112</v>
      </c>
      <c r="I113" s="17" t="s">
        <v>113</v>
      </c>
      <c r="J113" s="17" t="s">
        <v>112</v>
      </c>
      <c r="K113" s="17" t="s">
        <v>113</v>
      </c>
      <c r="L113" s="17" t="s">
        <v>112</v>
      </c>
      <c r="M113" s="17" t="s">
        <v>113</v>
      </c>
      <c r="N113" s="17" t="s">
        <v>112</v>
      </c>
      <c r="O113" s="17" t="s">
        <v>113</v>
      </c>
    </row>
    <row r="114" spans="6:15" x14ac:dyDescent="0.3">
      <c r="F114" s="17">
        <v>2014</v>
      </c>
      <c r="G114" s="17">
        <f>SUM(H114+J114+L114+N114)</f>
        <v>0</v>
      </c>
      <c r="H114" s="17"/>
      <c r="I114" s="17"/>
      <c r="J114" s="17"/>
      <c r="K114" s="17"/>
      <c r="L114" s="17"/>
      <c r="M114" s="17"/>
      <c r="N114" s="17"/>
      <c r="O114" s="17"/>
    </row>
    <row r="115" spans="6:15" x14ac:dyDescent="0.3">
      <c r="F115" s="17">
        <v>2015</v>
      </c>
      <c r="G115" s="17">
        <f t="shared" ref="G115:G123" si="10">SUM(H115+J115+L115+N115)</f>
        <v>0</v>
      </c>
      <c r="H115" s="17"/>
      <c r="I115" s="17"/>
      <c r="J115" s="17"/>
      <c r="K115" s="17"/>
      <c r="L115" s="17"/>
      <c r="M115" s="17"/>
      <c r="N115" s="17"/>
      <c r="O115" s="17"/>
    </row>
    <row r="116" spans="6:15" x14ac:dyDescent="0.3">
      <c r="F116" s="17">
        <v>2016</v>
      </c>
      <c r="G116" s="17">
        <f t="shared" si="10"/>
        <v>1</v>
      </c>
      <c r="H116" s="17">
        <v>1</v>
      </c>
      <c r="I116" s="17">
        <v>1</v>
      </c>
      <c r="J116" s="17"/>
      <c r="K116" s="17"/>
      <c r="L116" s="17"/>
      <c r="M116" s="17"/>
      <c r="N116" s="17"/>
      <c r="O116" s="17"/>
    </row>
    <row r="117" spans="6:15" x14ac:dyDescent="0.3">
      <c r="F117" s="17">
        <v>2017</v>
      </c>
      <c r="G117" s="17">
        <f t="shared" si="10"/>
        <v>0</v>
      </c>
      <c r="H117" s="17"/>
      <c r="I117" s="17">
        <v>1</v>
      </c>
      <c r="J117" s="17"/>
      <c r="K117" s="17"/>
      <c r="L117" s="17"/>
      <c r="M117" s="17"/>
      <c r="N117" s="17"/>
      <c r="O117" s="17"/>
    </row>
    <row r="118" spans="6:15" x14ac:dyDescent="0.3">
      <c r="F118" s="17">
        <v>2018</v>
      </c>
      <c r="G118" s="17">
        <f t="shared" si="10"/>
        <v>3</v>
      </c>
      <c r="H118" s="17">
        <v>3</v>
      </c>
      <c r="I118" s="17">
        <v>1</v>
      </c>
      <c r="J118" s="17"/>
      <c r="K118" s="17"/>
      <c r="L118" s="17"/>
      <c r="M118" s="17"/>
      <c r="N118" s="17"/>
      <c r="O118" s="17"/>
    </row>
    <row r="119" spans="6:15" x14ac:dyDescent="0.3">
      <c r="F119" s="17">
        <v>2019</v>
      </c>
      <c r="G119" s="17">
        <f t="shared" si="10"/>
        <v>3</v>
      </c>
      <c r="H119" s="17">
        <v>3</v>
      </c>
      <c r="I119" s="17"/>
      <c r="J119" s="17"/>
      <c r="K119" s="17"/>
      <c r="L119" s="17"/>
      <c r="M119" s="17"/>
      <c r="N119" s="17"/>
      <c r="O119" s="17"/>
    </row>
    <row r="120" spans="6:15" x14ac:dyDescent="0.3">
      <c r="F120" s="17">
        <v>2020</v>
      </c>
      <c r="G120" s="17">
        <f t="shared" si="10"/>
        <v>8</v>
      </c>
      <c r="H120" s="17">
        <v>8</v>
      </c>
      <c r="I120" s="17"/>
      <c r="J120" s="17"/>
      <c r="K120" s="17"/>
      <c r="L120" s="17"/>
      <c r="M120" s="17"/>
      <c r="N120" s="17"/>
      <c r="O120" s="17"/>
    </row>
    <row r="121" spans="6:15" x14ac:dyDescent="0.3">
      <c r="F121" s="17">
        <v>2021</v>
      </c>
      <c r="G121" s="17">
        <f t="shared" si="10"/>
        <v>31</v>
      </c>
      <c r="H121" s="17">
        <v>31</v>
      </c>
      <c r="I121" s="17"/>
      <c r="J121" s="17"/>
      <c r="K121" s="17"/>
      <c r="L121" s="17"/>
      <c r="M121" s="17"/>
      <c r="N121" s="17"/>
      <c r="O121" s="17"/>
    </row>
    <row r="122" spans="6:15" x14ac:dyDescent="0.3">
      <c r="F122" s="17">
        <v>2022</v>
      </c>
      <c r="G122" s="17">
        <f t="shared" si="10"/>
        <v>24</v>
      </c>
      <c r="H122" s="17">
        <v>24</v>
      </c>
      <c r="I122" s="17"/>
      <c r="J122" s="17"/>
      <c r="K122" s="17"/>
      <c r="L122" s="17"/>
      <c r="M122" s="17"/>
      <c r="N122" s="17"/>
      <c r="O122" s="17"/>
    </row>
    <row r="123" spans="6:15" x14ac:dyDescent="0.3">
      <c r="F123" s="17">
        <v>2023</v>
      </c>
      <c r="G123" s="17">
        <f t="shared" si="10"/>
        <v>24</v>
      </c>
      <c r="H123" s="17">
        <v>24</v>
      </c>
      <c r="I123" s="17"/>
      <c r="J123" s="17"/>
      <c r="K123" s="17"/>
      <c r="L123" s="17"/>
      <c r="M123" s="17"/>
      <c r="N123" s="17"/>
      <c r="O123" s="17"/>
    </row>
  </sheetData>
  <mergeCells count="32">
    <mergeCell ref="H112:I112"/>
    <mergeCell ref="J112:K112"/>
    <mergeCell ref="L112:M112"/>
    <mergeCell ref="N112:O112"/>
    <mergeCell ref="H80:I80"/>
    <mergeCell ref="J80:K80"/>
    <mergeCell ref="L80:M80"/>
    <mergeCell ref="N80:O80"/>
    <mergeCell ref="H97:I97"/>
    <mergeCell ref="J97:K97"/>
    <mergeCell ref="L97:M97"/>
    <mergeCell ref="N97:O97"/>
    <mergeCell ref="L2:M2"/>
    <mergeCell ref="N2:O2"/>
    <mergeCell ref="H64:I64"/>
    <mergeCell ref="J64:K64"/>
    <mergeCell ref="L64:M64"/>
    <mergeCell ref="N64:O64"/>
    <mergeCell ref="H49:I49"/>
    <mergeCell ref="J49:K49"/>
    <mergeCell ref="L49:M49"/>
    <mergeCell ref="N49:O49"/>
    <mergeCell ref="H2:I2"/>
    <mergeCell ref="J2:K2"/>
    <mergeCell ref="H19:I19"/>
    <mergeCell ref="J19:K19"/>
    <mergeCell ref="L19:M19"/>
    <mergeCell ref="N19:O19"/>
    <mergeCell ref="H34:I34"/>
    <mergeCell ref="J34:K34"/>
    <mergeCell ref="L34:M34"/>
    <mergeCell ref="N34:O34"/>
  </mergeCells>
  <hyperlinks>
    <hyperlink ref="F33" r:id="rId1" xr:uid="{62024993-0124-44E3-B263-5C8134F4ED60}"/>
    <hyperlink ref="F18" r:id="rId2" xr:uid="{B109D22F-7300-4FDF-B9A9-E1EFB0260F22}"/>
    <hyperlink ref="F48" r:id="rId3" xr:uid="{EF7C1D30-578C-4045-AD00-5D4B8BEAD7AC}"/>
    <hyperlink ref="F63" r:id="rId4" xr:uid="{C0421887-14B0-4B61-8AA5-A2014849ADAF}"/>
    <hyperlink ref="F79" r:id="rId5" xr:uid="{7B485F9E-4ABB-4422-B0F3-85A717F4192B}"/>
    <hyperlink ref="F96" r:id="rId6" xr:uid="{30F4DD40-14C8-4CDD-A1D4-2073D128A554}"/>
    <hyperlink ref="F111" r:id="rId7" xr:uid="{35A28538-0870-4B01-92BC-06B3453DC03D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Joosep Parts</dc:creator>
  <cp:lastModifiedBy>Joosep Parts</cp:lastModifiedBy>
  <dcterms:created xsi:type="dcterms:W3CDTF">2015-06-05T18:17:20Z</dcterms:created>
  <dcterms:modified xsi:type="dcterms:W3CDTF">2023-04-09T13:39:27Z</dcterms:modified>
</cp:coreProperties>
</file>