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Upah Karyaw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<sst xmlns="http://schemas.openxmlformats.org/spreadsheetml/2006/main" count="28" uniqueCount="28">
  <si>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NO</t>
  </si>
  <si>
    <t>NAMA</t>
  </si>
  <si>
    <t>JAM KERJA</t>
  </si>
  <si>
    <t>JAM LEMBUR</t>
  </si>
  <si>
    <t>UPAH KERJA (KOTOR)</t>
  </si>
  <si>
    <t>UPAH LEMBUR</t>
  </si>
  <si>
    <t>TOTAL UPAH</t>
  </si>
  <si>
    <t>PAJAK</t>
  </si>
  <si>
    <t>TOTAL UPAH (NETTO)</t>
  </si>
  <si>
    <t>Adhyastha Gultom</t>
  </si>
  <si>
    <t>Adrian Meshach Pradipto</t>
  </si>
  <si>
    <t>Adriell Raymond</t>
  </si>
  <si>
    <t>Maritza Zalia Beatric</t>
  </si>
  <si>
    <t>Meiying Rawnie Xianlun</t>
  </si>
  <si>
    <t>Nurdhaf Pratama</t>
  </si>
  <si>
    <t>Tony Mathea</t>
  </si>
  <si>
    <t>Vanio Tristan Ardhani</t>
  </si>
  <si>
    <t>Vincent Hadi Wijaya</t>
  </si>
  <si>
    <t>Wyne Malvin</t>
  </si>
  <si>
    <t>Total Upah Seluruh Karyawan</t>
  </si>
  <si>
    <t>Rata-Rata Upah Seluruh Karyawan</t>
  </si>
  <si>
    <t>Upah Tertinggi Karyawan</t>
  </si>
  <si>
    <t>Upah Terendah Karyawan</t>
  </si>
  <si>
    <t>· Upah Kerja (Kotor) = Jam Kerja x 25000</t>
  </si>
  <si>
    <t>· Upah Lembur = Jam Lembur x 30000</t>
  </si>
  <si>
    <t>· Total Upah = Upah Kerja + Upah Lembur</t>
  </si>
  <si>
    <t>· Pajak = Total Upah x 5%</t>
  </si>
  <si>
    <t>Total Upah (Netto) = Total Upah – Pajak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</si>
</sst>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&quot;Rp&quot;#,##0;\-&quot;Rp&quot;#,##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444444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80" fontId="0" fillId="0" borderId="1" xfId="0" applyNumberFormat="1" applyBorder="1"/>
    <xf numFmtId="0" fontId="0" fillId="0" borderId="2" xfId="0" applyBorder="1"/>
    <xf numFmtId="180" fontId="0" fillId="0" borderId="2" xfId="0" applyNumberForma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180" fontId="0" fillId="0" borderId="9" xfId="0" applyNumberFormat="1" applyBorder="1"/>
  </cellXfs>
  <cellStyles count="49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E24" sqref="E24"/>
    </sheetView>
  </sheetViews>
  <sheetFormatPr defaultColWidth="9" defaultRowHeight="15"/>
  <cols>
    <col min="1" max="1" width="4.42857142857143" customWidth="1"/>
    <col min="2" max="2" width="45.5714285714286" customWidth="1"/>
    <col min="3" max="3" width="11.2857142857143" customWidth="1"/>
    <col min="4" max="4" width="13.7142857142857" customWidth="1"/>
    <col min="5" max="5" width="21.7142857142857" customWidth="1"/>
    <col min="6" max="6" width="15.1428571428571" customWidth="1"/>
    <col min="7" max="7" width="13" customWidth="1"/>
    <col min="8" max="8" width="12.5714285714286" customWidth="1"/>
    <col min="9" max="9" width="21.7142857142857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</v>
      </c>
      <c r="C2" s="2">
        <v>45</v>
      </c>
      <c r="D2" s="2">
        <v>15</v>
      </c>
      <c r="E2" s="3">
        <f>C2*25000</f>
        <v>1125000</v>
      </c>
      <c r="F2" s="3">
        <f>D2*30000</f>
        <v>450000</v>
      </c>
      <c r="G2" s="3">
        <f>E2+F2</f>
        <v>1575000</v>
      </c>
      <c r="H2" s="3">
        <f t="shared" ref="H2:H11" si="0">G2*5%</f>
        <v>78750</v>
      </c>
      <c r="I2" s="3">
        <f t="shared" ref="I2:I11" si="1">G2-H2</f>
        <v>1496250</v>
      </c>
    </row>
    <row r="3" spans="1:9">
      <c r="A3" s="2">
        <v>2</v>
      </c>
      <c r="B3" s="2" t="s">
        <v>10</v>
      </c>
      <c r="C3" s="2">
        <v>48</v>
      </c>
      <c r="D3" s="2">
        <v>17</v>
      </c>
      <c r="E3" s="3">
        <f t="shared" ref="E2:E11" si="2">C3*25000</f>
        <v>1200000</v>
      </c>
      <c r="F3" s="3">
        <f t="shared" ref="F2:F11" si="3">D3*30000</f>
        <v>510000</v>
      </c>
      <c r="G3" s="3">
        <f t="shared" ref="G2:G11" si="4">E3+F3</f>
        <v>1710000</v>
      </c>
      <c r="H3" s="3">
        <f t="shared" si="0"/>
        <v>85500</v>
      </c>
      <c r="I3" s="3">
        <f t="shared" si="1"/>
        <v>1624500</v>
      </c>
    </row>
    <row r="4" spans="1:9">
      <c r="A4" s="2">
        <v>3</v>
      </c>
      <c r="B4" s="2" t="s">
        <v>11</v>
      </c>
      <c r="C4" s="2">
        <v>47</v>
      </c>
      <c r="D4" s="2">
        <v>11</v>
      </c>
      <c r="E4" s="3">
        <f t="shared" si="2"/>
        <v>1175000</v>
      </c>
      <c r="F4" s="3">
        <f t="shared" si="3"/>
        <v>330000</v>
      </c>
      <c r="G4" s="3">
        <f t="shared" si="4"/>
        <v>1505000</v>
      </c>
      <c r="H4" s="3">
        <f t="shared" si="0"/>
        <v>75250</v>
      </c>
      <c r="I4" s="3">
        <f t="shared" si="1"/>
        <v>1429750</v>
      </c>
    </row>
    <row r="5" spans="1:9">
      <c r="A5" s="2">
        <v>4</v>
      </c>
      <c r="B5" s="2" t="s">
        <v>12</v>
      </c>
      <c r="C5" s="2">
        <v>50</v>
      </c>
      <c r="D5" s="2">
        <v>10</v>
      </c>
      <c r="E5" s="3">
        <f t="shared" si="2"/>
        <v>1250000</v>
      </c>
      <c r="F5" s="3">
        <f t="shared" si="3"/>
        <v>300000</v>
      </c>
      <c r="G5" s="3">
        <f t="shared" si="4"/>
        <v>1550000</v>
      </c>
      <c r="H5" s="3">
        <f t="shared" si="0"/>
        <v>77500</v>
      </c>
      <c r="I5" s="3">
        <f t="shared" si="1"/>
        <v>1472500</v>
      </c>
    </row>
    <row r="6" spans="1:9">
      <c r="A6" s="2">
        <v>5</v>
      </c>
      <c r="B6" s="2" t="s">
        <v>13</v>
      </c>
      <c r="C6" s="2">
        <v>45</v>
      </c>
      <c r="D6" s="2">
        <v>12</v>
      </c>
      <c r="E6" s="3">
        <f t="shared" si="2"/>
        <v>1125000</v>
      </c>
      <c r="F6" s="3">
        <f t="shared" si="3"/>
        <v>360000</v>
      </c>
      <c r="G6" s="3">
        <f t="shared" si="4"/>
        <v>1485000</v>
      </c>
      <c r="H6" s="3">
        <f t="shared" si="0"/>
        <v>74250</v>
      </c>
      <c r="I6" s="3">
        <f t="shared" si="1"/>
        <v>1410750</v>
      </c>
    </row>
    <row r="7" spans="1:9">
      <c r="A7" s="2">
        <v>6</v>
      </c>
      <c r="B7" s="2" t="s">
        <v>14</v>
      </c>
      <c r="C7" s="2">
        <v>44</v>
      </c>
      <c r="D7" s="2">
        <v>10</v>
      </c>
      <c r="E7" s="3">
        <f t="shared" si="2"/>
        <v>1100000</v>
      </c>
      <c r="F7" s="3">
        <f t="shared" si="3"/>
        <v>300000</v>
      </c>
      <c r="G7" s="3">
        <f t="shared" si="4"/>
        <v>1400000</v>
      </c>
      <c r="H7" s="3">
        <f t="shared" si="0"/>
        <v>70000</v>
      </c>
      <c r="I7" s="3">
        <f t="shared" si="1"/>
        <v>1330000</v>
      </c>
    </row>
    <row r="8" spans="1:9">
      <c r="A8" s="2">
        <v>7</v>
      </c>
      <c r="B8" s="2" t="s">
        <v>15</v>
      </c>
      <c r="C8" s="2">
        <v>50</v>
      </c>
      <c r="D8" s="2">
        <v>15</v>
      </c>
      <c r="E8" s="3">
        <f t="shared" si="2"/>
        <v>1250000</v>
      </c>
      <c r="F8" s="3">
        <f t="shared" si="3"/>
        <v>450000</v>
      </c>
      <c r="G8" s="3">
        <f t="shared" si="4"/>
        <v>1700000</v>
      </c>
      <c r="H8" s="3">
        <f t="shared" si="0"/>
        <v>85000</v>
      </c>
      <c r="I8" s="3">
        <f t="shared" si="1"/>
        <v>1615000</v>
      </c>
    </row>
    <row r="9" spans="1:9">
      <c r="A9" s="2">
        <v>8</v>
      </c>
      <c r="B9" s="2" t="s">
        <v>16</v>
      </c>
      <c r="C9" s="2">
        <v>39</v>
      </c>
      <c r="D9" s="2">
        <v>10</v>
      </c>
      <c r="E9" s="3">
        <f t="shared" si="2"/>
        <v>975000</v>
      </c>
      <c r="F9" s="3">
        <f t="shared" si="3"/>
        <v>300000</v>
      </c>
      <c r="G9" s="3">
        <f t="shared" si="4"/>
        <v>1275000</v>
      </c>
      <c r="H9" s="3">
        <f t="shared" si="0"/>
        <v>63750</v>
      </c>
      <c r="I9" s="3">
        <f t="shared" si="1"/>
        <v>1211250</v>
      </c>
    </row>
    <row r="10" spans="1:9">
      <c r="A10" s="2">
        <v>9</v>
      </c>
      <c r="B10" s="2" t="s">
        <v>17</v>
      </c>
      <c r="C10" s="2">
        <v>41</v>
      </c>
      <c r="D10" s="2">
        <v>12</v>
      </c>
      <c r="E10" s="3">
        <f t="shared" si="2"/>
        <v>1025000</v>
      </c>
      <c r="F10" s="3">
        <f t="shared" si="3"/>
        <v>360000</v>
      </c>
      <c r="G10" s="3">
        <f t="shared" si="4"/>
        <v>1385000</v>
      </c>
      <c r="H10" s="3">
        <f t="shared" si="0"/>
        <v>69250</v>
      </c>
      <c r="I10" s="3">
        <f t="shared" si="1"/>
        <v>1315750</v>
      </c>
    </row>
    <row r="11" spans="1:9">
      <c r="A11" s="4">
        <v>10</v>
      </c>
      <c r="B11" s="4" t="s">
        <v>18</v>
      </c>
      <c r="C11" s="4">
        <v>45</v>
      </c>
      <c r="D11" s="4">
        <v>17</v>
      </c>
      <c r="E11" s="5">
        <f t="shared" si="2"/>
        <v>1125000</v>
      </c>
      <c r="F11" s="5">
        <f t="shared" si="3"/>
        <v>510000</v>
      </c>
      <c r="G11" s="5">
        <f t="shared" si="4"/>
        <v>1635000</v>
      </c>
      <c r="H11" s="5">
        <f t="shared" si="0"/>
        <v>81750</v>
      </c>
      <c r="I11" s="3">
        <f>G11-H11</f>
        <v>1553250</v>
      </c>
    </row>
    <row r="12" spans="1:9">
      <c r="A12" s="6" t="s">
        <v>19</v>
      </c>
      <c r="B12" s="7"/>
      <c r="C12" s="7"/>
      <c r="D12" s="7"/>
      <c r="E12" s="7"/>
      <c r="F12" s="7"/>
      <c r="G12" s="7"/>
      <c r="H12" s="8"/>
      <c r="I12" s="3">
        <f>SUM(G2:G11)</f>
        <v>15220000</v>
      </c>
    </row>
    <row r="13" spans="1:9">
      <c r="A13" s="6" t="s">
        <v>20</v>
      </c>
      <c r="B13" s="7"/>
      <c r="C13" s="7"/>
      <c r="D13" s="7"/>
      <c r="E13" s="7"/>
      <c r="F13" s="7"/>
      <c r="G13" s="7"/>
      <c r="H13" s="8"/>
      <c r="I13" s="3">
        <f>AVERAGE(G2:G11)</f>
        <v>1522000</v>
      </c>
    </row>
    <row r="14" spans="1:9">
      <c r="A14" s="6" t="s">
        <v>21</v>
      </c>
      <c r="B14" s="7"/>
      <c r="C14" s="7"/>
      <c r="D14" s="7"/>
      <c r="E14" s="7"/>
      <c r="F14" s="7"/>
      <c r="G14" s="7"/>
      <c r="H14" s="8"/>
      <c r="I14" s="14">
        <f>MAX(G2:G11)</f>
        <v>1710000</v>
      </c>
    </row>
    <row r="15" spans="1:9">
      <c r="A15" s="9" t="s">
        <v>22</v>
      </c>
      <c r="B15" s="10"/>
      <c r="C15" s="10"/>
      <c r="D15" s="10"/>
      <c r="E15" s="10"/>
      <c r="F15" s="10"/>
      <c r="G15" s="10"/>
      <c r="H15" s="11"/>
      <c r="I15" s="3">
        <f>MIN(G2:G11)</f>
        <v>1275000</v>
      </c>
    </row>
    <row r="18" spans="2:2">
      <c r="B18" s="12" t="s">
        <v>23</v>
      </c>
    </row>
    <row r="19" spans="2:2">
      <c r="B19" s="13"/>
    </row>
    <row r="20" spans="2:2">
      <c r="B20" s="12" t="s">
        <v>24</v>
      </c>
    </row>
    <row r="21" spans="2:2">
      <c r="B21" s="13"/>
    </row>
    <row r="22" spans="2:2">
      <c r="B22" s="12" t="s">
        <v>25</v>
      </c>
    </row>
    <row r="23" spans="2:2">
      <c r="B23" s="13"/>
    </row>
    <row r="24" spans="2:2">
      <c r="B24" s="12" t="s">
        <v>26</v>
      </c>
    </row>
    <row r="25" spans="2:2">
      <c r="B25" s="13"/>
    </row>
    <row r="26" spans="2:2">
      <c r="B26" s="12" t="s">
        <v>27</v>
      </c>
    </row>
  </sheetData>
  <mergeCells count="4">
    <mergeCell ref="A12:H12"/>
    <mergeCell ref="A13:H13"/>
    <mergeCell ref="A14:H14"/>
    <mergeCell ref="A15:H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Upah Karyawan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S4N664R4</cp:lastModifiedBy>
  <dcterms:created xsi:type="dcterms:W3CDTF">2025-03-25T13:09:00Z</dcterms:created>
  <dcterms:modified xsi:type="dcterms:W3CDTF">2025-03-25T13:25:03Z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1C0CF51AC738430EAD79EA892F6B2C7B_13</vt:lpwstr>
  </property>
  <property fmtid="{D5CDD505-2E9C-101B-9397-08002B2CF9AE}" pid="3" name="KSOProductBuildVer">
    <vt:lpwstr>1057-12.2.0.20326</vt:lpwstr>
  </property>
</Properties>
</file>