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9315" windowHeight="4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18" i="2"/>
  <c r="I18"/>
  <c r="G18"/>
  <c r="F18"/>
  <c r="C26"/>
  <c r="D26"/>
  <c r="E26"/>
  <c r="F26"/>
  <c r="G26"/>
  <c r="H26"/>
  <c r="I26"/>
  <c r="B26"/>
  <c r="C25"/>
  <c r="B25"/>
  <c r="D25"/>
  <c r="E25"/>
  <c r="F25"/>
  <c r="G25"/>
  <c r="H25"/>
  <c r="I25"/>
  <c r="I24"/>
  <c r="H24"/>
  <c r="G24"/>
  <c r="F24"/>
  <c r="E24"/>
  <c r="D24"/>
  <c r="C24"/>
  <c r="B24"/>
  <c r="I16"/>
  <c r="I15"/>
  <c r="I14"/>
  <c r="I13"/>
  <c r="I12"/>
  <c r="I11"/>
  <c r="I10"/>
  <c r="I9"/>
  <c r="I8"/>
  <c r="I7"/>
  <c r="I6"/>
  <c r="I5"/>
  <c r="I4"/>
  <c r="H16"/>
  <c r="H15"/>
  <c r="H14"/>
  <c r="H13"/>
  <c r="H12"/>
  <c r="H11"/>
  <c r="H10"/>
  <c r="H9"/>
  <c r="H8"/>
  <c r="H7"/>
  <c r="H6"/>
  <c r="H5"/>
  <c r="H4"/>
  <c r="G16"/>
  <c r="G15"/>
  <c r="G14"/>
  <c r="G13"/>
  <c r="G12"/>
  <c r="G11"/>
  <c r="G10"/>
  <c r="G9"/>
  <c r="G8"/>
  <c r="G7"/>
  <c r="G6"/>
  <c r="G5"/>
  <c r="G4"/>
  <c r="F16"/>
  <c r="F15"/>
  <c r="F14"/>
  <c r="F13"/>
  <c r="F12"/>
  <c r="F11"/>
  <c r="F10"/>
  <c r="F9"/>
  <c r="F8"/>
  <c r="F7"/>
  <c r="F6"/>
  <c r="F5"/>
  <c r="F4"/>
  <c r="E18"/>
  <c r="D4"/>
  <c r="E16"/>
  <c r="E15"/>
  <c r="E14"/>
  <c r="E13"/>
  <c r="E12"/>
  <c r="E11"/>
  <c r="E10"/>
  <c r="E9"/>
  <c r="E8"/>
  <c r="E7"/>
  <c r="E6"/>
  <c r="E5"/>
  <c r="E4"/>
  <c r="D18"/>
  <c r="D15"/>
  <c r="D16"/>
  <c r="D14"/>
  <c r="D13"/>
  <c r="D12"/>
  <c r="D11"/>
  <c r="D10"/>
  <c r="D9"/>
  <c r="D8"/>
  <c r="D7"/>
  <c r="D6"/>
  <c r="D5"/>
  <c r="C18"/>
  <c r="B18"/>
  <c r="P17" i="1"/>
  <c r="R15"/>
  <c r="Q15"/>
  <c r="P15"/>
  <c r="O15"/>
  <c r="R8"/>
  <c r="R17" s="1"/>
  <c r="Q8"/>
  <c r="Q17" s="1"/>
  <c r="P8"/>
  <c r="O8"/>
  <c r="N15"/>
  <c r="M15"/>
  <c r="L15"/>
  <c r="K15"/>
  <c r="J15"/>
  <c r="I15"/>
  <c r="H15"/>
  <c r="G15"/>
  <c r="F15"/>
  <c r="E15"/>
  <c r="D15"/>
  <c r="C15"/>
  <c r="N8"/>
  <c r="N17" s="1"/>
  <c r="M8"/>
  <c r="M17" s="1"/>
  <c r="L8"/>
  <c r="L17" s="1"/>
  <c r="K8"/>
  <c r="K17" s="1"/>
  <c r="J8"/>
  <c r="J17" s="1"/>
  <c r="I8"/>
  <c r="I17" s="1"/>
  <c r="H8"/>
  <c r="H17" s="1"/>
  <c r="G8"/>
  <c r="G17" s="1"/>
  <c r="F8"/>
  <c r="F17" s="1"/>
  <c r="E8"/>
  <c r="E17" s="1"/>
  <c r="D8"/>
  <c r="D17" s="1"/>
  <c r="C8"/>
  <c r="C17" s="1"/>
  <c r="O17" l="1"/>
</calcChain>
</file>

<file path=xl/sharedStrings.xml><?xml version="1.0" encoding="utf-8"?>
<sst xmlns="http://schemas.openxmlformats.org/spreadsheetml/2006/main" count="73" uniqueCount="54">
  <si>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</si>
  <si>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</si>
  <si>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</si>
  <si>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</si>
  <si>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</si>
  <si>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</si>
  <si>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</si>
  <si>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</si>
  <si>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</si>
  <si>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</si>
  <si>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</si>
  <si>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</si>
  <si>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</si>
  <si>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MIN</t>
  </si>
  <si>
    <t>MAX</t>
  </si>
  <si>
    <t>MEDIA</t>
  </si>
  <si>
    <t>T. AÑO</t>
  </si>
  <si>
    <t>VENTAS</t>
  </si>
  <si>
    <t>ALQUILERES</t>
  </si>
  <si>
    <t>OTROS INGRESOS</t>
  </si>
  <si>
    <t>TOTAL INGRESOS</t>
  </si>
  <si>
    <t>GASTOS</t>
  </si>
  <si>
    <t>SALARIOS</t>
  </si>
  <si>
    <t>GASTOS DE PRODUCCION</t>
  </si>
  <si>
    <t>OTROS GASTOS</t>
  </si>
  <si>
    <t>TOTAL GASTOS</t>
  </si>
  <si>
    <t>BENEFICIOS</t>
  </si>
  <si>
    <t>T.AÑO</t>
  </si>
  <si>
    <t>PERFECT-SYSTEM S.A. (Ventas de Diciembre)</t>
  </si>
  <si>
    <t>MODELO</t>
  </si>
  <si>
    <t>UNIDADES</t>
  </si>
  <si>
    <t>PRECIO UN.</t>
  </si>
  <si>
    <t>TOTAL</t>
  </si>
  <si>
    <t>DTO.</t>
  </si>
  <si>
    <t>TOTAL IVA</t>
  </si>
  <si>
    <t>IMPORTE TOTAL</t>
  </si>
  <si>
    <t>A CUENTA</t>
  </si>
  <si>
    <t>A PAGAR</t>
  </si>
  <si>
    <t>DX386-40</t>
  </si>
  <si>
    <t>SX486-20</t>
  </si>
  <si>
    <t>DX486-33</t>
  </si>
  <si>
    <t>DX486-S/50</t>
  </si>
  <si>
    <t>DX86-50</t>
  </si>
  <si>
    <t>DX486-2/66</t>
  </si>
  <si>
    <t>SX386-20</t>
  </si>
  <si>
    <t>SX386-25</t>
  </si>
  <si>
    <t>LB386-33</t>
  </si>
  <si>
    <t>LB386-40</t>
  </si>
  <si>
    <t>LB486-50</t>
  </si>
  <si>
    <t>LB486-66</t>
  </si>
  <si>
    <t>TOTALES</t>
  </si>
  <si>
    <t>IVA</t>
  </si>
  <si>
    <t>MAXIMO</t>
  </si>
  <si>
    <t>MINIMO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</si>
</sst>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9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rgb="FF3333FF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FF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11"/>
      <color rgb="FF3333F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7C80"/>
        <bgColor indexed="64"/>
      </patternFill>
    </fill>
    <fill>
      <patternFill patternType="gray125">
        <fgColor rgb="FF00FFFF"/>
        <bgColor rgb="FFCCFFFF"/>
      </patternFill>
    </fill>
    <fill>
      <patternFill patternType="lightDown">
        <fgColor rgb="FFFF00FF"/>
        <bgColor rgb="FF002060"/>
      </patternFill>
    </fill>
    <fill>
      <patternFill patternType="solid">
        <fgColor rgb="FFFFFF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rgb="FF00FFFF"/>
      </bottom>
      <diagonal/>
    </border>
    <border>
      <left/>
      <right/>
      <top style="thin">
        <color auto="1"/>
      </top>
      <bottom style="thick">
        <color rgb="FF00FFFF"/>
      </bottom>
      <diagonal/>
    </border>
    <border>
      <left/>
      <right style="thin">
        <color auto="1"/>
      </right>
      <top style="thin">
        <color auto="1"/>
      </top>
      <bottom style="thick">
        <color rgb="FF00FFFF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CC0066"/>
      </left>
      <right style="medium">
        <color rgb="FFCC0066"/>
      </right>
      <top style="medium">
        <color rgb="FFCC0066"/>
      </top>
      <bottom style="medium">
        <color rgb="FFCC0066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6" fillId="6" borderId="1" xfId="0" applyFont="1" applyFill="1" applyBorder="1"/>
    <xf numFmtId="0" fontId="2" fillId="11" borderId="1" xfId="0" applyFont="1" applyFill="1" applyBorder="1"/>
    <xf numFmtId="0" fontId="5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2" borderId="0" xfId="0" applyFill="1"/>
    <xf numFmtId="0" fontId="0" fillId="12" borderId="1" xfId="0" applyFill="1" applyBorder="1"/>
    <xf numFmtId="0" fontId="7" fillId="0" borderId="5" xfId="0" applyFont="1" applyBorder="1" applyAlignment="1">
      <alignment horizontal="center"/>
    </xf>
    <xf numFmtId="0" fontId="0" fillId="14" borderId="5" xfId="0" applyFill="1" applyBorder="1"/>
    <xf numFmtId="0" fontId="7" fillId="9" borderId="5" xfId="0" applyFont="1" applyFill="1" applyBorder="1"/>
    <xf numFmtId="0" fontId="4" fillId="15" borderId="5" xfId="0" applyFont="1" applyFill="1" applyBorder="1" applyAlignment="1">
      <alignment horizontal="center"/>
    </xf>
    <xf numFmtId="164" fontId="4" fillId="15" borderId="5" xfId="0" applyNumberFormat="1" applyFont="1" applyFill="1" applyBorder="1" applyAlignment="1">
      <alignment horizontal="center"/>
    </xf>
    <xf numFmtId="10" fontId="8" fillId="16" borderId="6" xfId="0" applyNumberFormat="1" applyFont="1" applyFill="1" applyBorder="1" applyAlignment="1">
      <alignment horizontal="center"/>
    </xf>
    <xf numFmtId="0" fontId="8" fillId="16" borderId="6" xfId="0" applyFont="1" applyFill="1" applyBorder="1" applyAlignment="1">
      <alignment horizontal="left" vertical="top"/>
    </xf>
    <xf numFmtId="0" fontId="8" fillId="16" borderId="6" xfId="0" applyFont="1" applyFill="1" applyBorder="1" applyAlignment="1">
      <alignment horizontal="left"/>
    </xf>
    <xf numFmtId="164" fontId="0" fillId="14" borderId="5" xfId="0" applyNumberFormat="1" applyFill="1" applyBorder="1"/>
    <xf numFmtId="0" fontId="0" fillId="17" borderId="7" xfId="0" applyFill="1" applyBorder="1"/>
    <xf numFmtId="0" fontId="3" fillId="17" borderId="7" xfId="0" applyFont="1" applyFill="1" applyBorder="1"/>
    <xf numFmtId="164" fontId="4" fillId="14" borderId="5" xfId="0" applyNumberFormat="1" applyFont="1" applyFill="1" applyBorder="1"/>
    <xf numFmtId="0" fontId="3" fillId="13" borderId="5" xfId="0" applyFont="1" applyFill="1" applyBorder="1"/>
    <xf numFmtId="164" fontId="3" fillId="13" borderId="5" xfId="0" applyNumberFormat="1" applyFont="1" applyFill="1" applyBorder="1"/>
    <xf numFmtId="164" fontId="4" fillId="14" borderId="5" xfId="0" applyNumberFormat="1" applyFont="1" applyFill="1" applyBorder="1" applyAlignment="1">
      <alignment horizontal="center"/>
    </xf>
    <xf numFmtId="2" fontId="4" fillId="14" borderId="5" xfId="0" applyNumberFormat="1" applyFont="1" applyFill="1" applyBorder="1" applyAlignment="1">
      <alignment horizontal="center"/>
    </xf>
    <xf numFmtId="164" fontId="0" fillId="17" borderId="7" xfId="0" applyNumberFormat="1" applyFill="1" applyBorder="1"/>
    <xf numFmtId="2" fontId="0" fillId="17" borderId="7" xfId="0" applyNumberFormat="1" applyFill="1" applyBorder="1"/>
    <xf numFmtId="0" fontId="0" fillId="18" borderId="0" xfId="0" applyFill="1"/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66"/>
      <color rgb="FF0066CC"/>
      <color rgb="FFCCFFCC"/>
      <color rgb="FFFFFFCC"/>
      <color rgb="FF3333FF"/>
      <color rgb="FF00FFFF"/>
      <color rgb="FFFF00FF"/>
      <color rgb="FF00FF00"/>
      <color rgb="FFFF7C80"/>
      <color rgb="FFCC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20"/>
  <sheetViews>
    <sheetView tabSelected="1" topLeftCell="B1" zoomScale="70" zoomScaleNormal="70" workbookViewId="0">
      <selection activeCell="F31" sqref="F31"/>
    </sheetView>
  </sheetViews>
  <sheetFormatPr baseColWidth="10" defaultRowHeight="15"/>
  <cols>
    <col min="1" max="1" width="0" hidden="1" customWidth="1"/>
    <col min="2" max="2" width="22.85546875" customWidth="1"/>
    <col min="4" max="4" width="13" customWidth="1"/>
    <col min="11" max="11" width="15.85546875" customWidth="1"/>
    <col min="12" max="12" width="15.5703125" customWidth="1"/>
    <col min="13" max="14" width="15.28515625" customWidth="1"/>
  </cols>
  <sheetData>
    <row r="2" spans="2:18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>
      <c r="B3" s="2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7" t="s">
        <v>9</v>
      </c>
      <c r="L3" s="16" t="s">
        <v>10</v>
      </c>
      <c r="M3" s="16" t="s">
        <v>11</v>
      </c>
      <c r="N3" s="16" t="s">
        <v>12</v>
      </c>
      <c r="O3" s="3" t="s">
        <v>16</v>
      </c>
      <c r="P3" s="4" t="s">
        <v>15</v>
      </c>
      <c r="Q3" s="5" t="s">
        <v>14</v>
      </c>
      <c r="R3" s="6" t="s">
        <v>13</v>
      </c>
    </row>
    <row r="4" spans="2:18">
      <c r="B4" s="7" t="s">
        <v>17</v>
      </c>
      <c r="C4" s="2">
        <v>2500000</v>
      </c>
      <c r="D4" s="8">
        <v>2750000</v>
      </c>
      <c r="E4" s="9">
        <v>3000000</v>
      </c>
      <c r="F4" s="10">
        <v>3250000</v>
      </c>
      <c r="G4" s="7">
        <v>3500000</v>
      </c>
      <c r="H4" s="2">
        <v>3750000</v>
      </c>
      <c r="I4" s="8">
        <v>3750000</v>
      </c>
      <c r="J4" s="9">
        <v>4250000</v>
      </c>
      <c r="K4" s="10">
        <v>4500000</v>
      </c>
      <c r="L4" s="7">
        <v>4750000</v>
      </c>
      <c r="M4" s="2">
        <v>5000000</v>
      </c>
      <c r="N4" s="8">
        <v>7800000</v>
      </c>
      <c r="O4" s="11">
        <v>49050000</v>
      </c>
      <c r="P4" s="12">
        <v>4087500</v>
      </c>
      <c r="Q4" s="13">
        <v>7800000</v>
      </c>
      <c r="R4" s="14">
        <v>2500000</v>
      </c>
    </row>
    <row r="5" spans="2:18">
      <c r="B5" s="7" t="s">
        <v>18</v>
      </c>
      <c r="C5" s="2">
        <v>1250000</v>
      </c>
      <c r="D5" s="8">
        <v>1300000</v>
      </c>
      <c r="E5" s="9">
        <v>1350000</v>
      </c>
      <c r="F5" s="10">
        <v>1400000</v>
      </c>
      <c r="G5" s="7">
        <v>1450000</v>
      </c>
      <c r="H5" s="2">
        <v>1500000</v>
      </c>
      <c r="I5" s="8">
        <v>1550000</v>
      </c>
      <c r="J5" s="9">
        <v>1600000</v>
      </c>
      <c r="K5" s="10">
        <v>1650000</v>
      </c>
      <c r="L5" s="7">
        <v>1700000</v>
      </c>
      <c r="M5" s="2">
        <v>1750000</v>
      </c>
      <c r="N5" s="8">
        <v>180000</v>
      </c>
      <c r="O5" s="11">
        <v>18300000</v>
      </c>
      <c r="P5" s="12">
        <v>1525000</v>
      </c>
      <c r="Q5" s="13">
        <v>1800000</v>
      </c>
      <c r="R5" s="14">
        <v>1250000</v>
      </c>
    </row>
    <row r="6" spans="2:18">
      <c r="B6" s="7" t="s">
        <v>19</v>
      </c>
      <c r="C6" s="2">
        <v>2750000</v>
      </c>
      <c r="D6" s="8">
        <v>2700000</v>
      </c>
      <c r="E6" s="9">
        <v>2650000</v>
      </c>
      <c r="F6" s="10">
        <v>2600000</v>
      </c>
      <c r="G6" s="7">
        <v>2550000</v>
      </c>
      <c r="H6" s="2">
        <v>250000</v>
      </c>
      <c r="I6" s="8">
        <v>2450000</v>
      </c>
      <c r="J6" s="9">
        <v>2400000</v>
      </c>
      <c r="K6" s="10">
        <v>2350000</v>
      </c>
      <c r="L6" s="7">
        <v>2300000</v>
      </c>
      <c r="M6" s="2">
        <v>2250000</v>
      </c>
      <c r="N6" s="8">
        <v>2200000</v>
      </c>
      <c r="O6" s="11">
        <v>29700000</v>
      </c>
      <c r="P6" s="12">
        <v>2475000</v>
      </c>
      <c r="Q6" s="13">
        <v>2750000</v>
      </c>
      <c r="R6" s="14">
        <v>2200000</v>
      </c>
    </row>
    <row r="7" spans="2:18"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2:18">
      <c r="B8" s="11" t="s">
        <v>20</v>
      </c>
      <c r="C8" s="2">
        <f>C4+C5+C6</f>
        <v>6500000</v>
      </c>
      <c r="D8" s="8">
        <f>D4+D5+D6</f>
        <v>6750000</v>
      </c>
      <c r="E8" s="9">
        <f t="shared" ref="E8:R8" si="0">E6+E5+E4</f>
        <v>7000000</v>
      </c>
      <c r="F8" s="10">
        <f t="shared" si="0"/>
        <v>7250000</v>
      </c>
      <c r="G8" s="7">
        <f t="shared" si="0"/>
        <v>7500000</v>
      </c>
      <c r="H8" s="2">
        <f t="shared" si="0"/>
        <v>5500000</v>
      </c>
      <c r="I8" s="8">
        <f t="shared" si="0"/>
        <v>7750000</v>
      </c>
      <c r="J8" s="9">
        <f t="shared" si="0"/>
        <v>8250000</v>
      </c>
      <c r="K8" s="10">
        <f t="shared" si="0"/>
        <v>8500000</v>
      </c>
      <c r="L8" s="7">
        <f t="shared" si="0"/>
        <v>8750000</v>
      </c>
      <c r="M8" s="2">
        <f t="shared" si="0"/>
        <v>9000000</v>
      </c>
      <c r="N8" s="8">
        <f t="shared" si="0"/>
        <v>10180000</v>
      </c>
      <c r="O8" s="11">
        <f t="shared" si="0"/>
        <v>97050000</v>
      </c>
      <c r="P8" s="12">
        <f t="shared" si="0"/>
        <v>8087500</v>
      </c>
      <c r="Q8" s="13">
        <f t="shared" si="0"/>
        <v>12350000</v>
      </c>
      <c r="R8" s="14">
        <f t="shared" si="0"/>
        <v>5950000</v>
      </c>
    </row>
    <row r="9" spans="2:18"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2:18">
      <c r="B10" s="2" t="s">
        <v>21</v>
      </c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3" t="s">
        <v>27</v>
      </c>
      <c r="P10" s="4" t="s">
        <v>15</v>
      </c>
      <c r="Q10" s="5" t="s">
        <v>14</v>
      </c>
      <c r="R10" s="6" t="s">
        <v>13</v>
      </c>
    </row>
    <row r="11" spans="2:18">
      <c r="B11" s="7" t="s">
        <v>22</v>
      </c>
      <c r="C11" s="2">
        <v>900000</v>
      </c>
      <c r="D11" s="8">
        <v>900000</v>
      </c>
      <c r="E11" s="9">
        <v>900000</v>
      </c>
      <c r="F11" s="10">
        <v>900000</v>
      </c>
      <c r="G11" s="7">
        <v>900000</v>
      </c>
      <c r="H11" s="2">
        <v>900000</v>
      </c>
      <c r="I11" s="8">
        <v>900000</v>
      </c>
      <c r="J11" s="9">
        <v>900000</v>
      </c>
      <c r="K11" s="10">
        <v>900000</v>
      </c>
      <c r="L11" s="7">
        <v>900000</v>
      </c>
      <c r="M11" s="2">
        <v>900000</v>
      </c>
      <c r="N11" s="8">
        <v>900000</v>
      </c>
      <c r="O11" s="11">
        <v>10800000</v>
      </c>
      <c r="P11" s="12">
        <v>900000</v>
      </c>
      <c r="Q11" s="13">
        <v>900000</v>
      </c>
      <c r="R11" s="14">
        <v>900000</v>
      </c>
    </row>
    <row r="12" spans="2:18">
      <c r="B12" s="7" t="s">
        <v>23</v>
      </c>
      <c r="C12" s="2">
        <v>750000</v>
      </c>
      <c r="D12" s="8">
        <v>825000</v>
      </c>
      <c r="E12" s="9">
        <v>900000</v>
      </c>
      <c r="F12" s="10">
        <v>975000</v>
      </c>
      <c r="G12" s="7">
        <v>1050000</v>
      </c>
      <c r="H12" s="2">
        <v>1125000</v>
      </c>
      <c r="I12" s="8">
        <v>1200000</v>
      </c>
      <c r="J12" s="9">
        <v>1275000</v>
      </c>
      <c r="K12" s="10">
        <v>1350000</v>
      </c>
      <c r="L12" s="7">
        <v>100000</v>
      </c>
      <c r="M12" s="2">
        <v>1500000</v>
      </c>
      <c r="N12" s="8">
        <v>1475000</v>
      </c>
      <c r="O12" s="11">
        <v>12625000</v>
      </c>
      <c r="P12" s="15">
        <v>1052083.3330000001</v>
      </c>
      <c r="Q12" s="13">
        <v>1575000</v>
      </c>
      <c r="R12" s="14">
        <v>100000</v>
      </c>
    </row>
    <row r="13" spans="2:18">
      <c r="B13" s="7" t="s">
        <v>24</v>
      </c>
      <c r="C13" s="2">
        <v>350000</v>
      </c>
      <c r="D13" s="8">
        <v>375000</v>
      </c>
      <c r="E13" s="9">
        <v>400000</v>
      </c>
      <c r="F13" s="10">
        <v>4250000</v>
      </c>
      <c r="G13" s="7">
        <v>450000</v>
      </c>
      <c r="H13" s="2">
        <v>475000</v>
      </c>
      <c r="I13" s="8">
        <v>500000</v>
      </c>
      <c r="J13" s="9">
        <v>525000</v>
      </c>
      <c r="K13" s="10">
        <v>550000</v>
      </c>
      <c r="L13" s="7">
        <v>575000</v>
      </c>
      <c r="M13" s="2">
        <v>6000000</v>
      </c>
      <c r="N13" s="8">
        <v>625000</v>
      </c>
      <c r="O13" s="11">
        <v>5850000</v>
      </c>
      <c r="P13" s="12">
        <v>487500</v>
      </c>
      <c r="Q13" s="13">
        <v>625000</v>
      </c>
      <c r="R13" s="14">
        <v>350000</v>
      </c>
    </row>
    <row r="14" spans="2:18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2:18">
      <c r="B15" s="11" t="s">
        <v>25</v>
      </c>
      <c r="C15" s="2">
        <f t="shared" ref="C15:R15" si="1">C13+C12+C11</f>
        <v>2000000</v>
      </c>
      <c r="D15" s="8">
        <f t="shared" si="1"/>
        <v>2100000</v>
      </c>
      <c r="E15" s="9">
        <f t="shared" si="1"/>
        <v>2200000</v>
      </c>
      <c r="F15" s="10">
        <f t="shared" si="1"/>
        <v>6125000</v>
      </c>
      <c r="G15" s="7">
        <f t="shared" si="1"/>
        <v>2400000</v>
      </c>
      <c r="H15" s="2">
        <f t="shared" si="1"/>
        <v>2500000</v>
      </c>
      <c r="I15" s="8">
        <f t="shared" si="1"/>
        <v>2600000</v>
      </c>
      <c r="J15" s="9">
        <f t="shared" si="1"/>
        <v>2700000</v>
      </c>
      <c r="K15" s="10">
        <f t="shared" si="1"/>
        <v>2800000</v>
      </c>
      <c r="L15" s="7">
        <f t="shared" si="1"/>
        <v>1575000</v>
      </c>
      <c r="M15" s="2">
        <f t="shared" si="1"/>
        <v>8400000</v>
      </c>
      <c r="N15" s="8">
        <f t="shared" si="1"/>
        <v>3000000</v>
      </c>
      <c r="O15" s="11">
        <f t="shared" si="1"/>
        <v>29275000</v>
      </c>
      <c r="P15" s="12">
        <f t="shared" si="1"/>
        <v>2439583.3330000001</v>
      </c>
      <c r="Q15" s="13">
        <f t="shared" si="1"/>
        <v>3100000</v>
      </c>
      <c r="R15" s="14">
        <f t="shared" si="1"/>
        <v>1350000</v>
      </c>
    </row>
    <row r="16" spans="2:18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2:18">
      <c r="B17" s="2" t="s">
        <v>26</v>
      </c>
      <c r="C17" s="2">
        <f t="shared" ref="C17:R17" si="2">C8-C15</f>
        <v>4500000</v>
      </c>
      <c r="D17" s="2">
        <f t="shared" si="2"/>
        <v>4650000</v>
      </c>
      <c r="E17" s="2">
        <f t="shared" si="2"/>
        <v>4800000</v>
      </c>
      <c r="F17" s="2">
        <f t="shared" si="2"/>
        <v>1125000</v>
      </c>
      <c r="G17" s="2">
        <f t="shared" si="2"/>
        <v>5100000</v>
      </c>
      <c r="H17" s="2">
        <f t="shared" si="2"/>
        <v>3000000</v>
      </c>
      <c r="I17" s="2">
        <f t="shared" si="2"/>
        <v>5150000</v>
      </c>
      <c r="J17" s="2">
        <f t="shared" si="2"/>
        <v>5550000</v>
      </c>
      <c r="K17" s="2">
        <f t="shared" si="2"/>
        <v>5700000</v>
      </c>
      <c r="L17" s="2">
        <f t="shared" si="2"/>
        <v>7175000</v>
      </c>
      <c r="M17" s="2">
        <f t="shared" si="2"/>
        <v>600000</v>
      </c>
      <c r="N17" s="2">
        <f t="shared" si="2"/>
        <v>7180000</v>
      </c>
      <c r="O17" s="11">
        <f t="shared" si="2"/>
        <v>67775000</v>
      </c>
      <c r="P17" s="12">
        <f t="shared" si="2"/>
        <v>5647916.6669999994</v>
      </c>
      <c r="Q17" s="13">
        <f t="shared" si="2"/>
        <v>9250000</v>
      </c>
      <c r="R17" s="14">
        <f t="shared" si="2"/>
        <v>4600000</v>
      </c>
    </row>
    <row r="18" spans="2:18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2:18">
      <c r="N19" s="1"/>
    </row>
    <row r="20" spans="2:18">
      <c r="N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2" zoomScale="85" zoomScaleNormal="85" workbookViewId="0">
      <selection activeCell="I18" sqref="I18"/>
    </sheetView>
  </sheetViews>
  <sheetFormatPr baseColWidth="10" defaultRowHeight="15"/>
  <cols>
    <col min="3" max="3" width="12.85546875" customWidth="1"/>
    <col min="4" max="4" width="15.140625" bestFit="1" customWidth="1"/>
    <col min="5" max="5" width="13" customWidth="1"/>
    <col min="6" max="6" width="12.85546875" customWidth="1"/>
    <col min="7" max="7" width="15.28515625" customWidth="1"/>
    <col min="8" max="9" width="14.28515625" bestFit="1" customWidth="1"/>
  </cols>
  <sheetData>
    <row r="1" spans="1:10" ht="15.75" thickBot="1">
      <c r="A1" s="40" t="s">
        <v>28</v>
      </c>
      <c r="B1" s="41"/>
      <c r="C1" s="41"/>
      <c r="D1" s="41"/>
      <c r="E1" s="41"/>
      <c r="F1" s="41"/>
      <c r="G1" s="41"/>
      <c r="H1" s="41"/>
      <c r="I1" s="42"/>
      <c r="J1" s="39"/>
    </row>
    <row r="2" spans="1:10" ht="16.5" thickTop="1" thickBot="1">
      <c r="A2" s="21" t="s">
        <v>29</v>
      </c>
      <c r="B2" s="21" t="s">
        <v>30</v>
      </c>
      <c r="C2" s="21" t="s">
        <v>31</v>
      </c>
      <c r="D2" s="21" t="s">
        <v>32</v>
      </c>
      <c r="E2" s="21" t="s">
        <v>33</v>
      </c>
      <c r="F2" s="21" t="s">
        <v>34</v>
      </c>
      <c r="G2" s="21" t="s">
        <v>35</v>
      </c>
      <c r="H2" s="21" t="s">
        <v>36</v>
      </c>
      <c r="I2" s="21" t="s">
        <v>37</v>
      </c>
      <c r="J2" s="39"/>
    </row>
    <row r="3" spans="1:10" ht="16.5" thickTop="1" thickBot="1">
      <c r="A3" s="22"/>
      <c r="B3" s="22"/>
      <c r="C3" s="22"/>
      <c r="D3" s="22"/>
      <c r="E3" s="22"/>
      <c r="F3" s="22"/>
      <c r="G3" s="22"/>
      <c r="H3" s="22"/>
      <c r="I3" s="22"/>
      <c r="J3" s="39"/>
    </row>
    <row r="4" spans="1:10" ht="16.5" thickTop="1" thickBot="1">
      <c r="A4" s="23" t="s">
        <v>38</v>
      </c>
      <c r="B4" s="24">
        <v>25</v>
      </c>
      <c r="C4" s="25">
        <v>129000</v>
      </c>
      <c r="D4" s="32">
        <f t="shared" ref="D4:D14" si="0">B4*C4</f>
        <v>3225000</v>
      </c>
      <c r="E4" s="36">
        <f>D4*G20</f>
        <v>161250</v>
      </c>
      <c r="F4" s="32">
        <f>(D4-E4)*G21</f>
        <v>490200</v>
      </c>
      <c r="G4" s="32">
        <f>(D4-E4)+F4</f>
        <v>3553950</v>
      </c>
      <c r="H4" s="32">
        <f>G4*G22</f>
        <v>2665462.5</v>
      </c>
      <c r="I4" s="32">
        <f t="shared" ref="I4:I16" si="1">G4-H4</f>
        <v>888487.5</v>
      </c>
      <c r="J4" s="39"/>
    </row>
    <row r="5" spans="1:10" ht="16.5" thickTop="1" thickBot="1">
      <c r="A5" s="23" t="s">
        <v>39</v>
      </c>
      <c r="B5" s="24">
        <v>13</v>
      </c>
      <c r="C5" s="25">
        <v>189000</v>
      </c>
      <c r="D5" s="32">
        <f t="shared" si="0"/>
        <v>2457000</v>
      </c>
      <c r="E5" s="36">
        <f>D5*G20</f>
        <v>122850</v>
      </c>
      <c r="F5" s="32">
        <f>(D5-E5)*G21</f>
        <v>373464</v>
      </c>
      <c r="G5" s="32">
        <f t="shared" ref="G5:G16" si="2">D5-E5+F5</f>
        <v>2707614</v>
      </c>
      <c r="H5" s="32">
        <f>G5*G22</f>
        <v>2030710.5</v>
      </c>
      <c r="I5" s="32">
        <f t="shared" si="1"/>
        <v>676903.5</v>
      </c>
      <c r="J5" s="39"/>
    </row>
    <row r="6" spans="1:10" ht="16.5" thickTop="1" thickBot="1">
      <c r="A6" s="23" t="s">
        <v>40</v>
      </c>
      <c r="B6" s="24">
        <v>16</v>
      </c>
      <c r="C6" s="25">
        <v>169000</v>
      </c>
      <c r="D6" s="32">
        <f t="shared" si="0"/>
        <v>2704000</v>
      </c>
      <c r="E6" s="36">
        <f>D6*G20</f>
        <v>135200</v>
      </c>
      <c r="F6" s="32">
        <f>(D6-E6)*G21</f>
        <v>411008</v>
      </c>
      <c r="G6" s="32">
        <f t="shared" si="2"/>
        <v>2979808</v>
      </c>
      <c r="H6" s="32">
        <f>G6*G22</f>
        <v>2234856</v>
      </c>
      <c r="I6" s="32">
        <f t="shared" si="1"/>
        <v>744952</v>
      </c>
      <c r="J6" s="39"/>
    </row>
    <row r="7" spans="1:10" ht="16.5" thickTop="1" thickBot="1">
      <c r="A7" s="23" t="s">
        <v>41</v>
      </c>
      <c r="B7" s="24">
        <v>14</v>
      </c>
      <c r="C7" s="25">
        <v>175000</v>
      </c>
      <c r="D7" s="35">
        <f t="shared" si="0"/>
        <v>2450000</v>
      </c>
      <c r="E7" s="36">
        <f>D7*G20</f>
        <v>122500</v>
      </c>
      <c r="F7" s="32">
        <f>(D7-E7)*G21</f>
        <v>372400</v>
      </c>
      <c r="G7" s="32">
        <f t="shared" si="2"/>
        <v>2699900</v>
      </c>
      <c r="H7" s="32">
        <f>G7*G22</f>
        <v>2024925</v>
      </c>
      <c r="I7" s="32">
        <f t="shared" si="1"/>
        <v>674975</v>
      </c>
      <c r="J7" s="39"/>
    </row>
    <row r="8" spans="1:10" ht="16.5" thickTop="1" thickBot="1">
      <c r="A8" s="23" t="s">
        <v>42</v>
      </c>
      <c r="B8" s="24">
        <v>13</v>
      </c>
      <c r="C8" s="25">
        <v>209000</v>
      </c>
      <c r="D8" s="35">
        <f t="shared" si="0"/>
        <v>2717000</v>
      </c>
      <c r="E8" s="36">
        <f>D8*G20</f>
        <v>135850</v>
      </c>
      <c r="F8" s="32">
        <f>(D8-E8)*G21</f>
        <v>412984</v>
      </c>
      <c r="G8" s="32">
        <f t="shared" si="2"/>
        <v>2994134</v>
      </c>
      <c r="H8" s="32">
        <f>G8*G22</f>
        <v>2245600.5</v>
      </c>
      <c r="I8" s="32">
        <f t="shared" si="1"/>
        <v>748533.5</v>
      </c>
      <c r="J8" s="39"/>
    </row>
    <row r="9" spans="1:10" ht="16.5" thickTop="1" thickBot="1">
      <c r="A9" s="23" t="s">
        <v>43</v>
      </c>
      <c r="B9" s="24">
        <v>11</v>
      </c>
      <c r="C9" s="25">
        <v>223000</v>
      </c>
      <c r="D9" s="35">
        <f t="shared" si="0"/>
        <v>2453000</v>
      </c>
      <c r="E9" s="36">
        <f>D9*G20</f>
        <v>122650</v>
      </c>
      <c r="F9" s="32">
        <f>(D9-E9)*G21</f>
        <v>372856</v>
      </c>
      <c r="G9" s="32">
        <f t="shared" si="2"/>
        <v>2703206</v>
      </c>
      <c r="H9" s="32">
        <f>G9*G22</f>
        <v>2027404.5</v>
      </c>
      <c r="I9" s="32">
        <f t="shared" si="1"/>
        <v>675801.5</v>
      </c>
      <c r="J9" s="39"/>
    </row>
    <row r="10" spans="1:10" ht="16.5" thickTop="1" thickBot="1">
      <c r="A10" s="23" t="s">
        <v>44</v>
      </c>
      <c r="B10" s="24">
        <v>13</v>
      </c>
      <c r="C10" s="25">
        <v>287000</v>
      </c>
      <c r="D10" s="35">
        <f t="shared" si="0"/>
        <v>3731000</v>
      </c>
      <c r="E10" s="36">
        <f>D10*G20</f>
        <v>186550</v>
      </c>
      <c r="F10" s="32">
        <f>(D10-E10)*G21</f>
        <v>567112</v>
      </c>
      <c r="G10" s="32">
        <f t="shared" si="2"/>
        <v>4111562</v>
      </c>
      <c r="H10" s="32">
        <f>G10*G22</f>
        <v>3083671.5</v>
      </c>
      <c r="I10" s="32">
        <f t="shared" si="1"/>
        <v>1027890.5</v>
      </c>
      <c r="J10" s="39"/>
    </row>
    <row r="11" spans="1:10" ht="16.5" thickTop="1" thickBot="1">
      <c r="A11" s="23" t="s">
        <v>45</v>
      </c>
      <c r="B11" s="24">
        <v>15</v>
      </c>
      <c r="C11" s="25">
        <v>239000</v>
      </c>
      <c r="D11" s="35">
        <f t="shared" si="0"/>
        <v>3585000</v>
      </c>
      <c r="E11" s="36">
        <f>D11*G20</f>
        <v>179250</v>
      </c>
      <c r="F11" s="32">
        <f>(D11-E11)*G21</f>
        <v>544920</v>
      </c>
      <c r="G11" s="32">
        <f t="shared" si="2"/>
        <v>3950670</v>
      </c>
      <c r="H11" s="32">
        <f>G11*G22</f>
        <v>2963002.5</v>
      </c>
      <c r="I11" s="32">
        <f t="shared" si="1"/>
        <v>987667.5</v>
      </c>
      <c r="J11" s="39"/>
    </row>
    <row r="12" spans="1:10" ht="16.5" thickTop="1" thickBot="1">
      <c r="A12" s="23" t="s">
        <v>46</v>
      </c>
      <c r="B12" s="24">
        <v>18</v>
      </c>
      <c r="C12" s="25">
        <v>139000</v>
      </c>
      <c r="D12" s="35">
        <f t="shared" si="0"/>
        <v>2502000</v>
      </c>
      <c r="E12" s="36">
        <f>D12*G20</f>
        <v>125100</v>
      </c>
      <c r="F12" s="32">
        <f>(D12-E12)*G21</f>
        <v>380304</v>
      </c>
      <c r="G12" s="32">
        <f t="shared" si="2"/>
        <v>2757204</v>
      </c>
      <c r="H12" s="32">
        <f>G12*G22</f>
        <v>2067903</v>
      </c>
      <c r="I12" s="32">
        <f t="shared" si="1"/>
        <v>689301</v>
      </c>
      <c r="J12" s="39"/>
    </row>
    <row r="13" spans="1:10" ht="16.5" thickTop="1" thickBot="1">
      <c r="A13" s="23" t="s">
        <v>47</v>
      </c>
      <c r="B13" s="24">
        <v>16</v>
      </c>
      <c r="C13" s="25">
        <v>121000</v>
      </c>
      <c r="D13" s="35">
        <f t="shared" si="0"/>
        <v>1936000</v>
      </c>
      <c r="E13" s="36">
        <f>D13*G20</f>
        <v>96800</v>
      </c>
      <c r="F13" s="32">
        <f>(D13-E13)*G21</f>
        <v>294272</v>
      </c>
      <c r="G13" s="32">
        <f t="shared" si="2"/>
        <v>2133472</v>
      </c>
      <c r="H13" s="32">
        <f>G13*G22</f>
        <v>1600104</v>
      </c>
      <c r="I13" s="32">
        <f t="shared" si="1"/>
        <v>533368</v>
      </c>
      <c r="J13" s="39"/>
    </row>
    <row r="14" spans="1:10" ht="16.5" thickTop="1" thickBot="1">
      <c r="A14" s="23" t="s">
        <v>46</v>
      </c>
      <c r="B14" s="24">
        <v>24</v>
      </c>
      <c r="C14" s="25">
        <v>98000</v>
      </c>
      <c r="D14" s="35">
        <f t="shared" si="0"/>
        <v>2352000</v>
      </c>
      <c r="E14" s="36">
        <f>D14*G20</f>
        <v>117600</v>
      </c>
      <c r="F14" s="32">
        <f>(D14-E14)*G21</f>
        <v>357504</v>
      </c>
      <c r="G14" s="32">
        <f t="shared" si="2"/>
        <v>2591904</v>
      </c>
      <c r="H14" s="32">
        <f>G14*G22</f>
        <v>1943928</v>
      </c>
      <c r="I14" s="32">
        <f t="shared" si="1"/>
        <v>647976</v>
      </c>
      <c r="J14" s="39"/>
    </row>
    <row r="15" spans="1:10" ht="16.5" thickTop="1" thickBot="1">
      <c r="A15" s="23" t="s">
        <v>48</v>
      </c>
      <c r="B15" s="24">
        <v>12</v>
      </c>
      <c r="C15" s="25">
        <v>309000</v>
      </c>
      <c r="D15" s="35">
        <f t="shared" ref="D15:D16" si="3">B15*C15</f>
        <v>3708000</v>
      </c>
      <c r="E15" s="36">
        <f>D15*G20</f>
        <v>185400</v>
      </c>
      <c r="F15" s="32">
        <f>(D15-E15)*G21</f>
        <v>563616</v>
      </c>
      <c r="G15" s="32">
        <f t="shared" si="2"/>
        <v>4086216</v>
      </c>
      <c r="H15" s="32">
        <f>G15*G22</f>
        <v>3064662</v>
      </c>
      <c r="I15" s="32">
        <f t="shared" si="1"/>
        <v>1021554</v>
      </c>
      <c r="J15" s="39"/>
    </row>
    <row r="16" spans="1:10" ht="16.5" thickTop="1" thickBot="1">
      <c r="A16" s="23" t="s">
        <v>49</v>
      </c>
      <c r="B16" s="24">
        <v>14</v>
      </c>
      <c r="C16" s="25">
        <v>234900</v>
      </c>
      <c r="D16" s="35">
        <f t="shared" si="3"/>
        <v>3288600</v>
      </c>
      <c r="E16" s="36">
        <f>D16*G20</f>
        <v>164430</v>
      </c>
      <c r="F16" s="32">
        <f>(D16-E16)*G21</f>
        <v>499867.2</v>
      </c>
      <c r="G16" s="32">
        <f t="shared" si="2"/>
        <v>3624037.2</v>
      </c>
      <c r="H16" s="32">
        <f>G16*G22</f>
        <v>2718027.9000000004</v>
      </c>
      <c r="I16" s="32">
        <f t="shared" si="1"/>
        <v>906009.29999999981</v>
      </c>
      <c r="J16" s="39"/>
    </row>
    <row r="17" spans="1:10" ht="16.5" thickTop="1" thickBot="1">
      <c r="A17" s="22"/>
      <c r="B17" s="22"/>
      <c r="C17" s="22"/>
      <c r="D17" s="29"/>
      <c r="E17" s="22"/>
      <c r="F17" s="22"/>
      <c r="G17" s="22"/>
      <c r="H17" s="22"/>
      <c r="I17" s="22"/>
      <c r="J17" s="39"/>
    </row>
    <row r="18" spans="1:10" ht="16.5" thickTop="1" thickBot="1">
      <c r="A18" s="33" t="s">
        <v>50</v>
      </c>
      <c r="B18" s="33">
        <f>SUM(B4:B17)</f>
        <v>204</v>
      </c>
      <c r="C18" s="34">
        <f>SUM(C4:C17)</f>
        <v>2521900</v>
      </c>
      <c r="D18" s="34">
        <f>SUM(D4:D17)</f>
        <v>37108600</v>
      </c>
      <c r="E18" s="34">
        <f>SUM(E4:E17)</f>
        <v>1855430</v>
      </c>
      <c r="F18" s="34">
        <f>SUM(F4:F16)</f>
        <v>5640507.2000000002</v>
      </c>
      <c r="G18" s="34">
        <f>SUM(G4:G16)</f>
        <v>40893677.200000003</v>
      </c>
      <c r="H18" s="34">
        <f t="shared" ref="H18:I18" si="4">SUM(H4:H16)</f>
        <v>30670257.899999999</v>
      </c>
      <c r="I18" s="34">
        <f t="shared" si="4"/>
        <v>10223419.300000001</v>
      </c>
      <c r="J18" s="39"/>
    </row>
    <row r="19" spans="1:10" ht="16.5" thickTop="1" thickBot="1">
      <c r="A19" s="39"/>
      <c r="B19" s="39"/>
      <c r="C19" s="39"/>
      <c r="D19" s="39"/>
      <c r="E19" s="39"/>
      <c r="F19" s="39"/>
      <c r="G19" s="39"/>
      <c r="H19" s="39"/>
      <c r="I19" s="39"/>
      <c r="J19" s="39"/>
    </row>
    <row r="20" spans="1:10" ht="16.5" thickTop="1" thickBot="1">
      <c r="A20" s="39"/>
      <c r="B20" s="39"/>
      <c r="C20" s="39"/>
      <c r="D20" s="39"/>
      <c r="E20" s="39"/>
      <c r="F20" s="27" t="s">
        <v>33</v>
      </c>
      <c r="G20" s="26">
        <v>0.05</v>
      </c>
      <c r="H20" s="39"/>
      <c r="I20" s="39"/>
      <c r="J20" s="39"/>
    </row>
    <row r="21" spans="1:10" ht="16.5" thickTop="1" thickBot="1">
      <c r="A21" s="39"/>
      <c r="B21" s="39"/>
      <c r="C21" s="39"/>
      <c r="D21" s="39"/>
      <c r="E21" s="39"/>
      <c r="F21" s="28" t="s">
        <v>51</v>
      </c>
      <c r="G21" s="26">
        <v>0.16</v>
      </c>
      <c r="H21" s="39"/>
      <c r="I21" s="39"/>
      <c r="J21" s="39"/>
    </row>
    <row r="22" spans="1:10" ht="16.5" thickTop="1" thickBot="1">
      <c r="A22" s="39"/>
      <c r="B22" s="39"/>
      <c r="C22" s="39"/>
      <c r="D22" s="39"/>
      <c r="E22" s="39"/>
      <c r="F22" s="28" t="s">
        <v>36</v>
      </c>
      <c r="G22" s="26">
        <v>0.75</v>
      </c>
      <c r="H22" s="39"/>
      <c r="I22" s="39"/>
      <c r="J22" s="39"/>
    </row>
    <row r="23" spans="1:10" ht="16.5" thickTop="1" thickBot="1">
      <c r="A23" s="39"/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5.75" thickBot="1">
      <c r="A24" s="31" t="s">
        <v>15</v>
      </c>
      <c r="B24" s="30">
        <f t="shared" ref="B24:I24" si="5">AVERAGE(B4:B16)</f>
        <v>15.692307692307692</v>
      </c>
      <c r="C24" s="37">
        <f t="shared" si="5"/>
        <v>193992.30769230769</v>
      </c>
      <c r="D24" s="37">
        <f t="shared" si="5"/>
        <v>2854507.6923076925</v>
      </c>
      <c r="E24" s="37">
        <f t="shared" si="5"/>
        <v>142725.38461538462</v>
      </c>
      <c r="F24" s="37">
        <f t="shared" si="5"/>
        <v>433885.16923076927</v>
      </c>
      <c r="G24" s="37">
        <f t="shared" si="5"/>
        <v>3145667.4769230774</v>
      </c>
      <c r="H24" s="37">
        <f t="shared" si="5"/>
        <v>2359250.6076923078</v>
      </c>
      <c r="I24" s="37">
        <f t="shared" si="5"/>
        <v>786416.86923076934</v>
      </c>
      <c r="J24" s="39"/>
    </row>
    <row r="25" spans="1:10" ht="15.75" thickBot="1">
      <c r="A25" s="31" t="s">
        <v>52</v>
      </c>
      <c r="B25" s="38">
        <f>MAX(B4:B16)</f>
        <v>25</v>
      </c>
      <c r="C25" s="37">
        <f>MAX(C4:C16)</f>
        <v>309000</v>
      </c>
      <c r="D25" s="37">
        <f t="shared" ref="D25:I25" si="6">MAX(D7:D16)</f>
        <v>3731000</v>
      </c>
      <c r="E25" s="37">
        <f t="shared" si="6"/>
        <v>186550</v>
      </c>
      <c r="F25" s="37">
        <f t="shared" si="6"/>
        <v>567112</v>
      </c>
      <c r="G25" s="37">
        <f t="shared" si="6"/>
        <v>4111562</v>
      </c>
      <c r="H25" s="37">
        <f t="shared" si="6"/>
        <v>3083671.5</v>
      </c>
      <c r="I25" s="37">
        <f t="shared" si="6"/>
        <v>1027890.5</v>
      </c>
      <c r="J25" s="39"/>
    </row>
    <row r="26" spans="1:10" ht="15.75" thickBot="1">
      <c r="A26" s="31" t="s">
        <v>53</v>
      </c>
      <c r="B26" s="37">
        <f>MIN(B4:B16)</f>
        <v>11</v>
      </c>
      <c r="C26" s="37">
        <f t="shared" ref="C26:I26" si="7">MIN(C4:C16)</f>
        <v>98000</v>
      </c>
      <c r="D26" s="37">
        <f t="shared" si="7"/>
        <v>1936000</v>
      </c>
      <c r="E26" s="37">
        <f t="shared" si="7"/>
        <v>96800</v>
      </c>
      <c r="F26" s="37">
        <f t="shared" si="7"/>
        <v>294272</v>
      </c>
      <c r="G26" s="37">
        <f t="shared" si="7"/>
        <v>2133472</v>
      </c>
      <c r="H26" s="37">
        <f t="shared" si="7"/>
        <v>1600104</v>
      </c>
      <c r="I26" s="37">
        <f t="shared" si="7"/>
        <v>533368</v>
      </c>
      <c r="J26" s="39"/>
    </row>
    <row r="27" spans="1:10">
      <c r="A27" s="39"/>
      <c r="B27" s="39"/>
      <c r="C27" s="39"/>
      <c r="D27" s="39"/>
      <c r="E27" s="39"/>
      <c r="F27" s="39"/>
      <c r="G27" s="39"/>
      <c r="H27" s="39"/>
      <c r="I27" s="39"/>
      <c r="J27" s="3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2015-02-03T09:08:53Z</dcterms:created>
  <dcterms:modified xsi:type="dcterms:W3CDTF">2016-03-01T12:05:23Z</dcterms:modified>
</cp:coreProperties>
</file>