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508A0A30-886C-41DB-849F-71D3161FBA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46" i="1" l="1"/>
  <c r="AL345" i="1"/>
  <c r="AG346" i="1"/>
  <c r="AH346" i="1"/>
  <c r="AI346" i="1"/>
  <c r="AJ346" i="1"/>
  <c r="AK346" i="1"/>
  <c r="AG345" i="1"/>
  <c r="AH345" i="1"/>
  <c r="AI345" i="1"/>
  <c r="AJ345" i="1"/>
  <c r="AK345" i="1"/>
  <c r="AF346" i="1"/>
  <c r="AF345" i="1"/>
  <c r="AC345" i="1"/>
  <c r="AD345" i="1"/>
  <c r="AE345" i="1"/>
  <c r="AC346" i="1"/>
  <c r="AD346" i="1"/>
  <c r="AE346" i="1"/>
  <c r="AB346" i="1"/>
  <c r="AB345" i="1"/>
  <c r="AL340" i="1"/>
  <c r="AL339" i="1"/>
  <c r="AG340" i="1"/>
  <c r="AH340" i="1"/>
  <c r="AI340" i="1"/>
  <c r="AJ340" i="1"/>
  <c r="AK340" i="1"/>
  <c r="AG339" i="1"/>
  <c r="AH339" i="1"/>
  <c r="AI339" i="1"/>
  <c r="AJ339" i="1"/>
  <c r="AK339" i="1"/>
  <c r="AF340" i="1"/>
  <c r="AF339" i="1"/>
  <c r="AC339" i="1"/>
  <c r="AD339" i="1"/>
  <c r="AE339" i="1"/>
  <c r="AC340" i="1"/>
  <c r="AD340" i="1"/>
  <c r="AE340" i="1"/>
  <c r="AB340" i="1"/>
  <c r="AB339" i="1"/>
  <c r="AL218" i="1"/>
  <c r="AL217" i="1"/>
  <c r="AG218" i="1"/>
  <c r="AH218" i="1"/>
  <c r="AI218" i="1"/>
  <c r="AJ218" i="1"/>
  <c r="AK218" i="1"/>
  <c r="AG217" i="1"/>
  <c r="AH217" i="1"/>
  <c r="AI217" i="1"/>
  <c r="AJ217" i="1"/>
  <c r="AK217" i="1"/>
  <c r="AF218" i="1"/>
  <c r="AF217" i="1"/>
  <c r="AC217" i="1"/>
  <c r="AD217" i="1"/>
  <c r="AE217" i="1"/>
  <c r="AC218" i="1"/>
  <c r="AD218" i="1"/>
  <c r="AE218" i="1"/>
  <c r="AB218" i="1"/>
  <c r="AB217" i="1"/>
  <c r="AL192" i="1"/>
  <c r="AL191" i="1"/>
  <c r="AG192" i="1"/>
  <c r="AH192" i="1"/>
  <c r="AI192" i="1"/>
  <c r="AJ192" i="1"/>
  <c r="AK192" i="1"/>
  <c r="AG191" i="1"/>
  <c r="AH191" i="1"/>
  <c r="AI191" i="1"/>
  <c r="AJ191" i="1"/>
  <c r="AK191" i="1"/>
  <c r="AF192" i="1"/>
  <c r="AF191" i="1"/>
  <c r="AC191" i="1"/>
  <c r="AD191" i="1"/>
  <c r="AE191" i="1"/>
  <c r="AC192" i="1"/>
  <c r="AD192" i="1"/>
  <c r="AE192" i="1"/>
  <c r="AB192" i="1"/>
  <c r="AB191" i="1"/>
  <c r="AL274" i="1"/>
  <c r="AL273" i="1"/>
  <c r="AG273" i="1"/>
  <c r="AH273" i="1"/>
  <c r="AI273" i="1"/>
  <c r="AJ273" i="1"/>
  <c r="AK273" i="1"/>
  <c r="AG274" i="1"/>
  <c r="AH274" i="1"/>
  <c r="AI274" i="1"/>
  <c r="AJ274" i="1"/>
  <c r="AK274" i="1"/>
  <c r="AF274" i="1"/>
  <c r="AF273" i="1"/>
  <c r="AC273" i="1"/>
  <c r="AD273" i="1"/>
  <c r="AE273" i="1"/>
  <c r="AC274" i="1"/>
  <c r="AD274" i="1"/>
  <c r="AE274" i="1"/>
  <c r="AB274" i="1"/>
  <c r="AB273" i="1"/>
  <c r="AL280" i="1"/>
  <c r="AL279" i="1"/>
  <c r="AG280" i="1"/>
  <c r="AH280" i="1"/>
  <c r="AI280" i="1"/>
  <c r="AJ280" i="1"/>
  <c r="AK280" i="1"/>
  <c r="AG279" i="1"/>
  <c r="AH279" i="1"/>
  <c r="AI279" i="1"/>
  <c r="AJ279" i="1"/>
  <c r="AK279" i="1"/>
  <c r="AF280" i="1"/>
  <c r="AF279" i="1"/>
  <c r="AC279" i="1"/>
  <c r="AD279" i="1"/>
  <c r="AE279" i="1"/>
  <c r="AC280" i="1"/>
  <c r="AD280" i="1"/>
  <c r="AE280" i="1"/>
  <c r="AB280" i="1"/>
  <c r="AB279" i="1"/>
  <c r="AL198" i="1"/>
  <c r="AL197" i="1"/>
  <c r="AG198" i="1"/>
  <c r="AH198" i="1"/>
  <c r="AI198" i="1"/>
  <c r="AJ198" i="1"/>
  <c r="AK198" i="1"/>
  <c r="AG197" i="1"/>
  <c r="AH197" i="1"/>
  <c r="AI197" i="1"/>
  <c r="AJ197" i="1"/>
  <c r="AK197" i="1"/>
  <c r="AF198" i="1"/>
  <c r="AF197" i="1"/>
  <c r="AC197" i="1"/>
  <c r="AD197" i="1"/>
  <c r="AE197" i="1"/>
  <c r="AC198" i="1"/>
  <c r="AD198" i="1"/>
  <c r="AE198" i="1"/>
  <c r="AB198" i="1"/>
  <c r="AB197" i="1"/>
  <c r="AL88" i="1"/>
  <c r="AL87" i="1"/>
  <c r="AG88" i="1"/>
  <c r="AH88" i="1"/>
  <c r="AI88" i="1"/>
  <c r="AJ88" i="1"/>
  <c r="AK88" i="1"/>
  <c r="AG87" i="1"/>
  <c r="AH87" i="1"/>
  <c r="AI87" i="1"/>
  <c r="AJ87" i="1"/>
  <c r="AK87" i="1"/>
  <c r="AF88" i="1"/>
  <c r="AF87" i="1"/>
  <c r="AC87" i="1"/>
  <c r="AD87" i="1"/>
  <c r="AE87" i="1"/>
  <c r="AC88" i="1"/>
  <c r="AD88" i="1"/>
  <c r="AE88" i="1"/>
  <c r="AB88" i="1"/>
  <c r="AB87" i="1"/>
  <c r="AL150" i="1"/>
  <c r="AL149" i="1"/>
  <c r="AG150" i="1"/>
  <c r="AH150" i="1"/>
  <c r="AI150" i="1"/>
  <c r="AJ150" i="1"/>
  <c r="AK150" i="1"/>
  <c r="AG149" i="1"/>
  <c r="AH149" i="1"/>
  <c r="AI149" i="1"/>
  <c r="AJ149" i="1"/>
  <c r="AK149" i="1"/>
  <c r="AF150" i="1"/>
  <c r="AF149" i="1"/>
  <c r="AC149" i="1"/>
  <c r="AD149" i="1"/>
  <c r="AE149" i="1"/>
  <c r="AC150" i="1"/>
  <c r="AD150" i="1"/>
  <c r="AE150" i="1"/>
  <c r="AB150" i="1"/>
  <c r="AB149" i="1"/>
  <c r="AL148" i="1"/>
  <c r="AL147" i="1"/>
  <c r="AG147" i="1"/>
  <c r="AH147" i="1"/>
  <c r="AI147" i="1"/>
  <c r="AJ147" i="1"/>
  <c r="AK147" i="1"/>
  <c r="AG148" i="1"/>
  <c r="AH148" i="1"/>
  <c r="AI148" i="1"/>
  <c r="AJ148" i="1"/>
  <c r="AK148" i="1"/>
  <c r="AF148" i="1"/>
  <c r="AF147" i="1"/>
  <c r="AC147" i="1"/>
  <c r="AD147" i="1"/>
  <c r="AE147" i="1"/>
  <c r="AC148" i="1"/>
  <c r="AD148" i="1"/>
  <c r="AE148" i="1"/>
  <c r="AB148" i="1"/>
  <c r="AB147" i="1"/>
  <c r="AL276" i="1"/>
  <c r="AL275" i="1"/>
  <c r="AK276" i="1"/>
  <c r="AK275" i="1"/>
  <c r="AJ276" i="1"/>
  <c r="AJ275" i="1"/>
  <c r="AI276" i="1"/>
  <c r="AI275" i="1"/>
  <c r="AH276" i="1"/>
  <c r="AH275" i="1"/>
  <c r="AG276" i="1"/>
  <c r="AG275" i="1"/>
  <c r="AF276" i="1"/>
  <c r="AF275" i="1"/>
  <c r="AL356" i="1"/>
  <c r="AL355" i="1"/>
  <c r="AG356" i="1"/>
  <c r="AH356" i="1"/>
  <c r="AI356" i="1"/>
  <c r="AJ356" i="1"/>
  <c r="AK356" i="1"/>
  <c r="AG355" i="1"/>
  <c r="AH355" i="1"/>
  <c r="AI355" i="1"/>
  <c r="AJ355" i="1"/>
  <c r="AK355" i="1"/>
  <c r="AF356" i="1"/>
  <c r="AF355" i="1"/>
  <c r="AC355" i="1"/>
  <c r="AD355" i="1"/>
  <c r="AE355" i="1"/>
  <c r="AC356" i="1"/>
  <c r="AD356" i="1"/>
  <c r="AE356" i="1"/>
  <c r="AB356" i="1"/>
  <c r="AB355" i="1"/>
  <c r="AL354" i="1"/>
  <c r="AL353" i="1"/>
  <c r="AG354" i="1"/>
  <c r="AH354" i="1"/>
  <c r="AI354" i="1"/>
  <c r="AJ354" i="1"/>
  <c r="AK354" i="1"/>
  <c r="AG353" i="1"/>
  <c r="AH353" i="1"/>
  <c r="AI353" i="1"/>
  <c r="AJ353" i="1"/>
  <c r="AK353" i="1"/>
  <c r="AF354" i="1"/>
  <c r="AF353" i="1"/>
  <c r="AC353" i="1"/>
  <c r="AD353" i="1"/>
  <c r="AE353" i="1"/>
  <c r="AC354" i="1"/>
  <c r="AD354" i="1"/>
  <c r="AE354" i="1"/>
  <c r="AB354" i="1"/>
  <c r="AB353" i="1"/>
  <c r="AL352" i="1"/>
  <c r="AL351" i="1"/>
  <c r="AG352" i="1"/>
  <c r="AH352" i="1"/>
  <c r="AI352" i="1"/>
  <c r="AJ352" i="1"/>
  <c r="AK352" i="1"/>
  <c r="AG351" i="1"/>
  <c r="AH351" i="1"/>
  <c r="AI351" i="1"/>
  <c r="AJ351" i="1"/>
  <c r="AK351" i="1"/>
  <c r="AF352" i="1"/>
  <c r="AF351" i="1"/>
  <c r="AC351" i="1"/>
  <c r="AD351" i="1"/>
  <c r="AE351" i="1"/>
  <c r="AC352" i="1"/>
  <c r="AD352" i="1"/>
  <c r="AE352" i="1"/>
  <c r="AB352" i="1"/>
  <c r="AB351" i="1"/>
  <c r="AL350" i="1"/>
  <c r="AL349" i="1"/>
  <c r="AG350" i="1"/>
  <c r="AH350" i="1"/>
  <c r="AI350" i="1"/>
  <c r="AJ350" i="1"/>
  <c r="AK350" i="1"/>
  <c r="AG349" i="1"/>
  <c r="AH349" i="1"/>
  <c r="AI349" i="1"/>
  <c r="AJ349" i="1"/>
  <c r="AK349" i="1"/>
  <c r="AF350" i="1"/>
  <c r="AF349" i="1"/>
  <c r="AC349" i="1"/>
  <c r="AD349" i="1"/>
  <c r="AE349" i="1"/>
  <c r="AC350" i="1"/>
  <c r="AD350" i="1"/>
  <c r="AE350" i="1"/>
  <c r="AB350" i="1"/>
  <c r="AB349" i="1"/>
  <c r="AL348" i="1"/>
  <c r="AL347" i="1"/>
  <c r="AG348" i="1"/>
  <c r="AH348" i="1"/>
  <c r="AI348" i="1"/>
  <c r="AJ348" i="1"/>
  <c r="AK348" i="1"/>
  <c r="AG347" i="1"/>
  <c r="AH347" i="1"/>
  <c r="AI347" i="1"/>
  <c r="AJ347" i="1"/>
  <c r="AK347" i="1"/>
  <c r="AF348" i="1"/>
  <c r="AF347" i="1"/>
  <c r="AC347" i="1"/>
  <c r="AD347" i="1"/>
  <c r="AE347" i="1"/>
  <c r="AC348" i="1"/>
  <c r="AD348" i="1"/>
  <c r="AE348" i="1"/>
  <c r="AB348" i="1"/>
  <c r="AB347" i="1"/>
  <c r="AL344" i="1"/>
  <c r="AL343" i="1"/>
  <c r="AG344" i="1"/>
  <c r="AH344" i="1"/>
  <c r="AI344" i="1"/>
  <c r="AJ344" i="1"/>
  <c r="AK344" i="1"/>
  <c r="AG343" i="1"/>
  <c r="AH343" i="1"/>
  <c r="AI343" i="1"/>
  <c r="AJ343" i="1"/>
  <c r="AK343" i="1"/>
  <c r="AF344" i="1"/>
  <c r="AF343" i="1"/>
  <c r="AC343" i="1"/>
  <c r="AD343" i="1"/>
  <c r="AE343" i="1"/>
  <c r="AC344" i="1"/>
  <c r="AD344" i="1"/>
  <c r="AE344" i="1"/>
  <c r="AB344" i="1"/>
  <c r="AB343" i="1"/>
  <c r="AL342" i="1"/>
  <c r="AL341" i="1"/>
  <c r="AG342" i="1"/>
  <c r="AH342" i="1"/>
  <c r="AI342" i="1"/>
  <c r="AJ342" i="1"/>
  <c r="AK342" i="1"/>
  <c r="AG341" i="1"/>
  <c r="AH341" i="1"/>
  <c r="AI341" i="1"/>
  <c r="AJ341" i="1"/>
  <c r="AK341" i="1"/>
  <c r="AF342" i="1"/>
  <c r="AF341" i="1"/>
  <c r="AC341" i="1"/>
  <c r="AD341" i="1"/>
  <c r="AE341" i="1"/>
  <c r="AC342" i="1"/>
  <c r="AD342" i="1"/>
  <c r="AE342" i="1"/>
  <c r="AB342" i="1"/>
  <c r="AB341" i="1"/>
  <c r="AL338" i="1"/>
  <c r="AL337" i="1"/>
  <c r="AG338" i="1"/>
  <c r="AH338" i="1"/>
  <c r="AI338" i="1"/>
  <c r="AJ338" i="1"/>
  <c r="AK338" i="1"/>
  <c r="AG337" i="1"/>
  <c r="AH337" i="1"/>
  <c r="AI337" i="1"/>
  <c r="AJ337" i="1"/>
  <c r="AK337" i="1"/>
  <c r="AF338" i="1"/>
  <c r="AF337" i="1"/>
  <c r="AC337" i="1"/>
  <c r="AD337" i="1"/>
  <c r="AE337" i="1"/>
  <c r="AC338" i="1"/>
  <c r="AD338" i="1"/>
  <c r="AE338" i="1"/>
  <c r="AB338" i="1"/>
  <c r="AB337" i="1"/>
  <c r="AL336" i="1"/>
  <c r="AL335" i="1"/>
  <c r="AG336" i="1"/>
  <c r="AH336" i="1"/>
  <c r="AI336" i="1"/>
  <c r="AJ336" i="1"/>
  <c r="AK336" i="1"/>
  <c r="AG335" i="1"/>
  <c r="AH335" i="1"/>
  <c r="AI335" i="1"/>
  <c r="AJ335" i="1"/>
  <c r="AK335" i="1"/>
  <c r="AF336" i="1"/>
  <c r="AF335" i="1"/>
  <c r="AC335" i="1"/>
  <c r="AD335" i="1"/>
  <c r="AE335" i="1"/>
  <c r="AC336" i="1"/>
  <c r="AD336" i="1"/>
  <c r="AE336" i="1"/>
  <c r="AB336" i="1"/>
  <c r="AB335" i="1"/>
  <c r="AL334" i="1"/>
  <c r="AL333" i="1"/>
  <c r="AG334" i="1"/>
  <c r="AH334" i="1"/>
  <c r="AI334" i="1"/>
  <c r="AJ334" i="1"/>
  <c r="AK334" i="1"/>
  <c r="AG333" i="1"/>
  <c r="AH333" i="1"/>
  <c r="AI333" i="1"/>
  <c r="AJ333" i="1"/>
  <c r="AK333" i="1"/>
  <c r="AF334" i="1"/>
  <c r="AF333" i="1"/>
  <c r="AC333" i="1"/>
  <c r="AD333" i="1"/>
  <c r="AE333" i="1"/>
  <c r="AC334" i="1"/>
  <c r="AD334" i="1"/>
  <c r="AE334" i="1"/>
  <c r="AB334" i="1"/>
  <c r="AB333" i="1"/>
  <c r="AL332" i="1"/>
  <c r="AL331" i="1"/>
  <c r="AG332" i="1"/>
  <c r="AH332" i="1"/>
  <c r="AI332" i="1"/>
  <c r="AJ332" i="1"/>
  <c r="AK332" i="1"/>
  <c r="AG331" i="1"/>
  <c r="AH331" i="1"/>
  <c r="AI331" i="1"/>
  <c r="AJ331" i="1"/>
  <c r="AK331" i="1"/>
  <c r="AF332" i="1"/>
  <c r="AF331" i="1"/>
  <c r="AC331" i="1"/>
  <c r="AD331" i="1"/>
  <c r="AE331" i="1"/>
  <c r="AC332" i="1"/>
  <c r="AD332" i="1"/>
  <c r="AE332" i="1"/>
  <c r="AB332" i="1"/>
  <c r="AB331" i="1"/>
  <c r="AL330" i="1"/>
  <c r="AL329" i="1"/>
  <c r="AG330" i="1"/>
  <c r="AH330" i="1"/>
  <c r="AI330" i="1"/>
  <c r="AJ330" i="1"/>
  <c r="AK330" i="1"/>
  <c r="AG329" i="1"/>
  <c r="AH329" i="1"/>
  <c r="AI329" i="1"/>
  <c r="AJ329" i="1"/>
  <c r="AK329" i="1"/>
  <c r="AF330" i="1"/>
  <c r="AF329" i="1"/>
  <c r="AC329" i="1"/>
  <c r="AD329" i="1"/>
  <c r="AE329" i="1"/>
  <c r="AC330" i="1"/>
  <c r="AD330" i="1"/>
  <c r="AE330" i="1"/>
  <c r="AB330" i="1"/>
  <c r="AB329" i="1"/>
  <c r="AL328" i="1"/>
  <c r="AL327" i="1"/>
  <c r="AG328" i="1"/>
  <c r="AH328" i="1"/>
  <c r="AI328" i="1"/>
  <c r="AJ328" i="1"/>
  <c r="AK328" i="1"/>
  <c r="AG327" i="1"/>
  <c r="AH327" i="1"/>
  <c r="AI327" i="1"/>
  <c r="AJ327" i="1"/>
  <c r="AK327" i="1"/>
  <c r="AF328" i="1"/>
  <c r="AF327" i="1"/>
  <c r="AC327" i="1"/>
  <c r="AD327" i="1"/>
  <c r="AE327" i="1"/>
  <c r="AC328" i="1"/>
  <c r="AD328" i="1"/>
  <c r="AE328" i="1"/>
  <c r="AB328" i="1"/>
  <c r="AB327" i="1"/>
  <c r="AL326" i="1"/>
  <c r="AL325" i="1"/>
  <c r="AG326" i="1"/>
  <c r="AH326" i="1"/>
  <c r="AI326" i="1"/>
  <c r="AJ326" i="1"/>
  <c r="AK326" i="1"/>
  <c r="AG325" i="1"/>
  <c r="AH325" i="1"/>
  <c r="AI325" i="1"/>
  <c r="AJ325" i="1"/>
  <c r="AK325" i="1"/>
  <c r="AF326" i="1"/>
  <c r="AF325" i="1"/>
  <c r="AC325" i="1"/>
  <c r="AD325" i="1"/>
  <c r="AE325" i="1"/>
  <c r="AC326" i="1"/>
  <c r="AD326" i="1"/>
  <c r="AE326" i="1"/>
  <c r="AB326" i="1"/>
  <c r="AB325" i="1"/>
  <c r="AL324" i="1"/>
  <c r="AL323" i="1"/>
  <c r="AG324" i="1"/>
  <c r="AH324" i="1"/>
  <c r="AI324" i="1"/>
  <c r="AJ324" i="1"/>
  <c r="AK324" i="1"/>
  <c r="AG323" i="1"/>
  <c r="AH323" i="1"/>
  <c r="AI323" i="1"/>
  <c r="AJ323" i="1"/>
  <c r="AK323" i="1"/>
  <c r="AF324" i="1"/>
  <c r="AF323" i="1"/>
  <c r="AC323" i="1"/>
  <c r="AD323" i="1"/>
  <c r="AE323" i="1"/>
  <c r="AC324" i="1"/>
  <c r="AD324" i="1"/>
  <c r="AE324" i="1"/>
  <c r="AB324" i="1"/>
  <c r="AB323" i="1"/>
  <c r="AL322" i="1"/>
  <c r="AL321" i="1"/>
  <c r="AG322" i="1"/>
  <c r="AH322" i="1"/>
  <c r="AI322" i="1"/>
  <c r="AJ322" i="1"/>
  <c r="AK322" i="1"/>
  <c r="AG321" i="1"/>
  <c r="AH321" i="1"/>
  <c r="AI321" i="1"/>
  <c r="AJ321" i="1"/>
  <c r="AK321" i="1"/>
  <c r="AF322" i="1"/>
  <c r="AF321" i="1"/>
  <c r="AC321" i="1"/>
  <c r="AD321" i="1"/>
  <c r="AE321" i="1"/>
  <c r="AC322" i="1"/>
  <c r="AD322" i="1"/>
  <c r="AE322" i="1"/>
  <c r="AB322" i="1"/>
  <c r="AB321" i="1"/>
  <c r="AL320" i="1"/>
  <c r="AL319" i="1"/>
  <c r="AG320" i="1"/>
  <c r="AH320" i="1"/>
  <c r="AI320" i="1"/>
  <c r="AJ320" i="1"/>
  <c r="AK320" i="1"/>
  <c r="AG319" i="1"/>
  <c r="AH319" i="1"/>
  <c r="AI319" i="1"/>
  <c r="AJ319" i="1"/>
  <c r="AK319" i="1"/>
  <c r="AF320" i="1"/>
  <c r="AF319" i="1"/>
  <c r="AC319" i="1"/>
  <c r="AD319" i="1"/>
  <c r="AE319" i="1"/>
  <c r="AC320" i="1"/>
  <c r="AD320" i="1"/>
  <c r="AE320" i="1"/>
  <c r="AB320" i="1"/>
  <c r="AB319" i="1"/>
  <c r="AL318" i="1"/>
  <c r="AL317" i="1"/>
  <c r="AG318" i="1"/>
  <c r="AH318" i="1"/>
  <c r="AI318" i="1"/>
  <c r="AJ318" i="1"/>
  <c r="AK318" i="1"/>
  <c r="AG317" i="1"/>
  <c r="AH317" i="1"/>
  <c r="AI317" i="1"/>
  <c r="AJ317" i="1"/>
  <c r="AK317" i="1"/>
  <c r="AF318" i="1"/>
  <c r="AF317" i="1"/>
  <c r="AC317" i="1"/>
  <c r="AD317" i="1"/>
  <c r="AE317" i="1"/>
  <c r="AC318" i="1"/>
  <c r="AD318" i="1"/>
  <c r="AE318" i="1"/>
  <c r="AB318" i="1"/>
  <c r="AB317" i="1"/>
  <c r="AL316" i="1"/>
  <c r="AL315" i="1"/>
  <c r="AG316" i="1"/>
  <c r="AH316" i="1"/>
  <c r="AI316" i="1"/>
  <c r="AJ316" i="1"/>
  <c r="AK316" i="1"/>
  <c r="AG315" i="1"/>
  <c r="AH315" i="1"/>
  <c r="AI315" i="1"/>
  <c r="AJ315" i="1"/>
  <c r="AK315" i="1"/>
  <c r="AF316" i="1"/>
  <c r="AF315" i="1"/>
  <c r="AC315" i="1"/>
  <c r="AD315" i="1"/>
  <c r="AE315" i="1"/>
  <c r="AC316" i="1"/>
  <c r="AD316" i="1"/>
  <c r="AE316" i="1"/>
  <c r="AB316" i="1"/>
  <c r="AB315" i="1"/>
  <c r="AL314" i="1"/>
  <c r="AL313" i="1"/>
  <c r="AG314" i="1"/>
  <c r="AH314" i="1"/>
  <c r="AI314" i="1"/>
  <c r="AJ314" i="1"/>
  <c r="AK314" i="1"/>
  <c r="AG313" i="1"/>
  <c r="AH313" i="1"/>
  <c r="AI313" i="1"/>
  <c r="AJ313" i="1"/>
  <c r="AK313" i="1"/>
  <c r="AF314" i="1"/>
  <c r="AF313" i="1"/>
  <c r="AC313" i="1"/>
  <c r="AD313" i="1"/>
  <c r="AE313" i="1"/>
  <c r="AC314" i="1"/>
  <c r="AD314" i="1"/>
  <c r="AE314" i="1"/>
  <c r="AB314" i="1"/>
  <c r="AB313" i="1"/>
  <c r="AL312" i="1"/>
  <c r="AL311" i="1"/>
  <c r="AG312" i="1"/>
  <c r="AH312" i="1"/>
  <c r="AI312" i="1"/>
  <c r="AJ312" i="1"/>
  <c r="AK312" i="1"/>
  <c r="AG311" i="1"/>
  <c r="AH311" i="1"/>
  <c r="AI311" i="1"/>
  <c r="AJ311" i="1"/>
  <c r="AK311" i="1"/>
  <c r="AF312" i="1"/>
  <c r="AF311" i="1"/>
  <c r="AC311" i="1"/>
  <c r="AD311" i="1"/>
  <c r="AE311" i="1"/>
  <c r="AC312" i="1"/>
  <c r="AD312" i="1"/>
  <c r="AE312" i="1"/>
  <c r="AB312" i="1"/>
  <c r="AB311" i="1"/>
  <c r="AL310" i="1"/>
  <c r="AL309" i="1"/>
  <c r="AG310" i="1"/>
  <c r="AH310" i="1"/>
  <c r="AI310" i="1"/>
  <c r="AJ310" i="1"/>
  <c r="AK310" i="1"/>
  <c r="AG309" i="1"/>
  <c r="AH309" i="1"/>
  <c r="AI309" i="1"/>
  <c r="AJ309" i="1"/>
  <c r="AK309" i="1"/>
  <c r="AF310" i="1"/>
  <c r="AF309" i="1"/>
  <c r="AC309" i="1"/>
  <c r="AD309" i="1"/>
  <c r="AE309" i="1"/>
  <c r="AC310" i="1"/>
  <c r="AD310" i="1"/>
  <c r="AE310" i="1"/>
  <c r="AB310" i="1"/>
  <c r="AB309" i="1"/>
  <c r="AL308" i="1"/>
  <c r="AL307" i="1"/>
  <c r="AG308" i="1"/>
  <c r="AH308" i="1"/>
  <c r="AI308" i="1"/>
  <c r="AJ308" i="1"/>
  <c r="AK308" i="1"/>
  <c r="AG307" i="1"/>
  <c r="AH307" i="1"/>
  <c r="AI307" i="1"/>
  <c r="AJ307" i="1"/>
  <c r="AK307" i="1"/>
  <c r="AF308" i="1"/>
  <c r="AF307" i="1"/>
  <c r="AC307" i="1"/>
  <c r="AD307" i="1"/>
  <c r="AE307" i="1"/>
  <c r="AC308" i="1"/>
  <c r="AD308" i="1"/>
  <c r="AE308" i="1"/>
  <c r="AB308" i="1"/>
  <c r="AB307" i="1"/>
  <c r="AL306" i="1"/>
  <c r="AL305" i="1"/>
  <c r="AG306" i="1"/>
  <c r="AH306" i="1"/>
  <c r="AI306" i="1"/>
  <c r="AJ306" i="1"/>
  <c r="AK306" i="1"/>
  <c r="AG305" i="1"/>
  <c r="AH305" i="1"/>
  <c r="AI305" i="1"/>
  <c r="AJ305" i="1"/>
  <c r="AK305" i="1"/>
  <c r="AF306" i="1"/>
  <c r="AF305" i="1"/>
  <c r="AC305" i="1"/>
  <c r="AD305" i="1"/>
  <c r="AE305" i="1"/>
  <c r="AC306" i="1"/>
  <c r="AD306" i="1"/>
  <c r="AE306" i="1"/>
  <c r="AB306" i="1"/>
  <c r="AB305" i="1"/>
  <c r="AL304" i="1"/>
  <c r="AL303" i="1"/>
  <c r="AG304" i="1"/>
  <c r="AH304" i="1"/>
  <c r="AI304" i="1"/>
  <c r="AJ304" i="1"/>
  <c r="AK304" i="1"/>
  <c r="AF304" i="1"/>
  <c r="AG303" i="1"/>
  <c r="AH303" i="1"/>
  <c r="AI303" i="1"/>
  <c r="AJ303" i="1"/>
  <c r="AK303" i="1"/>
  <c r="AF303" i="1"/>
  <c r="AC303" i="1"/>
  <c r="AD303" i="1"/>
  <c r="AE303" i="1"/>
  <c r="AC304" i="1"/>
  <c r="AD304" i="1"/>
  <c r="AE304" i="1"/>
  <c r="AB304" i="1"/>
  <c r="AB303" i="1"/>
  <c r="AL302" i="1"/>
  <c r="AL301" i="1"/>
  <c r="AG302" i="1"/>
  <c r="AH302" i="1"/>
  <c r="AI302" i="1"/>
  <c r="AJ302" i="1"/>
  <c r="AK302" i="1"/>
  <c r="AG301" i="1"/>
  <c r="AH301" i="1"/>
  <c r="AI301" i="1"/>
  <c r="AJ301" i="1"/>
  <c r="AK301" i="1"/>
  <c r="AF302" i="1"/>
  <c r="AF301" i="1"/>
  <c r="AC301" i="1"/>
  <c r="AD301" i="1"/>
  <c r="AE301" i="1"/>
  <c r="AC302" i="1"/>
  <c r="AD302" i="1"/>
  <c r="AE302" i="1"/>
  <c r="AB302" i="1"/>
  <c r="AB301" i="1"/>
  <c r="AL300" i="1"/>
  <c r="AL299" i="1"/>
  <c r="AG300" i="1"/>
  <c r="AH300" i="1"/>
  <c r="AI300" i="1"/>
  <c r="AJ300" i="1"/>
  <c r="AK300" i="1"/>
  <c r="AG299" i="1"/>
  <c r="AH299" i="1"/>
  <c r="AI299" i="1"/>
  <c r="AJ299" i="1"/>
  <c r="AK299" i="1"/>
  <c r="AF300" i="1"/>
  <c r="AF299" i="1"/>
  <c r="AC300" i="1"/>
  <c r="AD300" i="1"/>
  <c r="AE300" i="1"/>
  <c r="AB300" i="1"/>
  <c r="AC299" i="1"/>
  <c r="AD299" i="1"/>
  <c r="AE299" i="1"/>
  <c r="AB299" i="1"/>
  <c r="AL298" i="1"/>
  <c r="AL297" i="1"/>
  <c r="AG298" i="1"/>
  <c r="AH298" i="1"/>
  <c r="AI298" i="1"/>
  <c r="AJ298" i="1"/>
  <c r="AK298" i="1"/>
  <c r="AG297" i="1"/>
  <c r="AH297" i="1"/>
  <c r="AI297" i="1"/>
  <c r="AJ297" i="1"/>
  <c r="AK297" i="1"/>
  <c r="AF298" i="1"/>
  <c r="AF297" i="1"/>
  <c r="AC297" i="1"/>
  <c r="AD297" i="1"/>
  <c r="AE297" i="1"/>
  <c r="AC298" i="1"/>
  <c r="AD298" i="1"/>
  <c r="AE298" i="1"/>
  <c r="AB298" i="1"/>
  <c r="AB297" i="1"/>
  <c r="AL296" i="1"/>
  <c r="AL295" i="1"/>
  <c r="AG296" i="1"/>
  <c r="AH296" i="1"/>
  <c r="AI296" i="1"/>
  <c r="AJ296" i="1"/>
  <c r="AK296" i="1"/>
  <c r="AG295" i="1"/>
  <c r="AH295" i="1"/>
  <c r="AI295" i="1"/>
  <c r="AJ295" i="1"/>
  <c r="AK295" i="1"/>
  <c r="AF296" i="1"/>
  <c r="AF295" i="1"/>
  <c r="AC296" i="1"/>
  <c r="AD296" i="1"/>
  <c r="AE296" i="1"/>
  <c r="AB296" i="1"/>
  <c r="AC295" i="1"/>
  <c r="AD295" i="1"/>
  <c r="AE295" i="1"/>
  <c r="AB295" i="1"/>
  <c r="AL294" i="1"/>
  <c r="AL293" i="1"/>
  <c r="AL292" i="1"/>
  <c r="AL291" i="1"/>
  <c r="AG294" i="1"/>
  <c r="AH294" i="1"/>
  <c r="AI294" i="1"/>
  <c r="AJ294" i="1"/>
  <c r="AK294" i="1"/>
  <c r="AG293" i="1"/>
  <c r="AH293" i="1"/>
  <c r="AI293" i="1"/>
  <c r="AJ293" i="1"/>
  <c r="AK293" i="1"/>
  <c r="AF294" i="1"/>
  <c r="AF293" i="1"/>
  <c r="AC294" i="1"/>
  <c r="AD294" i="1"/>
  <c r="AE294" i="1"/>
  <c r="AB294" i="1"/>
  <c r="AC293" i="1"/>
  <c r="AD293" i="1"/>
  <c r="AE293" i="1"/>
  <c r="AB293" i="1"/>
  <c r="AG292" i="1"/>
  <c r="AH292" i="1"/>
  <c r="AI292" i="1"/>
  <c r="AJ292" i="1"/>
  <c r="AK292" i="1"/>
  <c r="AG291" i="1"/>
  <c r="AH291" i="1"/>
  <c r="AI291" i="1"/>
  <c r="AJ291" i="1"/>
  <c r="AK291" i="1"/>
  <c r="AF292" i="1"/>
  <c r="AF291" i="1"/>
  <c r="AC292" i="1"/>
  <c r="AD292" i="1"/>
  <c r="AE292" i="1"/>
  <c r="AB292" i="1"/>
  <c r="AC291" i="1"/>
  <c r="AD291" i="1"/>
  <c r="AE291" i="1"/>
  <c r="AB291" i="1"/>
  <c r="AL290" i="1"/>
  <c r="AL289" i="1"/>
  <c r="AG290" i="1"/>
  <c r="AH290" i="1"/>
  <c r="AI290" i="1"/>
  <c r="AJ290" i="1"/>
  <c r="AK290" i="1"/>
  <c r="AG289" i="1"/>
  <c r="AH289" i="1"/>
  <c r="AI289" i="1"/>
  <c r="AJ289" i="1"/>
  <c r="AK289" i="1"/>
  <c r="AF290" i="1"/>
  <c r="AF289" i="1"/>
  <c r="AC290" i="1"/>
  <c r="AD290" i="1"/>
  <c r="AE290" i="1"/>
  <c r="AB290" i="1"/>
  <c r="AC289" i="1"/>
  <c r="AD289" i="1"/>
  <c r="AE289" i="1"/>
  <c r="AB289" i="1"/>
  <c r="AL288" i="1"/>
  <c r="AL287" i="1"/>
  <c r="AG288" i="1"/>
  <c r="AH288" i="1"/>
  <c r="AI288" i="1"/>
  <c r="AJ288" i="1"/>
  <c r="AK288" i="1"/>
  <c r="AG287" i="1"/>
  <c r="AH287" i="1"/>
  <c r="AI287" i="1"/>
  <c r="AJ287" i="1"/>
  <c r="AK287" i="1"/>
  <c r="AF288" i="1"/>
  <c r="AF287" i="1"/>
  <c r="AC287" i="1"/>
  <c r="AD287" i="1"/>
  <c r="AE287" i="1"/>
  <c r="AC288" i="1"/>
  <c r="AD288" i="1"/>
  <c r="AE288" i="1"/>
  <c r="AB288" i="1"/>
  <c r="AB287" i="1"/>
  <c r="AL286" i="1"/>
  <c r="AL285" i="1"/>
  <c r="AG286" i="1"/>
  <c r="AH286" i="1"/>
  <c r="AI286" i="1"/>
  <c r="AJ286" i="1"/>
  <c r="AK286" i="1"/>
  <c r="AG285" i="1"/>
  <c r="AH285" i="1"/>
  <c r="AI285" i="1"/>
  <c r="AJ285" i="1"/>
  <c r="AK285" i="1"/>
  <c r="AF286" i="1"/>
  <c r="AF285" i="1"/>
  <c r="AC286" i="1"/>
  <c r="AD286" i="1"/>
  <c r="AE286" i="1"/>
  <c r="AB286" i="1"/>
  <c r="AC285" i="1"/>
  <c r="AD285" i="1"/>
  <c r="AE285" i="1"/>
  <c r="AB285" i="1"/>
  <c r="AL284" i="1"/>
  <c r="AL283" i="1"/>
  <c r="AG284" i="1"/>
  <c r="AH284" i="1"/>
  <c r="AI284" i="1"/>
  <c r="AJ284" i="1"/>
  <c r="AK284" i="1"/>
  <c r="AG283" i="1"/>
  <c r="AH283" i="1"/>
  <c r="AI283" i="1"/>
  <c r="AJ283" i="1"/>
  <c r="AK283" i="1"/>
  <c r="AF284" i="1"/>
  <c r="AF283" i="1"/>
  <c r="AC284" i="1"/>
  <c r="AD284" i="1"/>
  <c r="AE284" i="1"/>
  <c r="AB284" i="1"/>
  <c r="AC283" i="1"/>
  <c r="AD283" i="1"/>
  <c r="AE283" i="1"/>
  <c r="AB283" i="1"/>
  <c r="AL282" i="1"/>
  <c r="AL281" i="1"/>
  <c r="AG282" i="1"/>
  <c r="AH282" i="1"/>
  <c r="AI282" i="1"/>
  <c r="AJ282" i="1"/>
  <c r="AK282" i="1"/>
  <c r="AG281" i="1"/>
  <c r="AH281" i="1"/>
  <c r="AI281" i="1"/>
  <c r="AJ281" i="1"/>
  <c r="AK281" i="1"/>
  <c r="AF282" i="1"/>
  <c r="AF281" i="1"/>
  <c r="AC282" i="1"/>
  <c r="AD282" i="1"/>
  <c r="AE282" i="1"/>
  <c r="AB282" i="1"/>
  <c r="AC281" i="1"/>
  <c r="AD281" i="1"/>
  <c r="AE281" i="1"/>
  <c r="AB281" i="1"/>
  <c r="AL278" i="1"/>
  <c r="AL277" i="1"/>
  <c r="AG278" i="1"/>
  <c r="AH278" i="1"/>
  <c r="AI278" i="1"/>
  <c r="AJ278" i="1"/>
  <c r="AK278" i="1"/>
  <c r="AG277" i="1"/>
  <c r="AH277" i="1"/>
  <c r="AI277" i="1"/>
  <c r="AJ277" i="1"/>
  <c r="AK277" i="1"/>
  <c r="AF278" i="1"/>
  <c r="AF277" i="1"/>
  <c r="AC278" i="1"/>
  <c r="AD278" i="1"/>
  <c r="AE278" i="1"/>
  <c r="AB278" i="1"/>
  <c r="AC277" i="1"/>
  <c r="AD277" i="1"/>
  <c r="AE277" i="1"/>
  <c r="AB277" i="1"/>
  <c r="AC276" i="1"/>
  <c r="AD276" i="1"/>
  <c r="AE276" i="1"/>
  <c r="AB276" i="1"/>
  <c r="AC275" i="1"/>
  <c r="AD275" i="1"/>
  <c r="AE275" i="1"/>
  <c r="AB275" i="1"/>
  <c r="AL272" i="1"/>
  <c r="AL271" i="1"/>
  <c r="AG272" i="1"/>
  <c r="AH272" i="1"/>
  <c r="AI272" i="1"/>
  <c r="AJ272" i="1"/>
  <c r="AK272" i="1"/>
  <c r="AG271" i="1"/>
  <c r="AH271" i="1"/>
  <c r="AI271" i="1"/>
  <c r="AJ271" i="1"/>
  <c r="AK271" i="1"/>
  <c r="AF272" i="1"/>
  <c r="AF271" i="1"/>
  <c r="AC272" i="1"/>
  <c r="AD272" i="1"/>
  <c r="AE272" i="1"/>
  <c r="AB272" i="1"/>
  <c r="AC271" i="1"/>
  <c r="AD271" i="1"/>
  <c r="AE271" i="1"/>
  <c r="AB271" i="1"/>
  <c r="AL270" i="1"/>
  <c r="AL269" i="1"/>
  <c r="AG270" i="1"/>
  <c r="AH270" i="1"/>
  <c r="AI270" i="1"/>
  <c r="AJ270" i="1"/>
  <c r="AK270" i="1"/>
  <c r="AG269" i="1"/>
  <c r="AH269" i="1"/>
  <c r="AI269" i="1"/>
  <c r="AJ269" i="1"/>
  <c r="AK269" i="1"/>
  <c r="AF270" i="1"/>
  <c r="AF269" i="1"/>
  <c r="AC270" i="1"/>
  <c r="AD270" i="1"/>
  <c r="AE270" i="1"/>
  <c r="AB270" i="1"/>
  <c r="AC269" i="1"/>
  <c r="AD269" i="1"/>
  <c r="AE269" i="1"/>
  <c r="AB269" i="1"/>
  <c r="AL268" i="1"/>
  <c r="AL267" i="1"/>
  <c r="AI268" i="1"/>
  <c r="AJ268" i="1"/>
  <c r="AK268" i="1"/>
  <c r="AG268" i="1"/>
  <c r="AH268" i="1"/>
  <c r="AG267" i="1"/>
  <c r="AH267" i="1"/>
  <c r="AI267" i="1"/>
  <c r="AJ267" i="1"/>
  <c r="AK267" i="1"/>
  <c r="AF268" i="1"/>
  <c r="AF267" i="1"/>
  <c r="AC268" i="1"/>
  <c r="AD268" i="1"/>
  <c r="AE268" i="1"/>
  <c r="AB268" i="1"/>
  <c r="AC267" i="1"/>
  <c r="AD267" i="1"/>
  <c r="AE267" i="1"/>
  <c r="AB267" i="1"/>
  <c r="AL266" i="1"/>
  <c r="AL265" i="1"/>
  <c r="AG266" i="1"/>
  <c r="AH266" i="1"/>
  <c r="AI266" i="1"/>
  <c r="AJ266" i="1"/>
  <c r="AK266" i="1"/>
  <c r="AG265" i="1"/>
  <c r="AH265" i="1"/>
  <c r="AI265" i="1"/>
  <c r="AJ265" i="1"/>
  <c r="AK265" i="1"/>
  <c r="AF266" i="1"/>
  <c r="AF265" i="1"/>
  <c r="AC266" i="1"/>
  <c r="AD266" i="1"/>
  <c r="AE266" i="1"/>
  <c r="AB266" i="1"/>
  <c r="AC265" i="1"/>
  <c r="AD265" i="1"/>
  <c r="AE265" i="1"/>
  <c r="AB265" i="1"/>
  <c r="AL264" i="1"/>
  <c r="AL263" i="1"/>
  <c r="AG264" i="1"/>
  <c r="AH264" i="1"/>
  <c r="AI264" i="1"/>
  <c r="AJ264" i="1"/>
  <c r="AK264" i="1"/>
  <c r="AG263" i="1"/>
  <c r="AH263" i="1"/>
  <c r="AI263" i="1"/>
  <c r="AJ263" i="1"/>
  <c r="AK263" i="1"/>
  <c r="AF264" i="1"/>
  <c r="AF263" i="1"/>
  <c r="AC264" i="1"/>
  <c r="AD264" i="1"/>
  <c r="AE264" i="1"/>
  <c r="AB264" i="1"/>
  <c r="AC263" i="1"/>
  <c r="AD263" i="1"/>
  <c r="AE263" i="1"/>
  <c r="AB263" i="1"/>
  <c r="AL262" i="1"/>
  <c r="AL261" i="1"/>
  <c r="AG262" i="1"/>
  <c r="AH262" i="1"/>
  <c r="AI262" i="1"/>
  <c r="AJ262" i="1"/>
  <c r="AK262" i="1"/>
  <c r="AG261" i="1"/>
  <c r="AH261" i="1"/>
  <c r="AI261" i="1"/>
  <c r="AJ261" i="1"/>
  <c r="AK261" i="1"/>
  <c r="AF262" i="1"/>
  <c r="AF261" i="1"/>
  <c r="AC262" i="1"/>
  <c r="AD262" i="1"/>
  <c r="AE262" i="1"/>
  <c r="AB262" i="1"/>
  <c r="AC261" i="1"/>
  <c r="AD261" i="1"/>
  <c r="AE261" i="1"/>
  <c r="AB261" i="1"/>
  <c r="AL260" i="1"/>
  <c r="AL259" i="1"/>
  <c r="AG260" i="1"/>
  <c r="AH260" i="1"/>
  <c r="AI260" i="1"/>
  <c r="AJ260" i="1"/>
  <c r="AK260" i="1"/>
  <c r="AG259" i="1"/>
  <c r="AH259" i="1"/>
  <c r="AI259" i="1"/>
  <c r="AJ259" i="1"/>
  <c r="AK259" i="1"/>
  <c r="AF260" i="1"/>
  <c r="AF259" i="1"/>
  <c r="AC260" i="1"/>
  <c r="AD260" i="1"/>
  <c r="AE260" i="1"/>
  <c r="AB260" i="1"/>
  <c r="AC259" i="1"/>
  <c r="AD259" i="1"/>
  <c r="AE259" i="1"/>
  <c r="AB259" i="1"/>
  <c r="AL258" i="1"/>
  <c r="AL257" i="1"/>
  <c r="AG258" i="1"/>
  <c r="AH258" i="1"/>
  <c r="AI258" i="1"/>
  <c r="AJ258" i="1"/>
  <c r="AK258" i="1"/>
  <c r="AG257" i="1"/>
  <c r="AH257" i="1"/>
  <c r="AI257" i="1"/>
  <c r="AJ257" i="1"/>
  <c r="AK257" i="1"/>
  <c r="AF258" i="1"/>
  <c r="AF257" i="1"/>
  <c r="AC258" i="1"/>
  <c r="AD258" i="1"/>
  <c r="AE258" i="1"/>
  <c r="AB258" i="1"/>
  <c r="AC257" i="1"/>
  <c r="AD257" i="1"/>
  <c r="AE257" i="1"/>
  <c r="AB257" i="1"/>
  <c r="AL256" i="1"/>
  <c r="AL255" i="1"/>
  <c r="AG256" i="1"/>
  <c r="AH256" i="1"/>
  <c r="AI256" i="1"/>
  <c r="AJ256" i="1"/>
  <c r="AK256" i="1"/>
  <c r="AG255" i="1"/>
  <c r="AH255" i="1"/>
  <c r="AI255" i="1"/>
  <c r="AJ255" i="1"/>
  <c r="AK255" i="1"/>
  <c r="AF256" i="1"/>
  <c r="AF255" i="1"/>
  <c r="AC256" i="1"/>
  <c r="AD256" i="1"/>
  <c r="AE256" i="1"/>
  <c r="AB256" i="1"/>
  <c r="AC255" i="1"/>
  <c r="AD255" i="1"/>
  <c r="AE255" i="1"/>
  <c r="AB255" i="1"/>
  <c r="AL254" i="1"/>
  <c r="AL253" i="1"/>
  <c r="AG254" i="1"/>
  <c r="AH254" i="1"/>
  <c r="AI254" i="1"/>
  <c r="AJ254" i="1"/>
  <c r="AK254" i="1"/>
  <c r="AG253" i="1"/>
  <c r="AH253" i="1"/>
  <c r="AI253" i="1"/>
  <c r="AJ253" i="1"/>
  <c r="AK253" i="1"/>
  <c r="AF254" i="1"/>
  <c r="AF253" i="1"/>
  <c r="AC254" i="1"/>
  <c r="AD254" i="1"/>
  <c r="AE254" i="1"/>
  <c r="AB254" i="1"/>
  <c r="AC253" i="1"/>
  <c r="AD253" i="1"/>
  <c r="AE253" i="1"/>
  <c r="AB253" i="1"/>
  <c r="AL252" i="1"/>
  <c r="AL251" i="1"/>
  <c r="AG252" i="1"/>
  <c r="AH252" i="1"/>
  <c r="AI252" i="1"/>
  <c r="AJ252" i="1"/>
  <c r="AK252" i="1"/>
  <c r="AG251" i="1"/>
  <c r="AH251" i="1"/>
  <c r="AI251" i="1"/>
  <c r="AJ251" i="1"/>
  <c r="AK251" i="1"/>
  <c r="AF252" i="1"/>
  <c r="AF251" i="1"/>
  <c r="AC252" i="1"/>
  <c r="AD252" i="1"/>
  <c r="AE252" i="1"/>
  <c r="AB252" i="1"/>
  <c r="AC251" i="1"/>
  <c r="AD251" i="1"/>
  <c r="AE251" i="1"/>
  <c r="AB251" i="1"/>
  <c r="AL250" i="1"/>
  <c r="AL249" i="1"/>
  <c r="AG250" i="1"/>
  <c r="AH250" i="1"/>
  <c r="AI250" i="1"/>
  <c r="AJ250" i="1"/>
  <c r="AK250" i="1"/>
  <c r="AG249" i="1"/>
  <c r="AH249" i="1"/>
  <c r="AI249" i="1"/>
  <c r="AJ249" i="1"/>
  <c r="AK249" i="1"/>
  <c r="AF250" i="1"/>
  <c r="AF249" i="1"/>
  <c r="AC250" i="1"/>
  <c r="AD250" i="1"/>
  <c r="AE250" i="1"/>
  <c r="AB250" i="1"/>
  <c r="AC249" i="1"/>
  <c r="AD249" i="1"/>
  <c r="AE249" i="1"/>
  <c r="AB249" i="1"/>
  <c r="AL248" i="1"/>
  <c r="AL247" i="1"/>
  <c r="AG248" i="1"/>
  <c r="AH248" i="1"/>
  <c r="AI248" i="1"/>
  <c r="AJ248" i="1"/>
  <c r="AK248" i="1"/>
  <c r="AG247" i="1"/>
  <c r="AH247" i="1"/>
  <c r="AI247" i="1"/>
  <c r="AJ247" i="1"/>
  <c r="AK247" i="1"/>
  <c r="AF248" i="1"/>
  <c r="AF247" i="1"/>
  <c r="AC248" i="1"/>
  <c r="AD248" i="1"/>
  <c r="AE248" i="1"/>
  <c r="AB248" i="1"/>
  <c r="AC247" i="1"/>
  <c r="AD247" i="1"/>
  <c r="AE247" i="1"/>
  <c r="AB247" i="1"/>
  <c r="AL246" i="1"/>
  <c r="AL245" i="1"/>
  <c r="AG246" i="1"/>
  <c r="AH246" i="1"/>
  <c r="AI246" i="1"/>
  <c r="AJ246" i="1"/>
  <c r="AK246" i="1"/>
  <c r="AG245" i="1"/>
  <c r="AH245" i="1"/>
  <c r="AI245" i="1"/>
  <c r="AJ245" i="1"/>
  <c r="AK245" i="1"/>
  <c r="AF246" i="1"/>
  <c r="AF245" i="1"/>
  <c r="AC246" i="1"/>
  <c r="AD246" i="1"/>
  <c r="AE246" i="1"/>
  <c r="AB246" i="1"/>
  <c r="AC245" i="1"/>
  <c r="AD245" i="1"/>
  <c r="AE245" i="1"/>
  <c r="AB245" i="1"/>
  <c r="AL244" i="1"/>
  <c r="AL243" i="1"/>
  <c r="AG244" i="1"/>
  <c r="AH244" i="1"/>
  <c r="AI244" i="1"/>
  <c r="AJ244" i="1"/>
  <c r="AK244" i="1"/>
  <c r="AG243" i="1"/>
  <c r="AH243" i="1"/>
  <c r="AI243" i="1"/>
  <c r="AJ243" i="1"/>
  <c r="AK243" i="1"/>
  <c r="AF244" i="1"/>
  <c r="AF243" i="1"/>
  <c r="AC244" i="1"/>
  <c r="AD244" i="1"/>
  <c r="AE244" i="1"/>
  <c r="AB244" i="1"/>
  <c r="AC243" i="1"/>
  <c r="AD243" i="1"/>
  <c r="AE243" i="1"/>
  <c r="AB243" i="1"/>
  <c r="AL242" i="1"/>
  <c r="AL241" i="1"/>
  <c r="AG242" i="1"/>
  <c r="AH242" i="1"/>
  <c r="AI242" i="1"/>
  <c r="AJ242" i="1"/>
  <c r="AK242" i="1"/>
  <c r="AG241" i="1"/>
  <c r="AH241" i="1"/>
  <c r="AI241" i="1"/>
  <c r="AJ241" i="1"/>
  <c r="AK241" i="1"/>
  <c r="AF242" i="1"/>
  <c r="AF241" i="1"/>
  <c r="AC242" i="1"/>
  <c r="AD242" i="1"/>
  <c r="AE242" i="1"/>
  <c r="AB242" i="1"/>
  <c r="AC241" i="1"/>
  <c r="AD241" i="1"/>
  <c r="AE241" i="1"/>
  <c r="AB241" i="1"/>
  <c r="AL240" i="1"/>
  <c r="AL239" i="1"/>
  <c r="AG240" i="1"/>
  <c r="AH240" i="1"/>
  <c r="AI240" i="1"/>
  <c r="AJ240" i="1"/>
  <c r="AK240" i="1"/>
  <c r="AG239" i="1"/>
  <c r="AH239" i="1"/>
  <c r="AI239" i="1"/>
  <c r="AJ239" i="1"/>
  <c r="AK239" i="1"/>
  <c r="AF240" i="1"/>
  <c r="AF239" i="1"/>
  <c r="AC240" i="1"/>
  <c r="AD240" i="1"/>
  <c r="AE240" i="1"/>
  <c r="AB240" i="1"/>
  <c r="AC239" i="1"/>
  <c r="AD239" i="1"/>
  <c r="AE239" i="1"/>
  <c r="AB239" i="1"/>
  <c r="AL238" i="1"/>
  <c r="AL237" i="1"/>
  <c r="AG238" i="1"/>
  <c r="AH238" i="1"/>
  <c r="AI238" i="1"/>
  <c r="AJ238" i="1"/>
  <c r="AK238" i="1"/>
  <c r="AG237" i="1"/>
  <c r="AH237" i="1"/>
  <c r="AI237" i="1"/>
  <c r="AJ237" i="1"/>
  <c r="AK237" i="1"/>
  <c r="AF238" i="1"/>
  <c r="AF237" i="1"/>
  <c r="AC238" i="1"/>
  <c r="AD238" i="1"/>
  <c r="AE238" i="1"/>
  <c r="AB238" i="1"/>
  <c r="AC237" i="1"/>
  <c r="AD237" i="1"/>
  <c r="AE237" i="1"/>
  <c r="AB237" i="1"/>
  <c r="AL236" i="1"/>
  <c r="AL235" i="1"/>
  <c r="AG236" i="1"/>
  <c r="AH236" i="1"/>
  <c r="AI236" i="1"/>
  <c r="AJ236" i="1"/>
  <c r="AK236" i="1"/>
  <c r="AG235" i="1"/>
  <c r="AH235" i="1"/>
  <c r="AI235" i="1"/>
  <c r="AJ235" i="1"/>
  <c r="AK235" i="1"/>
  <c r="AF236" i="1"/>
  <c r="AF235" i="1"/>
  <c r="AC236" i="1"/>
  <c r="AD236" i="1"/>
  <c r="AE236" i="1"/>
  <c r="AB236" i="1"/>
  <c r="AC235" i="1"/>
  <c r="AD235" i="1"/>
  <c r="AE235" i="1"/>
  <c r="AB235" i="1"/>
  <c r="AL234" i="1"/>
  <c r="AL233" i="1"/>
  <c r="AG234" i="1"/>
  <c r="AH234" i="1"/>
  <c r="AI234" i="1"/>
  <c r="AJ234" i="1"/>
  <c r="AK234" i="1"/>
  <c r="AG233" i="1"/>
  <c r="AH233" i="1"/>
  <c r="AI233" i="1"/>
  <c r="AJ233" i="1"/>
  <c r="AK233" i="1"/>
  <c r="AF234" i="1"/>
  <c r="AF233" i="1"/>
  <c r="AC234" i="1"/>
  <c r="AD234" i="1"/>
  <c r="AE234" i="1"/>
  <c r="AB234" i="1"/>
  <c r="AC233" i="1"/>
  <c r="AD233" i="1"/>
  <c r="AE233" i="1"/>
  <c r="AB233" i="1"/>
  <c r="AL232" i="1"/>
  <c r="AL231" i="1"/>
  <c r="AG232" i="1"/>
  <c r="AH232" i="1"/>
  <c r="AI232" i="1"/>
  <c r="AJ232" i="1"/>
  <c r="AK232" i="1"/>
  <c r="AG231" i="1"/>
  <c r="AH231" i="1"/>
  <c r="AI231" i="1"/>
  <c r="AJ231" i="1"/>
  <c r="AK231" i="1"/>
  <c r="AF232" i="1"/>
  <c r="AF231" i="1"/>
  <c r="AC232" i="1"/>
  <c r="AD232" i="1"/>
  <c r="AE232" i="1"/>
  <c r="AB232" i="1"/>
  <c r="AC231" i="1"/>
  <c r="AD231" i="1"/>
  <c r="AE231" i="1"/>
  <c r="AB231" i="1"/>
  <c r="AL230" i="1"/>
  <c r="AL229" i="1"/>
  <c r="AG230" i="1"/>
  <c r="AH230" i="1"/>
  <c r="AI230" i="1"/>
  <c r="AJ230" i="1"/>
  <c r="AK230" i="1"/>
  <c r="AG229" i="1"/>
  <c r="AH229" i="1"/>
  <c r="AI229" i="1"/>
  <c r="AJ229" i="1"/>
  <c r="AK229" i="1"/>
  <c r="AF230" i="1"/>
  <c r="AF229" i="1"/>
  <c r="AC230" i="1"/>
  <c r="AD230" i="1"/>
  <c r="AE230" i="1"/>
  <c r="AB230" i="1"/>
  <c r="AC229" i="1"/>
  <c r="AD229" i="1"/>
  <c r="AE229" i="1"/>
  <c r="AB229" i="1"/>
  <c r="AL228" i="1"/>
  <c r="AL227" i="1"/>
  <c r="AG228" i="1"/>
  <c r="AH228" i="1"/>
  <c r="AI228" i="1"/>
  <c r="AJ228" i="1"/>
  <c r="AK228" i="1"/>
  <c r="AG227" i="1"/>
  <c r="AH227" i="1"/>
  <c r="AI227" i="1"/>
  <c r="AJ227" i="1"/>
  <c r="AK227" i="1"/>
  <c r="AF228" i="1"/>
  <c r="AF227" i="1"/>
  <c r="AC228" i="1"/>
  <c r="AD228" i="1"/>
  <c r="AE228" i="1"/>
  <c r="AB228" i="1"/>
  <c r="AC227" i="1"/>
  <c r="AD227" i="1"/>
  <c r="AE227" i="1"/>
  <c r="AB227" i="1"/>
  <c r="AL226" i="1"/>
  <c r="AL225" i="1"/>
  <c r="AG226" i="1"/>
  <c r="AH226" i="1"/>
  <c r="AI226" i="1"/>
  <c r="AJ226" i="1"/>
  <c r="AK226" i="1"/>
  <c r="AG225" i="1"/>
  <c r="AH225" i="1"/>
  <c r="AI225" i="1"/>
  <c r="AJ225" i="1"/>
  <c r="AK225" i="1"/>
  <c r="AF226" i="1"/>
  <c r="AF225" i="1"/>
  <c r="AC226" i="1"/>
  <c r="AD226" i="1"/>
  <c r="AE226" i="1"/>
  <c r="AB226" i="1"/>
  <c r="AC225" i="1"/>
  <c r="AD225" i="1"/>
  <c r="AE225" i="1"/>
  <c r="AB225" i="1"/>
  <c r="AL224" i="1"/>
  <c r="AL223" i="1"/>
  <c r="AG224" i="1"/>
  <c r="AH224" i="1"/>
  <c r="AI224" i="1"/>
  <c r="AJ224" i="1"/>
  <c r="AK224" i="1"/>
  <c r="AG223" i="1"/>
  <c r="AH223" i="1"/>
  <c r="AI223" i="1"/>
  <c r="AJ223" i="1"/>
  <c r="AK223" i="1"/>
  <c r="AF224" i="1"/>
  <c r="AF223" i="1"/>
  <c r="AC224" i="1"/>
  <c r="AD224" i="1"/>
  <c r="AE224" i="1"/>
  <c r="AB224" i="1"/>
  <c r="AC223" i="1"/>
  <c r="AD223" i="1"/>
  <c r="AE223" i="1"/>
  <c r="AB223" i="1"/>
  <c r="AL222" i="1"/>
  <c r="AL221" i="1"/>
  <c r="AG222" i="1"/>
  <c r="AH222" i="1"/>
  <c r="AI222" i="1"/>
  <c r="AJ222" i="1"/>
  <c r="AK222" i="1"/>
  <c r="AG221" i="1"/>
  <c r="AH221" i="1"/>
  <c r="AI221" i="1"/>
  <c r="AJ221" i="1"/>
  <c r="AK221" i="1"/>
  <c r="AF222" i="1"/>
  <c r="AF221" i="1"/>
  <c r="AC222" i="1"/>
  <c r="AD222" i="1"/>
  <c r="AE222" i="1"/>
  <c r="AB222" i="1"/>
  <c r="AC221" i="1"/>
  <c r="AD221" i="1"/>
  <c r="AE221" i="1"/>
  <c r="AB221" i="1"/>
  <c r="AL220" i="1"/>
  <c r="AL219" i="1"/>
  <c r="AG220" i="1"/>
  <c r="AH220" i="1"/>
  <c r="AI220" i="1"/>
  <c r="AJ220" i="1"/>
  <c r="AK220" i="1"/>
  <c r="AG219" i="1"/>
  <c r="AH219" i="1"/>
  <c r="AI219" i="1"/>
  <c r="AJ219" i="1"/>
  <c r="AK219" i="1"/>
  <c r="AF220" i="1"/>
  <c r="AF219" i="1"/>
  <c r="AC220" i="1"/>
  <c r="AD220" i="1"/>
  <c r="AE220" i="1"/>
  <c r="AB220" i="1"/>
  <c r="AC219" i="1"/>
  <c r="AD219" i="1"/>
  <c r="AE219" i="1"/>
  <c r="AB219" i="1"/>
  <c r="AL216" i="1"/>
  <c r="AL215" i="1"/>
  <c r="AG216" i="1"/>
  <c r="AH216" i="1"/>
  <c r="AI216" i="1"/>
  <c r="AJ216" i="1"/>
  <c r="AK216" i="1"/>
  <c r="AG215" i="1"/>
  <c r="AH215" i="1"/>
  <c r="AI215" i="1"/>
  <c r="AJ215" i="1"/>
  <c r="AK215" i="1"/>
  <c r="AF216" i="1"/>
  <c r="AF215" i="1"/>
  <c r="AC216" i="1"/>
  <c r="AD216" i="1"/>
  <c r="AE216" i="1"/>
  <c r="AB216" i="1"/>
  <c r="AC215" i="1"/>
  <c r="AD215" i="1"/>
  <c r="AE215" i="1"/>
  <c r="AB215" i="1"/>
  <c r="AL214" i="1"/>
  <c r="AL213" i="1"/>
  <c r="AG214" i="1"/>
  <c r="AH214" i="1"/>
  <c r="AI214" i="1"/>
  <c r="AJ214" i="1"/>
  <c r="AK214" i="1"/>
  <c r="AG213" i="1"/>
  <c r="AH213" i="1"/>
  <c r="AI213" i="1"/>
  <c r="AJ213" i="1"/>
  <c r="AK213" i="1"/>
  <c r="AF214" i="1"/>
  <c r="AF213" i="1"/>
  <c r="AC214" i="1"/>
  <c r="AD214" i="1"/>
  <c r="AE214" i="1"/>
  <c r="AB214" i="1"/>
  <c r="AC213" i="1"/>
  <c r="AD213" i="1"/>
  <c r="AE213" i="1"/>
  <c r="AB213" i="1"/>
  <c r="AL212" i="1"/>
  <c r="AL211" i="1"/>
  <c r="AG212" i="1"/>
  <c r="AH212" i="1"/>
  <c r="AI212" i="1"/>
  <c r="AJ212" i="1"/>
  <c r="AK212" i="1"/>
  <c r="AG211" i="1"/>
  <c r="AH211" i="1"/>
  <c r="AI211" i="1"/>
  <c r="AJ211" i="1"/>
  <c r="AK211" i="1"/>
  <c r="AF212" i="1"/>
  <c r="AF211" i="1"/>
  <c r="AC212" i="1"/>
  <c r="AD212" i="1"/>
  <c r="AE212" i="1"/>
  <c r="AB212" i="1"/>
  <c r="AC211" i="1"/>
  <c r="AD211" i="1"/>
  <c r="AE211" i="1"/>
  <c r="AB211" i="1"/>
  <c r="AL210" i="1"/>
  <c r="AL209" i="1"/>
  <c r="AG210" i="1"/>
  <c r="AH210" i="1"/>
  <c r="AI210" i="1"/>
  <c r="AJ210" i="1"/>
  <c r="AK210" i="1"/>
  <c r="AG209" i="1"/>
  <c r="AH209" i="1"/>
  <c r="AI209" i="1"/>
  <c r="AJ209" i="1"/>
  <c r="AK209" i="1"/>
  <c r="AF210" i="1"/>
  <c r="AF209" i="1"/>
  <c r="AC210" i="1"/>
  <c r="AD210" i="1"/>
  <c r="AE210" i="1"/>
  <c r="AB210" i="1"/>
  <c r="AC209" i="1"/>
  <c r="AD209" i="1"/>
  <c r="AE209" i="1"/>
  <c r="AB209" i="1"/>
  <c r="AL208" i="1"/>
  <c r="AL207" i="1"/>
  <c r="AG208" i="1"/>
  <c r="AH208" i="1"/>
  <c r="AI208" i="1"/>
  <c r="AJ208" i="1"/>
  <c r="AK208" i="1"/>
  <c r="AG207" i="1"/>
  <c r="AH207" i="1"/>
  <c r="AI207" i="1"/>
  <c r="AJ207" i="1"/>
  <c r="AK207" i="1"/>
  <c r="AF208" i="1"/>
  <c r="AF207" i="1"/>
  <c r="AC208" i="1"/>
  <c r="AD208" i="1"/>
  <c r="AE208" i="1"/>
  <c r="AB208" i="1"/>
  <c r="AC207" i="1"/>
  <c r="AD207" i="1"/>
  <c r="AE207" i="1"/>
  <c r="AB207" i="1"/>
  <c r="AL206" i="1"/>
  <c r="AL205" i="1"/>
  <c r="AG206" i="1"/>
  <c r="AH206" i="1"/>
  <c r="AI206" i="1"/>
  <c r="AJ206" i="1"/>
  <c r="AK206" i="1"/>
  <c r="AG205" i="1"/>
  <c r="AH205" i="1"/>
  <c r="AI205" i="1"/>
  <c r="AJ205" i="1"/>
  <c r="AK205" i="1"/>
  <c r="AF206" i="1"/>
  <c r="AF205" i="1"/>
  <c r="AC206" i="1"/>
  <c r="AD206" i="1"/>
  <c r="AE206" i="1"/>
  <c r="AB206" i="1"/>
  <c r="AC205" i="1"/>
  <c r="AD205" i="1"/>
  <c r="AE205" i="1"/>
  <c r="AB205" i="1"/>
  <c r="AL204" i="1"/>
  <c r="AL203" i="1"/>
  <c r="AG204" i="1"/>
  <c r="AH204" i="1"/>
  <c r="AI204" i="1"/>
  <c r="AJ204" i="1"/>
  <c r="AK204" i="1"/>
  <c r="AG203" i="1"/>
  <c r="AH203" i="1"/>
  <c r="AI203" i="1"/>
  <c r="AJ203" i="1"/>
  <c r="AK203" i="1"/>
  <c r="AF204" i="1"/>
  <c r="AF203" i="1"/>
  <c r="AC204" i="1"/>
  <c r="AD204" i="1"/>
  <c r="AE204" i="1"/>
  <c r="AB204" i="1"/>
  <c r="AC203" i="1"/>
  <c r="AD203" i="1"/>
  <c r="AE203" i="1"/>
  <c r="AB203" i="1"/>
  <c r="AL202" i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<sst xmlns="http://schemas.openxmlformats.org/spreadsheetml/2006/main" count="12763" uniqueCount="943">
  <si>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</si>
  <si>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</si>
  <si>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</si>
  <si>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</si>
  <si>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</si>
  <si>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</si>
  <si>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</si>
  <si>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</si>
  <si>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</si>
  <si>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</si>
  <si>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</si>
  <si>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</si>
  <si>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</si>
  <si>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</si>
  <si>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</si>
  <si>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</si>
  <si>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</si>
  <si>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</si>
  <si>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</si>
  <si>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</si>
  <si>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</si>
  <si>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</si>
  <si>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</si>
  <si>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</si>
  <si>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</si>
  <si>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</si>
  <si>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</si>
  <si>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</si>
  <si>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</si>
  <si>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</si>
  <si>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</si>
  <si>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</si>
  <si>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</si>
  <si>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</si>
  <si>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</si>
  <si>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</si>
  <si>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</si>
  <si>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</si>
  <si>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</si>
  <si>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</si>
  <si>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</si>
  <si>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</si>
  <si>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</si>
  <si>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</si>
  <si>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</si>
  <si>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</si>
  <si>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</si>
  <si>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</si>
  <si>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</si>
  <si>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</si>
  <si>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</si>
  <si>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</si>
  <si>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</si>
  <si>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</si>
  <si>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</si>
  <si>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</si>
  <si>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</si>
  <si>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</si>
  <si>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</si>
  <si>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</si>
  <si>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</si>
  <si>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</si>
  <si>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</si>
  <si>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</si>
  <si>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</si>
  <si>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</si>
  <si>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</si>
  <si>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</si>
  <si>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</si>
  <si>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</si>
  <si>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</si>
  <si>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</si>
  <si>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</si>
  <si>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</si>
  <si>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</si>
  <si>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</si>
  <si>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</si>
  <si>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</si>
  <si>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</si>
  <si>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</si>
  <si>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</si>
  <si>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</si>
  <si>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</si>
  <si>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</si>
  <si>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</si>
  <si>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</si>
  <si>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</si>
  <si>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</si>
  <si>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</si>
  <si>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</si>
  <si>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</si>
  <si>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</si>
  <si>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</si>
  <si>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</si>
  <si>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</si>
  <si>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</si>
  <si>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</si>
  <si>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</si>
  <si>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</si>
  <si>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</si>
  <si>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</si>
  <si>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</si>
  <si>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</si>
  <si>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</si>
  <si>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</si>
  <si>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</si>
  <si>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</si>
  <si>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</si>
  <si>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</si>
  <si>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</si>
  <si>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</si>
  <si>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</si>
  <si>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</si>
  <si>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</si>
  <si>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</si>
  <si>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</si>
  <si>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</si>
  <si>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</si>
  <si>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</si>
  <si>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</si>
  <si>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</si>
  <si>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</si>
  <si>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</si>
  <si>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</si>
  <si>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</si>
  <si>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</si>
  <si>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</si>
  <si>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</si>
  <si>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</si>
  <si>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</si>
  <si>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</si>
  <si>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</si>
  <si>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</si>
  <si>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</si>
  <si>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</si>
  <si>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</si>
  <si>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</si>
  <si>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</si>
  <si>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</si>
  <si>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</si>
  <si>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</si>
  <si>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</si>
  <si>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</si>
  <si>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</si>
  <si>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</si>
  <si>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</si>
  <si>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</si>
  <si>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</si>
  <si>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</si>
  <si>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</si>
  <si>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</si>
  <si>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</si>
  <si>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</si>
  <si>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</si>
  <si>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</si>
  <si>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</si>
  <si>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</si>
  <si>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</si>
  <si>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</si>
  <si>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</si>
  <si>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</si>
  <si>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</si>
  <si>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</si>
  <si>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</si>
  <si>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</si>
  <si>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</si>
  <si>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</si>
  <si>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</si>
  <si>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</si>
  <si>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</si>
  <si>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</si>
  <si>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</si>
  <si>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</si>
  <si>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</si>
  <si>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</si>
  <si>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</si>
  <si>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</si>
  <si>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</si>
  <si>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</si>
  <si>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</si>
  <si>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</si>
  <si>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</si>
  <si>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</si>
  <si>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</si>
  <si>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</si>
  <si>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</si>
  <si>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</si>
  <si>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</si>
  <si>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</si>
  <si>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</si>
  <si>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</si>
  <si>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</si>
  <si>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</si>
  <si>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</si>
  <si>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</si>
  <si>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</si>
  <si>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</si>
  <si>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</si>
  <si>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</si>
  <si>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</si>
  <si>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</si>
  <si>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</si>
  <si>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</si>
  <si>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</si>
  <si>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</si>
  <si>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</si>
  <si>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</si>
  <si>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</si>
  <si>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</si>
  <si>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</si>
  <si>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</si>
  <si>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</si>
  <si>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</si>
  <si>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</si>
  <si>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</si>
  <si>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</si>
  <si>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</si>
  <si>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</si>
  <si>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</si>
  <si>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</si>
  <si>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</si>
  <si>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</si>
  <si>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</si>
  <si>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</si>
  <si>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</si>
  <si>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</si>
  <si>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</si>
  <si>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</si>
  <si>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</si>
  <si>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</si>
  <si>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</si>
  <si>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</si>
  <si>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</si>
  <si>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</si>
  <si>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</si>
  <si>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</si>
  <si>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</si>
  <si>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</si>
  <si>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</si>
  <si>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</si>
  <si>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</si>
  <si>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</si>
  <si>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</si>
  <si>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</si>
  <si>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</si>
  <si>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</si>
  <si>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</si>
  <si>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</si>
  <si>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</si>
  <si>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</si>
  <si>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</si>
  <si>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</si>
  <si>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</si>
  <si>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</si>
  <si>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</si>
  <si>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</si>
  <si>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</si>
  <si>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</si>
  <si>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</si>
  <si>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</si>
  <si>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</si>
  <si>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</si>
  <si>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</si>
  <si>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</si>
  <si>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</si>
  <si>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</si>
  <si>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</si>
  <si>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</si>
  <si>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</si>
  <si>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</si>
  <si>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</si>
  <si>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</si>
  <si>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</si>
  <si>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</si>
  <si>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</si>
  <si>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</si>
  <si>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</si>
  <si>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</si>
  <si>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</si>
  <si>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</si>
  <si>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</si>
  <si>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</si>
  <si>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</si>
  <si>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</si>
  <si>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</si>
  <si>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</si>
  <si>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</si>
  <si>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</si>
  <si>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</si>
  <si>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</si>
  <si>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</si>
  <si>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</si>
  <si>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</si>
  <si>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</si>
  <si>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</si>
  <si>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</si>
  <si>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</si>
  <si>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</si>
  <si>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</si>
  <si>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</si>
  <si>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</si>
  <si>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</si>
  <si>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</si>
  <si>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</si>
  <si>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</si>
  <si>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</si>
  <si>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</si>
  <si>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</si>
  <si>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</si>
  <si>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</si>
  <si>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</si>
  <si>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</si>
  <si>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</si>
  <si>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</si>
  <si>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</si>
  <si>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</si>
  <si>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</si>
  <si>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</si>
  <si>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</si>
  <si>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</si>
  <si>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</si>
  <si>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</si>
  <si>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</si>
  <si>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</si>
  <si>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</si>
  <si>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</si>
  <si>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</si>
  <si>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</si>
  <si>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</si>
  <si>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</si>
  <si>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</si>
  <si>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</si>
  <si>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</si>
  <si>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</si>
  <si>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</si>
  <si>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</si>
  <si>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</si>
  <si>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</si>
  <si>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</si>
  <si>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</si>
  <si>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</si>
  <si>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</si>
  <si>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</si>
  <si>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</si>
  <si>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</si>
  <si>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</si>
  <si>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</si>
  <si>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</si>
  <si>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</si>
  <si>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</si>
  <si>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</si>
  <si>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</si>
  <si>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</si>
  <si>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</si>
  <si>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</si>
  <si>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</si>
  <si>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</si>
  <si>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</si>
  <si>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</si>
  <si>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</si>
  <si>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</si>
  <si>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</si>
  <si>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</si>
  <si>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</si>
  <si>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</si>
  <si>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</si>
  <si>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</si>
  <si>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</si>
  <si>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</si>
  <si>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</si>
  <si>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</si>
  <si>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</si>
  <si>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</si>
  <si>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</si>
  <si>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</si>
  <si>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</si>
  <si>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</si>
  <si>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</si>
  <si>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</si>
  <si>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</si>
  <si>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</si>
  <si>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</si>
  <si>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</si>
  <si>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</si>
  <si>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</si>
  <si>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</si>
  <si>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</si>
  <si>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</si>
  <si>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</si>
  <si>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</si>
  <si>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</si>
  <si>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</si>
  <si>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</si>
  <si>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</si>
  <si>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</si>
  <si>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</si>
  <si>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</si>
  <si>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</si>
  <si>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</si>
  <si>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</si>
  <si>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</si>
  <si>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</si>
  <si>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</si>
  <si>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</si>
  <si>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</si>
  <si>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</si>
  <si>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</si>
  <si>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</si>
  <si>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</si>
  <si>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</si>
  <si>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</si>
  <si>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</si>
  <si>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</si>
  <si>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</si>
  <si>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</si>
  <si>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</si>
  <si>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</si>
  <si>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</si>
  <si>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</si>
  <si>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</si>
  <si>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</si>
  <si>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</si>
  <si>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</si>
  <si>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</si>
  <si>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</si>
  <si>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</si>
  <si>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</si>
  <si>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</si>
  <si>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</si>
  <si>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</si>
  <si>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</si>
  <si>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</si>
  <si>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</si>
  <si>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</si>
  <si>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</si>
  <si>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</si>
  <si>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</si>
  <si>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</si>
  <si>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</si>
  <si>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</si>
  <si>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</si>
  <si>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</si>
  <si>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</si>
  <si>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</si>
  <si>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</si>
  <si>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</si>
  <si>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</si>
  <si>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</si>
  <si>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</si>
  <si>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</si>
  <si>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</si>
  <si>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</si>
  <si>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</si>
  <si>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</si>
  <si>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</si>
  <si>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</si>
  <si>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</si>
  <si>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</si>
  <si>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</si>
  <si>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</si>
  <si>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</si>
  <si>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</si>
  <si>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</si>
  <si>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</si>
  <si>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</si>
  <si>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</si>
  <si>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</si>
  <si>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</si>
  <si>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</si>
  <si>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</si>
  <si>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</si>
  <si>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</si>
  <si>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</si>
  <si>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</si>
  <si>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</si>
  <si>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</si>
  <si>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</si>
  <si>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</si>
  <si>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</si>
  <si>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</si>
  <si>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</si>
  <si>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</si>
  <si>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</si>
  <si>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</si>
  <si>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</si>
  <si>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</si>
  <si>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</si>
  <si>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</si>
  <si>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</si>
  <si>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</si>
  <si>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</si>
  <si>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</si>
  <si>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</si>
  <si>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</si>
  <si>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</si>
  <si>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</si>
  <si>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</si>
  <si>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</si>
  <si>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</si>
  <si>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</si>
  <si>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</si>
  <si>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</si>
  <si>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</si>
  <si>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</si>
  <si>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</si>
  <si>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</si>
  <si>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</si>
  <si>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</si>
  <si>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</si>
  <si>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</si>
  <si>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</si>
  <si>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</si>
  <si>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</si>
  <si>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</si>
  <si>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</si>
  <si>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</si>
  <si>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</si>
  <si>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</si>
  <si>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</si>
  <si>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</si>
  <si>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</si>
  <si>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</si>
  <si>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</si>
  <si>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</si>
  <si>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</si>
  <si>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</si>
  <si>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</si>
  <si>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</si>
  <si>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</si>
  <si>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</si>
  <si>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</si>
  <si>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</si>
  <si>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</si>
  <si>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</si>
  <si>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</si>
  <si>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</si>
  <si>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</si>
  <si>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</si>
  <si>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</si>
  <si>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</si>
  <si>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</si>
  <si>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</si>
  <si>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</si>
  <si>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</si>
  <si>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</si>
  <si>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</si>
  <si>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</si>
  <si>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</si>
  <si>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</si>
  <si>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</si>
  <si>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</si>
  <si>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</si>
  <si>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</si>
  <si>
    <t>20230425_110815</t>
  </si>
  <si>
    <t>20230425_111100</t>
  </si>
  <si>
    <t>20230425_111117</t>
  </si>
  <si>
    <t>20230425_111440</t>
  </si>
  <si>
    <t>20230425_111441</t>
  </si>
  <si>
    <t>20230425_111757</t>
  </si>
  <si>
    <t>20230425_111911</t>
  </si>
  <si>
    <t>20230425_111924</t>
  </si>
  <si>
    <t>20230425_112209</t>
  </si>
  <si>
    <t>20230425_112219</t>
  </si>
  <si>
    <t>20230425_112740</t>
  </si>
  <si>
    <t>20230425_112747</t>
  </si>
  <si>
    <t>20230425_112855</t>
  </si>
  <si>
    <t>20230425_113405</t>
  </si>
  <si>
    <t>20230425_113423</t>
  </si>
  <si>
    <t>20230425_113833</t>
  </si>
  <si>
    <t>20230425_114148</t>
  </si>
  <si>
    <t>20230425_114218</t>
  </si>
  <si>
    <t>20230425_114917</t>
  </si>
  <si>
    <t>20230425_114927</t>
  </si>
  <si>
    <t>20230425_115133</t>
  </si>
  <si>
    <t>20230425_115412</t>
  </si>
  <si>
    <t>20230425_115544</t>
  </si>
  <si>
    <t>20230425_115900</t>
  </si>
  <si>
    <t>20230425_121918</t>
  </si>
  <si>
    <t>20230425_122338</t>
  </si>
  <si>
    <t>20230425_122327</t>
  </si>
  <si>
    <t>20230425_123826</t>
  </si>
  <si>
    <t>20230425_123954</t>
  </si>
  <si>
    <t>20230425_124056</t>
  </si>
  <si>
    <t>20230425_124611</t>
  </si>
  <si>
    <t>20230425_131112</t>
  </si>
  <si>
    <t>20230425_131649</t>
  </si>
  <si>
    <t>20230425_132405</t>
  </si>
  <si>
    <t>20230425_134641</t>
  </si>
  <si>
    <t>20230425_134717</t>
  </si>
  <si>
    <t>20230425_134649</t>
  </si>
  <si>
    <t>20230425_141254</t>
  </si>
  <si>
    <t>20230425_141340</t>
  </si>
  <si>
    <t>20230425_141408</t>
  </si>
  <si>
    <t>20230425_145352</t>
  </si>
  <si>
    <t>20230425_145406</t>
  </si>
  <si>
    <t>20230425_153105</t>
  </si>
  <si>
    <t>20230425_153233</t>
  </si>
  <si>
    <t>20230425_153344</t>
  </si>
  <si>
    <t>20230425_154056</t>
  </si>
  <si>
    <t>20230425_154124</t>
  </si>
  <si>
    <t>20230425_154307</t>
  </si>
  <si>
    <t>20230425_155207</t>
  </si>
  <si>
    <t>20230425_155229</t>
  </si>
  <si>
    <t>20230425_155237</t>
  </si>
  <si>
    <t>20230425_155916</t>
  </si>
  <si>
    <t>20230425_160113</t>
  </si>
  <si>
    <t>20230425_160245</t>
  </si>
  <si>
    <t>20230425_160629</t>
  </si>
  <si>
    <t>20230425_160751</t>
  </si>
  <si>
    <t>20230425_162405</t>
  </si>
  <si>
    <t>20230425_162604</t>
  </si>
  <si>
    <t>20230425_162907</t>
  </si>
  <si>
    <t>20230425_165443</t>
  </si>
  <si>
    <t>20230425_170437</t>
  </si>
  <si>
    <t>20230425_165844</t>
  </si>
  <si>
    <t>20230425_171302</t>
  </si>
  <si>
    <t>20230425_172138</t>
  </si>
  <si>
    <t>20230425_172255</t>
  </si>
  <si>
    <t>20230425_173112</t>
  </si>
  <si>
    <t>20230425_180639</t>
  </si>
  <si>
    <t>20230425_180955</t>
  </si>
  <si>
    <t>20230425_181454</t>
  </si>
  <si>
    <t>20230425_184428</t>
  </si>
  <si>
    <t>20230425_185704</t>
  </si>
  <si>
    <t>20230425_183958</t>
  </si>
  <si>
    <t>20230425_190048</t>
  </si>
  <si>
    <t>20230425_190533</t>
  </si>
  <si>
    <t>20230425_191716</t>
  </si>
  <si>
    <t>20230425_192111</t>
  </si>
  <si>
    <t>20230425_193257</t>
  </si>
  <si>
    <t>20230425_193930</t>
  </si>
  <si>
    <t>20230425_194050</t>
  </si>
  <si>
    <t>20230425_200459</t>
  </si>
  <si>
    <t>20230425_200631</t>
  </si>
  <si>
    <t>20230425_200811</t>
  </si>
  <si>
    <t>20230425_202439</t>
  </si>
  <si>
    <t>20230425_202523</t>
  </si>
  <si>
    <t>20230425_203511</t>
  </si>
  <si>
    <t>20230425_204740</t>
  </si>
  <si>
    <t>20230425_210010</t>
  </si>
  <si>
    <t>20230425_210609</t>
  </si>
  <si>
    <t>20230425_211015</t>
  </si>
  <si>
    <t>20230425_212450</t>
  </si>
  <si>
    <t>20230425_212839</t>
  </si>
  <si>
    <t>20230425_214819</t>
  </si>
  <si>
    <t>20230425_214955</t>
  </si>
  <si>
    <t>20230425_215410</t>
  </si>
  <si>
    <t>20230425_221551</t>
  </si>
  <si>
    <t>20230425_221944</t>
  </si>
  <si>
    <t>20230425_221451</t>
  </si>
  <si>
    <t>20230425_224005</t>
  </si>
  <si>
    <t>20230425_224753</t>
  </si>
  <si>
    <t>20230425_225104</t>
  </si>
  <si>
    <t>20230425_231005</t>
  </si>
  <si>
    <t>20230425_231110</t>
  </si>
  <si>
    <t>20230425_232348</t>
  </si>
  <si>
    <t>20230425_234206</t>
  </si>
  <si>
    <t>20230425_234632</t>
  </si>
  <si>
    <t>20230425_234656</t>
  </si>
  <si>
    <t>20230426_000827</t>
  </si>
  <si>
    <t>20230426_000851</t>
  </si>
  <si>
    <t>20230426_000946</t>
  </si>
  <si>
    <t>20230426_003624</t>
  </si>
  <si>
    <t>20230426_004306</t>
  </si>
  <si>
    <t>20230427_181631</t>
  </si>
  <si>
    <t>20230427_181838</t>
  </si>
  <si>
    <t>20230427_181856</t>
  </si>
  <si>
    <t>20230427_182356</t>
  </si>
  <si>
    <t>20230427_183323</t>
  </si>
  <si>
    <t>20230427_182810</t>
  </si>
  <si>
    <t>20230427_183036</t>
  </si>
  <si>
    <t>20230427_183158</t>
  </si>
  <si>
    <t>20230427_183412</t>
  </si>
  <si>
    <t>20230427_184148</t>
  </si>
  <si>
    <t>20230427_184214</t>
  </si>
  <si>
    <t>20230427_184642</t>
  </si>
  <si>
    <t>20230427_185008</t>
  </si>
  <si>
    <t>20230427_184337</t>
  </si>
  <si>
    <t>20230427_184400</t>
  </si>
  <si>
    <t>20230427_185143</t>
  </si>
  <si>
    <t>20230427_185546</t>
  </si>
  <si>
    <t>20230427_185841</t>
  </si>
  <si>
    <t>20230427_185235</t>
  </si>
  <si>
    <t>20230427_185319</t>
  </si>
  <si>
    <t>20230427_185413</t>
  </si>
  <si>
    <t>20230427_190118</t>
  </si>
  <si>
    <t>20230427_190321</t>
  </si>
  <si>
    <t>20230427_190549</t>
  </si>
  <si>
    <t>20230427_190858</t>
  </si>
  <si>
    <t>20230427_191044</t>
  </si>
  <si>
    <t>20230427_191314</t>
  </si>
  <si>
    <t>20230427_191407</t>
  </si>
  <si>
    <t>20230427_191845</t>
  </si>
  <si>
    <t>20230427_191909</t>
  </si>
  <si>
    <t>20230427_192212</t>
  </si>
  <si>
    <t>20230427_192011</t>
  </si>
  <si>
    <t>20230427_192024</t>
  </si>
  <si>
    <t>20230427_192403</t>
  </si>
  <si>
    <t>20230427_192444</t>
  </si>
  <si>
    <t>20230427_192947</t>
  </si>
  <si>
    <t>20230427_192908</t>
  </si>
  <si>
    <t>20230427_193000</t>
  </si>
  <si>
    <t>20230427_193339</t>
  </si>
  <si>
    <t>20230427_193402</t>
  </si>
  <si>
    <t>20230427_193927</t>
  </si>
  <si>
    <t>20230427_194120</t>
  </si>
  <si>
    <t>20230427_194147</t>
  </si>
  <si>
    <t>20230427_194245</t>
  </si>
  <si>
    <t>20230427_194336</t>
  </si>
  <si>
    <t>20230427_195645</t>
  </si>
  <si>
    <t>20230427_194903</t>
  </si>
  <si>
    <t>20230427_194923</t>
  </si>
  <si>
    <t>20230427_195007</t>
  </si>
  <si>
    <t>20230427_195143</t>
  </si>
  <si>
    <t>20230427_195322</t>
  </si>
  <si>
    <t>20230426_090254</t>
  </si>
  <si>
    <t>20230426_091835</t>
  </si>
  <si>
    <t>20230426_092902</t>
  </si>
  <si>
    <t>20230426_092946</t>
  </si>
  <si>
    <t>20230426_094106</t>
  </si>
  <si>
    <t>20230426_094041</t>
  </si>
  <si>
    <t>20230426_094152</t>
  </si>
  <si>
    <t>20230426_094413</t>
  </si>
  <si>
    <t>20230426_094640</t>
  </si>
  <si>
    <t>20230426_094954</t>
  </si>
  <si>
    <t>20230426_094943</t>
  </si>
  <si>
    <t>20230426_095031</t>
  </si>
  <si>
    <t>20230426_095417</t>
  </si>
  <si>
    <t>20230426_095527</t>
  </si>
  <si>
    <t>20230426_095944</t>
  </si>
  <si>
    <t>20230426_095624</t>
  </si>
  <si>
    <t>20230426_095856</t>
  </si>
  <si>
    <t>20230426_100336</t>
  </si>
  <si>
    <t>20230426_100339</t>
  </si>
  <si>
    <t>20230426_100655</t>
  </si>
  <si>
    <t>20230426_100538</t>
  </si>
  <si>
    <t>20230426_100926</t>
  </si>
  <si>
    <t>20230426_100937</t>
  </si>
  <si>
    <t>20230426_101320</t>
  </si>
  <si>
    <t>20230426_101412</t>
  </si>
  <si>
    <t>20230426_101235</t>
  </si>
  <si>
    <t>20230426_101650</t>
  </si>
  <si>
    <t>20230426_102034</t>
  </si>
  <si>
    <t>20230426_102231</t>
  </si>
  <si>
    <t>20230426_102319</t>
  </si>
  <si>
    <t>20230426_102610</t>
  </si>
  <si>
    <t>20230426_102710</t>
  </si>
  <si>
    <t>20230426_103253</t>
  </si>
  <si>
    <t>20230426_103426</t>
  </si>
  <si>
    <t>20230426_103716</t>
  </si>
  <si>
    <t>20230426_103057</t>
  </si>
  <si>
    <t>20230426_103453</t>
  </si>
  <si>
    <t>20230426_103827</t>
  </si>
  <si>
    <t>20230426_104415</t>
  </si>
  <si>
    <t>20230426_104450</t>
  </si>
  <si>
    <t>20230426_104517</t>
  </si>
  <si>
    <t>20230426_104608</t>
  </si>
  <si>
    <t>20230426_104827</t>
  </si>
  <si>
    <t>20230426_105513</t>
  </si>
  <si>
    <t>20230426_105858</t>
  </si>
  <si>
    <t>20230426_105728</t>
  </si>
  <si>
    <t>20230426_105732</t>
  </si>
  <si>
    <t>20230426_110244</t>
  </si>
  <si>
    <t>20230426_110653</t>
  </si>
  <si>
    <t>20230426_110822</t>
  </si>
  <si>
    <t>20230426_110459</t>
  </si>
  <si>
    <t>20230426_110614</t>
  </si>
  <si>
    <t>20230426_111048</t>
  </si>
  <si>
    <t>20230426_115803</t>
  </si>
  <si>
    <t>20230426_120001</t>
  </si>
  <si>
    <t>20230426_121802</t>
  </si>
  <si>
    <t>20230426_121822</t>
  </si>
  <si>
    <t>20230426_121834</t>
  </si>
  <si>
    <t>20230426_121836</t>
  </si>
  <si>
    <t>20230426_121844</t>
  </si>
  <si>
    <t>20230426_121815</t>
  </si>
  <si>
    <t>20230426_122243</t>
  </si>
  <si>
    <t>20230426_122322</t>
  </si>
  <si>
    <t>20230426_122434</t>
  </si>
  <si>
    <t>20230426_122523</t>
  </si>
  <si>
    <t>20230426_122620</t>
  </si>
  <si>
    <t>20230426_123044</t>
  </si>
  <si>
    <t>20230426_123228</t>
  </si>
  <si>
    <t>20230426_123647</t>
  </si>
  <si>
    <t>20230426_123224</t>
  </si>
  <si>
    <t>20230426_123416</t>
  </si>
  <si>
    <t>20230426_123837</t>
  </si>
  <si>
    <t>20230426_124125</t>
  </si>
  <si>
    <t>20230426_124449</t>
  </si>
  <si>
    <t>20230426_124435</t>
  </si>
  <si>
    <t>20230426_124523</t>
  </si>
  <si>
    <t>20230426_124903</t>
  </si>
  <si>
    <t>20230426_125003</t>
  </si>
  <si>
    <t>20230426_125253</t>
  </si>
  <si>
    <t>20230426_130028</t>
  </si>
  <si>
    <t>20230426_130041</t>
  </si>
  <si>
    <t>20230426_130128</t>
  </si>
  <si>
    <t>20230426_130219</t>
  </si>
  <si>
    <t>20230426_130829</t>
  </si>
  <si>
    <t>20230426_130257</t>
  </si>
  <si>
    <t>20230426_130901</t>
  </si>
  <si>
    <t>20230426_130933</t>
  </si>
  <si>
    <t>20230426_131109</t>
  </si>
  <si>
    <t>20230426_131409</t>
  </si>
  <si>
    <t>20230426_131020</t>
  </si>
  <si>
    <t>20230426_132018</t>
  </si>
  <si>
    <t>20230426_132235</t>
  </si>
  <si>
    <t>20230426_132445</t>
  </si>
  <si>
    <t>20230426_132517</t>
  </si>
  <si>
    <t>20230426_132351</t>
  </si>
  <si>
    <t>20230426_132847</t>
  </si>
  <si>
    <t>20230426_133613</t>
  </si>
  <si>
    <t>20230426_133807</t>
  </si>
  <si>
    <t>20230426_133902</t>
  </si>
  <si>
    <t>20230426_133650</t>
  </si>
  <si>
    <t>20230426_133813</t>
  </si>
  <si>
    <t>20230426_134051</t>
  </si>
  <si>
    <t>20230426_134807</t>
  </si>
  <si>
    <t>20230426_134810</t>
  </si>
  <si>
    <t>20230426_134152</t>
  </si>
  <si>
    <t>20230426_134230</t>
  </si>
  <si>
    <t>20230426_134313</t>
  </si>
  <si>
    <t>20230426_134413</t>
  </si>
  <si>
    <t>20230426_134501</t>
  </si>
  <si>
    <t>20230426_134531</t>
  </si>
  <si>
    <t>20230426_134618</t>
  </si>
  <si>
    <t>20230426_134717</t>
  </si>
  <si>
    <t>20230426_134906</t>
  </si>
  <si>
    <t>20230426_134936</t>
  </si>
  <si>
    <t>20230426_135106</t>
  </si>
  <si>
    <t>20230426_135204</t>
  </si>
  <si>
    <t>20230426_135309</t>
  </si>
  <si>
    <t>20230426_135336</t>
  </si>
  <si>
    <t>20230426_135410</t>
  </si>
  <si>
    <t>20230426_135418</t>
  </si>
  <si>
    <t>20230426_135739</t>
  </si>
  <si>
    <t>20230426_135835</t>
  </si>
  <si>
    <t>20230426_135943</t>
  </si>
  <si>
    <t>20230426_140420</t>
  </si>
  <si>
    <t>20230426_135933</t>
  </si>
  <si>
    <t>20230426_140012</t>
  </si>
  <si>
    <t>20230426_140400</t>
  </si>
  <si>
    <t>20230426_140631</t>
  </si>
  <si>
    <t>20230426_140742</t>
  </si>
  <si>
    <t>20230426_140959</t>
  </si>
  <si>
    <t>20230426_141008</t>
  </si>
  <si>
    <t>20230426_141112</t>
  </si>
  <si>
    <t>20230426_141142</t>
  </si>
  <si>
    <t>20230426_141245</t>
  </si>
  <si>
    <t>20230426_141942</t>
  </si>
  <si>
    <t>20230426_142035</t>
  </si>
  <si>
    <t>20230426_142039</t>
  </si>
  <si>
    <t>20230426_142051</t>
  </si>
  <si>
    <t>20230426_142221</t>
  </si>
  <si>
    <t>20230426_141855</t>
  </si>
  <si>
    <t>20230426_142659</t>
  </si>
  <si>
    <t>20230426_142721</t>
  </si>
  <si>
    <t>20230426_142840</t>
  </si>
  <si>
    <t>20230426_142843</t>
  </si>
  <si>
    <t>20230426_142824</t>
  </si>
  <si>
    <t>20230426_143146</t>
  </si>
  <si>
    <t>20230426_143444</t>
  </si>
  <si>
    <t>20230426_143650</t>
  </si>
  <si>
    <t>20230426_143736</t>
  </si>
  <si>
    <t>20230426_143638</t>
  </si>
  <si>
    <t>20230426_143810</t>
  </si>
  <si>
    <t>20230426_144229</t>
  </si>
  <si>
    <t>20230426_144403</t>
  </si>
  <si>
    <t>20230426_144508</t>
  </si>
  <si>
    <t>20230427_124634</t>
  </si>
  <si>
    <t>20230427_125537</t>
  </si>
  <si>
    <t>20230427_130007</t>
  </si>
  <si>
    <t>20230427_130127</t>
  </si>
  <si>
    <t>20230427_131023</t>
  </si>
  <si>
    <t>20230427_132035</t>
  </si>
  <si>
    <t>20230427_134134</t>
  </si>
  <si>
    <t>20230427_134343</t>
  </si>
  <si>
    <t>20230427_135657</t>
  </si>
  <si>
    <t>20230427_140823</t>
  </si>
  <si>
    <t>20230427_140701</t>
  </si>
  <si>
    <t>20230427_141613</t>
  </si>
  <si>
    <t>20230427_142024</t>
  </si>
  <si>
    <t>20230427_143450</t>
  </si>
  <si>
    <t>20230427_144729</t>
  </si>
  <si>
    <t>20230427_143345</t>
  </si>
  <si>
    <t>20230427_145015</t>
  </si>
  <si>
    <t>20230427_145720</t>
  </si>
  <si>
    <t>20230427_150004</t>
  </si>
  <si>
    <t>20230427_150823</t>
  </si>
  <si>
    <t>20230427_151110</t>
  </si>
  <si>
    <t>20230427_151152</t>
  </si>
  <si>
    <t>20230427_151427</t>
  </si>
  <si>
    <t>20230427_152649</t>
  </si>
  <si>
    <t>20230427_152653</t>
  </si>
  <si>
    <t>20230427_152952</t>
  </si>
  <si>
    <t>20230427_153507</t>
  </si>
  <si>
    <t>20230427_153905</t>
  </si>
  <si>
    <t>20230427_154559</t>
  </si>
  <si>
    <t>20230427_160113</t>
  </si>
  <si>
    <t>20230427_155543</t>
  </si>
  <si>
    <t>20230427_155710</t>
  </si>
  <si>
    <t>20230427_160536</t>
  </si>
  <si>
    <t>20230427_161326</t>
  </si>
  <si>
    <t>20230427_161357</t>
  </si>
  <si>
    <t>20230427_162151</t>
  </si>
  <si>
    <t>20230427_163611</t>
  </si>
  <si>
    <t>20230427_163614</t>
  </si>
  <si>
    <t>20230427_163621</t>
  </si>
  <si>
    <t>20230427_164742</t>
  </si>
  <si>
    <t>20230427_165402</t>
  </si>
  <si>
    <t>20230427_165621</t>
  </si>
  <si>
    <t>20230427_170211</t>
  </si>
  <si>
    <t>20230427_170643</t>
  </si>
  <si>
    <t>20230427_170937</t>
  </si>
  <si>
    <t>20230427_171752</t>
  </si>
  <si>
    <t>20230427_172014</t>
  </si>
  <si>
    <t>20230427_172251</t>
  </si>
  <si>
    <t>20230427_173501</t>
  </si>
  <si>
    <t>20230427_174340</t>
  </si>
  <si>
    <t>20230427_173222</t>
  </si>
  <si>
    <t>20230427_175052</t>
  </si>
  <si>
    <t>20230427_180001</t>
  </si>
  <si>
    <t>20230427_180337</t>
  </si>
  <si>
    <t>20230427_180343</t>
  </si>
  <si>
    <t>20230427_175422</t>
  </si>
  <si>
    <t>20230427_181103</t>
  </si>
  <si>
    <t>20230427_181625</t>
  </si>
  <si>
    <t>20230427_182127</t>
  </si>
  <si>
    <t>20230427_182334</t>
  </si>
  <si>
    <t>20230504_141717</t>
  </si>
  <si>
    <t>20230504_142002</t>
  </si>
  <si>
    <t>20230504_142108</t>
  </si>
  <si>
    <t>20230504_142857</t>
  </si>
  <si>
    <t>20230504_142900</t>
  </si>
  <si>
    <t>20230504_145309</t>
  </si>
  <si>
    <t>20230504_150049</t>
  </si>
  <si>
    <t>20230504_150444</t>
  </si>
  <si>
    <t>20230504_150740</t>
  </si>
  <si>
    <t>20230504_151117</t>
  </si>
  <si>
    <t>20230504_143757</t>
  </si>
  <si>
    <t>20230504_145557</t>
  </si>
  <si>
    <t>20230504_145012</t>
  </si>
  <si>
    <t>20230504_145505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</si>
</sst>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1" fillId="0" borderId="0" xfId="0" applyFont="1"/>
    <xf numFmtId="0" fontId="0" fillId="3" borderId="1" xfId="0" applyFill="1" applyBorder="1"/>
    <xf numFmtId="3" fontId="0" fillId="3" borderId="1" xfId="0" applyNumberFormat="1" applyFill="1" applyBorder="1"/>
    <xf numFmtId="0" fontId="0" fillId="14" borderId="1" xfId="0" applyFill="1" applyBorder="1"/>
    <xf numFmtId="3" fontId="0" fillId="14" borderId="1" xfId="0" applyNumberFormat="1" applyFill="1" applyBorder="1"/>
    <xf numFmtId="0" fontId="0" fillId="0" borderId="2" xfId="0" applyBorder="1"/>
    <xf numFmtId="0" fontId="0" fillId="15" borderId="1" xfId="0" applyFill="1" applyBorder="1"/>
    <xf numFmtId="3" fontId="0" fillId="15" borderId="1" xfId="0" applyNumberFormat="1" applyFill="1" applyBorder="1"/>
    <xf numFmtId="2" fontId="0" fillId="0" borderId="1" xfId="0" applyNumberFormat="1" applyBorder="1"/>
    <xf numFmtId="2" fontId="0" fillId="10" borderId="1" xfId="0" applyNumberFormat="1" applyFill="1" applyBorder="1"/>
    <xf numFmtId="2" fontId="1" fillId="9" borderId="1" xfId="0" applyNumberFormat="1" applyFont="1" applyFill="1" applyBorder="1"/>
    <xf numFmtId="2" fontId="1" fillId="10" borderId="1" xfId="0" applyNumberFormat="1" applyFont="1" applyFill="1" applyBorder="1"/>
    <xf numFmtId="2" fontId="0" fillId="9" borderId="1" xfId="0" applyNumberFormat="1" applyFill="1" applyBorder="1"/>
    <xf numFmtId="0" fontId="0" fillId="0" borderId="1" xfId="0" applyNumberFormat="1" applyBorder="1"/>
    <xf numFmtId="0" fontId="0" fillId="0" borderId="1" xfId="0" applyFill="1" applyBorder="1"/>
    <xf numFmtId="2" fontId="1" fillId="3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F"/>
      <color rgb="FFFFCCCC"/>
      <color rgb="FFEBFFFF"/>
      <color rgb="FFFFEBFF"/>
      <color rgb="FFF3FFF3"/>
      <color rgb="FFCCEC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776"/>
  <sheetViews>
    <sheetView tabSelected="1" topLeftCell="A1711" zoomScale="76" zoomScaleNormal="76" workbookViewId="0">
      <selection activeCell="AA358" sqref="AA358"/>
    </sheetView>
  </sheetViews>
  <sheetFormatPr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9.7773437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28" max="28" width="14" customWidth="1"/>
    <col min="32" max="32" width="14.88671875" customWidth="1"/>
    <col min="33" max="33" width="12.21875" customWidth="1"/>
    <col min="34" max="34" width="11.5546875" style="42" customWidth="1"/>
    <col min="35" max="35" width="11.109375" style="42" customWidth="1"/>
    <col min="36" max="36" width="15.21875" style="42" customWidth="1"/>
    <col min="37" max="37" width="12.77734375" style="42" customWidth="1"/>
    <col min="38" max="38" width="19.1093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41" t="s">
        <v>13</v>
      </c>
      <c r="AI2" s="41" t="s">
        <v>14</v>
      </c>
      <c r="AJ2" s="41" t="s">
        <v>15</v>
      </c>
      <c r="AK2" s="41" t="s">
        <v>16</v>
      </c>
      <c r="AL2" s="2" t="s">
        <v>17</v>
      </c>
      <c r="AO2" s="17" t="s">
        <v>323</v>
      </c>
      <c r="AP2" s="18" t="s">
        <v>11</v>
      </c>
      <c r="AQ2" s="18" t="s">
        <v>14</v>
      </c>
      <c r="AR2" s="18" t="s">
        <v>15</v>
      </c>
      <c r="AS2" s="18" t="s">
        <v>12</v>
      </c>
      <c r="AT2" s="18" t="s">
        <v>13</v>
      </c>
      <c r="AU2" s="18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4">
        <f>(M3+M4+M5+M6+M7)/5</f>
        <v>0.5947826086956518</v>
      </c>
      <c r="AG3" s="34">
        <f t="shared" ref="AG3" si="1">(N3+N4+N5+N6+N7)/5</f>
        <v>0.62444383971416084</v>
      </c>
      <c r="AH3" s="34">
        <f>(O3+O4+O5+O6+O7)/5</f>
        <v>0.5947826086956518</v>
      </c>
      <c r="AI3" s="34">
        <f>(P3+P4+P5+P6+P7)/5</f>
        <v>0.53899959456023483</v>
      </c>
      <c r="AJ3" s="34">
        <f>(Q3+Q4+Q5+Q6+Q7)/5</f>
        <v>0.48039215686274483</v>
      </c>
      <c r="AK3" s="34">
        <f>(R3+R4+R5+R6+R7)/5</f>
        <v>0.22592850239629461</v>
      </c>
      <c r="AL3" s="3">
        <f>(S3+S4+S5+S6+S7)/5/60</f>
        <v>8.2975999999999992</v>
      </c>
      <c r="AO3" s="15" t="s">
        <v>33</v>
      </c>
      <c r="AP3" s="36">
        <v>0.75529999999999997</v>
      </c>
      <c r="AQ3" s="36">
        <v>0.76</v>
      </c>
      <c r="AR3" s="36">
        <v>0.78</v>
      </c>
      <c r="AS3" s="36">
        <v>0.60409999999999997</v>
      </c>
      <c r="AT3" s="36">
        <v>0.87</v>
      </c>
      <c r="AU3" s="36">
        <v>0.76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4">
        <f>(M8+M9+M10+M11+M12)/5</f>
        <v>0.55584415584415547</v>
      </c>
      <c r="AG4" s="34">
        <f t="shared" ref="AG4" si="3">(N8+N9+N10+N11+N12)/5</f>
        <v>0.48843850371814623</v>
      </c>
      <c r="AH4" s="34">
        <f>(O8+O9+O10+O11+O12)/5</f>
        <v>0.55584415584415547</v>
      </c>
      <c r="AI4" s="34">
        <f>(P8+P9+P10+P11+P12)/5</f>
        <v>0.46138464709893218</v>
      </c>
      <c r="AJ4" s="34">
        <f>(Q8+Q9+Q10+Q11+Q12)/5</f>
        <v>0.52777777777777757</v>
      </c>
      <c r="AK4" s="34">
        <f>(R8+R9+R10+R11+R12)/5</f>
        <v>0.29013876824668527</v>
      </c>
      <c r="AL4" s="3">
        <f>(S8+S9+S10+S11+S12)/5/60</f>
        <v>8.5233333333333334</v>
      </c>
      <c r="AO4" s="16" t="s">
        <v>22</v>
      </c>
      <c r="AP4" s="37">
        <v>0.82</v>
      </c>
      <c r="AQ4" s="37">
        <v>0.83</v>
      </c>
      <c r="AR4" s="37">
        <v>0.83</v>
      </c>
      <c r="AS4" s="37">
        <v>0.73170000000000002</v>
      </c>
      <c r="AT4" s="37">
        <v>0.83</v>
      </c>
      <c r="AU4" s="37">
        <v>0.82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4">
        <f>(M13+M14+M15+M16+M17)/5</f>
        <v>0.55130434782608662</v>
      </c>
      <c r="AG5" s="34">
        <f t="shared" ref="AG5" si="5">(N13+N14+N15+N16+N17)/5</f>
        <v>0.37199381336999471</v>
      </c>
      <c r="AH5" s="34">
        <f>(O13+O14+O15+O16+O17)/5</f>
        <v>0.55130434782608662</v>
      </c>
      <c r="AI5" s="34">
        <f>(P13+P14+P15+P16+P17)/5</f>
        <v>0.43234600648393701</v>
      </c>
      <c r="AJ5" s="34">
        <f>(Q13+Q14+Q15+Q16+Q17)/5</f>
        <v>0.49411764705882338</v>
      </c>
      <c r="AK5" s="34">
        <f>(R13+R14+R15+R16+R17)/5</f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4">
        <f>(M18+M19+M20+M21+M22)/5</f>
        <v>0.52727272727272678</v>
      </c>
      <c r="AG6" s="34">
        <f t="shared" ref="AG6" si="7">(N18+N19+N20+N21+N22)/5</f>
        <v>0.32878980213224879</v>
      </c>
      <c r="AH6" s="34">
        <f>(O18+O19+O20+O21+O22)/5</f>
        <v>0.52727272727272678</v>
      </c>
      <c r="AI6" s="34">
        <f>(P18+P19+P20+P21+P22)/5</f>
        <v>0.38165433133175042</v>
      </c>
      <c r="AJ6" s="34">
        <f>(Q18+Q19+Q20+Q21+Q22)/5</f>
        <v>0.50277777777777777</v>
      </c>
      <c r="AK6" s="34">
        <f>(R18+R19+R20+R21+R22)/5</f>
        <v>8.2875182965704994E-2</v>
      </c>
      <c r="AL6" s="3">
        <f>(S18+S19+S20+S21+S22)/5/60</f>
        <v>9.0566666666666666</v>
      </c>
      <c r="AS6" s="26"/>
      <c r="AT6" s="26"/>
      <c r="AU6" s="26"/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4">
        <f t="shared" ref="AF7" si="8">(M23+M24+M25+M26+M27)/5</f>
        <v>0.54260869565217362</v>
      </c>
      <c r="AG7" s="34">
        <f>(N23+N24+N25+N26+N27)/5</f>
        <v>0.55981969574219093</v>
      </c>
      <c r="AH7" s="34">
        <f>(O23+O24+O25+O26+O27)/5</f>
        <v>0.54260869565217362</v>
      </c>
      <c r="AI7" s="34">
        <f>(P23+P24+P25+P26+P27)/5</f>
        <v>0.48446143207730785</v>
      </c>
      <c r="AJ7" s="34">
        <f>(Q23+Q24+Q25+Q26+Q27)/5</f>
        <v>0.54215686274509778</v>
      </c>
      <c r="AK7" s="34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4">
        <f t="shared" ref="AF8" si="9">(M28+M29+M30+M31+M32)/5</f>
        <v>0.49826839826839786</v>
      </c>
      <c r="AG8" s="34">
        <f>(N28+N29+N30+N31+N32)/5</f>
        <v>0.37859047925390199</v>
      </c>
      <c r="AH8" s="34">
        <f>(O28+O29+O30+O31+O32)/5</f>
        <v>0.49826839826839786</v>
      </c>
      <c r="AI8" s="34">
        <f>(P28+P29+P30+P31+P32)/5</f>
        <v>0.38010412526541526</v>
      </c>
      <c r="AJ8" s="34">
        <f>(Q28+Q29+Q30+Q31+Q32)/5</f>
        <v>0.47083333333333321</v>
      </c>
      <c r="AK8" s="34">
        <f>(R28+R29+R30+R31+R32)/5</f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4">
        <f>(M33+M35+M37+M39+M41)/5</f>
        <v>0.52869565217391279</v>
      </c>
      <c r="AG9" s="35">
        <f t="shared" ref="AG9" si="11">(N33+N35+N37+N39+N41)/5</f>
        <v>0.7461122551787509</v>
      </c>
      <c r="AH9" s="34">
        <f t="shared" ref="AH9:AH10" si="12">(O33+O35+O37+O39+O41)/5</f>
        <v>0.52869565217391279</v>
      </c>
      <c r="AI9" s="34">
        <f t="shared" ref="AI9:AK10" si="13">(P33+P35+P37+P39+P41)/5</f>
        <v>0.50248341030949673</v>
      </c>
      <c r="AJ9" s="34">
        <f t="shared" si="13"/>
        <v>0.55355392156862726</v>
      </c>
      <c r="AK9" s="34">
        <f t="shared" si="13"/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4">(J34+J36+J38+J40+J42)</f>
        <v>22</v>
      </c>
      <c r="AD10" s="3">
        <f t="shared" si="14"/>
        <v>24</v>
      </c>
      <c r="AE10" s="3">
        <f t="shared" si="14"/>
        <v>38</v>
      </c>
      <c r="AF10" s="34">
        <f>(M34+M36+M38+M40+M42)/5</f>
        <v>0.56580086580086542</v>
      </c>
      <c r="AG10" s="34">
        <f t="shared" ref="AG10" si="15">(N34+N36+N38+N40+N42)/5</f>
        <v>0.47278340706912092</v>
      </c>
      <c r="AH10" s="34">
        <f t="shared" si="12"/>
        <v>0.56580086580086542</v>
      </c>
      <c r="AI10" s="34">
        <f t="shared" si="13"/>
        <v>0.49289488836286821</v>
      </c>
      <c r="AJ10" s="34">
        <f t="shared" si="13"/>
        <v>0.55337301587301568</v>
      </c>
      <c r="AK10" s="34">
        <f t="shared" si="13"/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6">(J43+J45+J47+J49+J51)</f>
        <v>11</v>
      </c>
      <c r="AD11" s="3">
        <f t="shared" si="16"/>
        <v>30</v>
      </c>
      <c r="AE11" s="3">
        <f t="shared" si="16"/>
        <v>54</v>
      </c>
      <c r="AF11" s="34">
        <f>(M43+M45+M47+M49+M51)/5</f>
        <v>0.63826086956521721</v>
      </c>
      <c r="AG11" s="35">
        <f t="shared" ref="AG11" si="17">(N43+N45+N47+N49+N51)/5</f>
        <v>0.72705605051385058</v>
      </c>
      <c r="AH11" s="34">
        <f t="shared" ref="AH11:AH12" si="18">(O43+O45+O47+O49+O51)/5</f>
        <v>0.63826086956521721</v>
      </c>
      <c r="AI11" s="34">
        <f t="shared" ref="AI11:AK12" si="19">(P43+P45+P47+P49+P51)/5</f>
        <v>0.61714038719988329</v>
      </c>
      <c r="AJ11" s="34">
        <f t="shared" si="19"/>
        <v>0.60686274509803861</v>
      </c>
      <c r="AK11" s="34">
        <f t="shared" si="19"/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20">(J44+J46+J48+J50+J52)</f>
        <v>17</v>
      </c>
      <c r="AD12" s="3">
        <f t="shared" si="20"/>
        <v>29</v>
      </c>
      <c r="AE12" s="3">
        <f t="shared" si="20"/>
        <v>33</v>
      </c>
      <c r="AF12" s="34">
        <f>(M44+M46+M48+M50+M52)/5</f>
        <v>0.56406926406926339</v>
      </c>
      <c r="AG12" s="38">
        <f t="shared" ref="AG12" si="21">(N44+N46+N48+N50+N52)/5</f>
        <v>0.61165885308852996</v>
      </c>
      <c r="AH12" s="34">
        <f t="shared" si="18"/>
        <v>0.56406926406926339</v>
      </c>
      <c r="AI12" s="34">
        <f t="shared" si="19"/>
        <v>0.53796756363066456</v>
      </c>
      <c r="AJ12" s="34">
        <f t="shared" si="19"/>
        <v>0.56249999999999956</v>
      </c>
      <c r="AK12" s="34">
        <f t="shared" si="19"/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2">(J53+J55+J57+J59+J61)</f>
        <v>15</v>
      </c>
      <c r="AD13" s="3">
        <f t="shared" si="22"/>
        <v>44</v>
      </c>
      <c r="AE13" s="3">
        <f t="shared" si="22"/>
        <v>35</v>
      </c>
      <c r="AF13" s="34">
        <f>(M53+M55+M57+M59+M61)/5</f>
        <v>0.46658385093167665</v>
      </c>
      <c r="AG13" s="34">
        <f t="shared" ref="AG13" si="23">(N53+N55+N57+N59+N61)/5</f>
        <v>0.57483020793089401</v>
      </c>
      <c r="AH13" s="34">
        <f t="shared" ref="AH13:AH14" si="24">(O53+O55+O57+O59+O61)/5</f>
        <v>0.46658385093167665</v>
      </c>
      <c r="AI13" s="34">
        <f t="shared" ref="AI13:AK14" si="25">(P53+P55+P57+P59+P61)/5</f>
        <v>0.47369639549972842</v>
      </c>
      <c r="AJ13" s="34">
        <f t="shared" si="25"/>
        <v>0.48296568627450964</v>
      </c>
      <c r="AK13" s="34">
        <f t="shared" si="25"/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6">(J54+J56+J58+J60+J62)</f>
        <v>18</v>
      </c>
      <c r="AD14" s="3">
        <f t="shared" si="26"/>
        <v>33</v>
      </c>
      <c r="AE14" s="3">
        <f t="shared" si="26"/>
        <v>34</v>
      </c>
      <c r="AF14" s="34">
        <f>(M54+M56+M58+M60+M62)/5</f>
        <v>0.52926783361565921</v>
      </c>
      <c r="AG14" s="34">
        <f t="shared" ref="AG14" si="27">(N54+N56+N58+N60+N62)/5</f>
        <v>0.54057522877398601</v>
      </c>
      <c r="AH14" s="34">
        <f t="shared" si="24"/>
        <v>0.52926783361565921</v>
      </c>
      <c r="AI14" s="34">
        <f t="shared" si="25"/>
        <v>0.43794121337599556</v>
      </c>
      <c r="AJ14" s="34">
        <f t="shared" si="25"/>
        <v>0.55866013071895426</v>
      </c>
      <c r="AK14" s="34">
        <f t="shared" si="25"/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8">(J63+J65+J67+J68+J71)</f>
        <v>14</v>
      </c>
      <c r="AD15" s="3">
        <f t="shared" si="28"/>
        <v>26</v>
      </c>
      <c r="AE15" s="3">
        <f t="shared" si="28"/>
        <v>58</v>
      </c>
      <c r="AF15" s="34">
        <f>(M63+M65+M67+M68+M71)/5</f>
        <v>0.63913043478260845</v>
      </c>
      <c r="AG15" s="35">
        <f t="shared" ref="AG15" si="29">(N63+N65+N67+N68+N71)/5</f>
        <v>0.75704874835309588</v>
      </c>
      <c r="AH15" s="34">
        <f>(O63+O65+O67+O68+O71)/5</f>
        <v>0.63913043478260845</v>
      </c>
      <c r="AI15" s="34">
        <f>(P63+P65+P67+P68+P71)/5</f>
        <v>0.63108088284633079</v>
      </c>
      <c r="AJ15" s="34">
        <f>(Q63+Q65+Q67+Q68+Q71)/5</f>
        <v>0.61004901960784275</v>
      </c>
      <c r="AK15" s="34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30">(J64+J66+J69+J72+J70)</f>
        <v>28</v>
      </c>
      <c r="AD16" s="3">
        <f t="shared" si="30"/>
        <v>27</v>
      </c>
      <c r="AE16" s="3">
        <f t="shared" si="30"/>
        <v>35</v>
      </c>
      <c r="AF16" s="34">
        <f>(M64+M66+M69+M72+M70)/5</f>
        <v>0.48181818181818137</v>
      </c>
      <c r="AG16" s="34">
        <f t="shared" ref="AG16" si="31">(N64+N66+N69+N72+N70)/5</f>
        <v>0.56853535672642208</v>
      </c>
      <c r="AH16" s="34">
        <f>(O64+O66+O69+O72+O70)/5</f>
        <v>0.48181818181818137</v>
      </c>
      <c r="AI16" s="34">
        <f>(P64+P66+P69+P72+P70)/5</f>
        <v>0.43065249174259118</v>
      </c>
      <c r="AJ16" s="34">
        <f>(Q64+Q66+Q69+Q72+Q70)/5</f>
        <v>0.47936507936507911</v>
      </c>
      <c r="AK16" s="34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32">(J73+J75+J77+J79+J81)</f>
        <v>16</v>
      </c>
      <c r="AD17" s="3">
        <f t="shared" si="32"/>
        <v>41</v>
      </c>
      <c r="AE17" s="3">
        <f t="shared" si="32"/>
        <v>43</v>
      </c>
      <c r="AF17" s="34">
        <f>(M73+M75+M77+M79+M81)/5</f>
        <v>0.48608695652173878</v>
      </c>
      <c r="AG17" s="34">
        <f t="shared" ref="AG17" si="33">(N73+N75+N77+N79+N81)/5</f>
        <v>0.6159846916368652</v>
      </c>
      <c r="AH17" s="34">
        <f t="shared" ref="AH17:AH18" si="34">(O73+O75+O77+O79+O81)/5</f>
        <v>0.48608695652173878</v>
      </c>
      <c r="AI17" s="34">
        <f t="shared" ref="AI17:AK18" si="35">(P73+P75+P77+P79+P81)/5</f>
        <v>0.45501021144041676</v>
      </c>
      <c r="AJ17" s="34">
        <f t="shared" si="35"/>
        <v>0.4710784313725484</v>
      </c>
      <c r="AK17" s="34">
        <f t="shared" si="35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6">(J74+J76+J78+J80+J82)</f>
        <v>22</v>
      </c>
      <c r="AD18" s="3">
        <f t="shared" si="36"/>
        <v>35</v>
      </c>
      <c r="AE18" s="3">
        <f t="shared" si="36"/>
        <v>27</v>
      </c>
      <c r="AF18" s="34">
        <f>(M74+M76+M78+M80+M82)/5</f>
        <v>0.46320346320346284</v>
      </c>
      <c r="AG18" s="34">
        <f t="shared" ref="AG18" si="37">(N74+N76+N78+N80+N82)/5</f>
        <v>0.44984764153595275</v>
      </c>
      <c r="AH18" s="34">
        <f t="shared" si="34"/>
        <v>0.46320346320346284</v>
      </c>
      <c r="AI18" s="34">
        <f t="shared" si="35"/>
        <v>0.39448078600415892</v>
      </c>
      <c r="AJ18" s="34">
        <f t="shared" si="35"/>
        <v>0.48055555555555518</v>
      </c>
      <c r="AK18" s="34">
        <f t="shared" si="35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8">(J83+J85+J87+J89+J91)</f>
        <v>9</v>
      </c>
      <c r="AD19" s="3">
        <f t="shared" si="38"/>
        <v>38</v>
      </c>
      <c r="AE19" s="3">
        <f t="shared" si="38"/>
        <v>46</v>
      </c>
      <c r="AF19" s="34">
        <f>(M83+M85+M87+M89+M91)/5</f>
        <v>0.5730434782608691</v>
      </c>
      <c r="AG19" s="35">
        <f t="shared" ref="AG19" si="39">(N83+N85+N87+N89+N91)/5</f>
        <v>0.7518200252582401</v>
      </c>
      <c r="AH19" s="34">
        <f t="shared" ref="AH19:AH20" si="40">(O83+O85+O87+O89+O91)/5</f>
        <v>0.5730434782608691</v>
      </c>
      <c r="AI19" s="34">
        <f t="shared" ref="AI19:AK20" si="41">(P83+P85+P87+P89+P91)/5</f>
        <v>0.57163924913123931</v>
      </c>
      <c r="AJ19" s="34">
        <f t="shared" si="41"/>
        <v>0.62132352941176427</v>
      </c>
      <c r="AK19" s="34">
        <f t="shared" si="41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42">(J84+J86+J88+J90+J92)</f>
        <v>13</v>
      </c>
      <c r="AD20" s="3">
        <f t="shared" si="42"/>
        <v>45</v>
      </c>
      <c r="AE20" s="3">
        <f t="shared" si="42"/>
        <v>17</v>
      </c>
      <c r="AF20" s="34">
        <f>(M84+M86+M88+M90+M92)/5</f>
        <v>0.45324675324675284</v>
      </c>
      <c r="AG20" s="34">
        <f t="shared" ref="AG20" si="43">(N84+N86+N88+N90+N92)/5</f>
        <v>0.50916154021417115</v>
      </c>
      <c r="AH20" s="34">
        <f t="shared" si="40"/>
        <v>0.45324675324675284</v>
      </c>
      <c r="AI20" s="34">
        <f t="shared" si="41"/>
        <v>0.3931444901192796</v>
      </c>
      <c r="AJ20" s="34">
        <f t="shared" si="41"/>
        <v>0.49345238095238059</v>
      </c>
      <c r="AK20" s="34">
        <f t="shared" si="41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44">(J93+J95+J97+J99+J101)</f>
        <v>11</v>
      </c>
      <c r="AD21" s="3">
        <f t="shared" si="44"/>
        <v>49</v>
      </c>
      <c r="AE21" s="3">
        <f t="shared" si="44"/>
        <v>35</v>
      </c>
      <c r="AF21" s="34">
        <f>(M93+M95+M97+M99+M101)/5</f>
        <v>0.45739130434782582</v>
      </c>
      <c r="AG21" s="34">
        <f t="shared" ref="AG21" si="45">(N93+N95+N97+N99+N101)/5</f>
        <v>0.54679795396419395</v>
      </c>
      <c r="AH21" s="34">
        <f t="shared" ref="AH21:AH22" si="46">(O93+O95+O97+O99+O101)/5</f>
        <v>0.45739130434782582</v>
      </c>
      <c r="AI21" s="34">
        <f t="shared" ref="AI21:AK22" si="47">(P93+P95+P97+P99+P101)/5</f>
        <v>0.41241864161772568</v>
      </c>
      <c r="AJ21" s="34">
        <f t="shared" si="47"/>
        <v>0.52254901960784261</v>
      </c>
      <c r="AK21" s="34">
        <f t="shared" si="47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8">(J94+J96+J98+J100+J102)</f>
        <v>25</v>
      </c>
      <c r="AD22" s="3">
        <f t="shared" si="48"/>
        <v>40</v>
      </c>
      <c r="AE22" s="3">
        <f t="shared" si="48"/>
        <v>22</v>
      </c>
      <c r="AF22" s="34">
        <f>(M94+M96+M98+M100+M102)/5</f>
        <v>0.38658008658008619</v>
      </c>
      <c r="AG22" s="34">
        <f t="shared" ref="AG22" si="49">(N94+N96+N98+N100+N102)/5</f>
        <v>0.38375158675910503</v>
      </c>
      <c r="AH22" s="34">
        <f t="shared" si="46"/>
        <v>0.38658008658008619</v>
      </c>
      <c r="AI22" s="34">
        <f t="shared" si="47"/>
        <v>0.34141764553529202</v>
      </c>
      <c r="AJ22" s="34">
        <f t="shared" si="47"/>
        <v>0.40178571428571397</v>
      </c>
      <c r="AK22" s="34">
        <f t="shared" si="47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50">(J103+J105+J107+J109+J111)</f>
        <v>13</v>
      </c>
      <c r="AD23" s="3">
        <f t="shared" si="50"/>
        <v>33</v>
      </c>
      <c r="AE23" s="3">
        <f t="shared" si="50"/>
        <v>51</v>
      </c>
      <c r="AF23" s="34">
        <f>(M103+M105+M107+M109+M111)/5</f>
        <v>0.59086956521739098</v>
      </c>
      <c r="AG23" s="34">
        <f t="shared" ref="AG23" si="51">(N103+N105+N107+N109+N111)/5</f>
        <v>0.58312390304384032</v>
      </c>
      <c r="AH23" s="34">
        <f t="shared" ref="AH23:AH24" si="52">(O103+O105+O107+O109+O111)/5</f>
        <v>0.59086956521739098</v>
      </c>
      <c r="AI23" s="34">
        <f t="shared" ref="AI23:AK24" si="53">(P103+P105+P107+P109+P111)/5</f>
        <v>0.55861090985607642</v>
      </c>
      <c r="AJ23" s="34">
        <f t="shared" si="53"/>
        <v>0.55477941176470558</v>
      </c>
      <c r="AK23" s="34">
        <f t="shared" si="53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54">(J104+J106+J108+J110+J112)</f>
        <v>23</v>
      </c>
      <c r="AD24" s="3">
        <f t="shared" si="54"/>
        <v>31</v>
      </c>
      <c r="AE24" s="3">
        <f t="shared" si="54"/>
        <v>31</v>
      </c>
      <c r="AF24" s="34">
        <f>(M104+M106+M108+M110+M112)/5</f>
        <v>0.49004329004328939</v>
      </c>
      <c r="AG24" s="34">
        <f t="shared" ref="AG24" si="55">(N104+N106+N108+N110+N112)/5</f>
        <v>0.41847990944629565</v>
      </c>
      <c r="AH24" s="34">
        <f t="shared" si="52"/>
        <v>0.49004329004328939</v>
      </c>
      <c r="AI24" s="34">
        <f t="shared" si="53"/>
        <v>0.43748555974113756</v>
      </c>
      <c r="AJ24" s="34">
        <f t="shared" si="53"/>
        <v>0.48253968253968227</v>
      </c>
      <c r="AK24" s="34">
        <f t="shared" si="53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56">(J113+J115+J117+J119+J121)</f>
        <v>15</v>
      </c>
      <c r="AD25" s="3">
        <f t="shared" si="56"/>
        <v>38</v>
      </c>
      <c r="AE25" s="3">
        <f t="shared" si="56"/>
        <v>42</v>
      </c>
      <c r="AF25" s="34">
        <f>(M113+M115+M117+M119+M121)/5</f>
        <v>0.52836438923395401</v>
      </c>
      <c r="AG25" s="34">
        <f t="shared" ref="AG25" si="57">(N113+N115+N117+N119+N121)/5</f>
        <v>0.57645142678323447</v>
      </c>
      <c r="AH25" s="34">
        <f t="shared" ref="AH25:AH26" si="58">(O113+O115+O117+O119+O121)/5</f>
        <v>0.52836438923395401</v>
      </c>
      <c r="AI25" s="34">
        <f t="shared" ref="AI25:AK26" si="59">(P113+P115+P117+P119+P121)/5</f>
        <v>0.51948796351542303</v>
      </c>
      <c r="AJ25" s="34">
        <f t="shared" si="59"/>
        <v>0.51062091503267937</v>
      </c>
      <c r="AK25" s="34">
        <f t="shared" si="59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60">(J114+J116+J118+J120+J122)</f>
        <v>25</v>
      </c>
      <c r="AD26" s="3">
        <f t="shared" si="60"/>
        <v>26</v>
      </c>
      <c r="AE26" s="3">
        <f t="shared" si="60"/>
        <v>40</v>
      </c>
      <c r="AF26" s="34">
        <f>(M114+M116+M118+M120+M122)/5</f>
        <v>0.51562770562770532</v>
      </c>
      <c r="AG26" s="34">
        <f t="shared" ref="AG26" si="61">(N114+N116+N118+N120+N122)/5</f>
        <v>0.50506612341906421</v>
      </c>
      <c r="AH26" s="34">
        <f t="shared" si="58"/>
        <v>0.51562770562770532</v>
      </c>
      <c r="AI26" s="34">
        <f t="shared" si="59"/>
        <v>0.48731423051493844</v>
      </c>
      <c r="AJ26" s="34">
        <f t="shared" si="59"/>
        <v>0.45525793650793622</v>
      </c>
      <c r="AK26" s="34">
        <f t="shared" si="59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62">(J123+J124+J125+J126+J127)</f>
        <v>16</v>
      </c>
      <c r="AD27" s="3">
        <f t="shared" si="62"/>
        <v>16</v>
      </c>
      <c r="AE27" s="3">
        <f t="shared" si="62"/>
        <v>68</v>
      </c>
      <c r="AF27" s="34">
        <f>(M123+M124+M125+M126+M127)/5</f>
        <v>0.71130434782608654</v>
      </c>
      <c r="AG27" s="34">
        <f t="shared" ref="AG27" si="63">(N123+N124+N125+N126+N127)/5</f>
        <v>0.72288398862769521</v>
      </c>
      <c r="AH27" s="34">
        <f>(O123+O124+O125+O126+O127)/5</f>
        <v>0.71130434782608654</v>
      </c>
      <c r="AI27" s="34">
        <f>(P123+P124+P125+P126+P127)/5</f>
        <v>0.70575651760765046</v>
      </c>
      <c r="AJ27" s="34">
        <f>(Q123+Q124+Q125+Q126+Q127)/5</f>
        <v>0.60441176470588209</v>
      </c>
      <c r="AK27" s="34">
        <f>(R123+R124+R125+R126+R127)/5</f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64">(J128+J129+J130+J131+J132)</f>
        <v>24</v>
      </c>
      <c r="AD28" s="3">
        <f t="shared" si="64"/>
        <v>24</v>
      </c>
      <c r="AE28" s="3">
        <f t="shared" si="64"/>
        <v>38</v>
      </c>
      <c r="AF28" s="34">
        <f>(M128+M129+M130+M131+M132)/5</f>
        <v>0.54761904761904734</v>
      </c>
      <c r="AG28" s="34">
        <f t="shared" ref="AG28" si="65">(N128+N129+N130+N131+N132)/5</f>
        <v>0.55027139527139479</v>
      </c>
      <c r="AH28" s="34">
        <f>(O128+O129+O130+O131+O132)/5</f>
        <v>0.54761904761904734</v>
      </c>
      <c r="AI28" s="34">
        <f>(P128+P129+P130+P131+P132)/5</f>
        <v>0.54465205380860193</v>
      </c>
      <c r="AJ28" s="34">
        <f>(Q128+Q129+Q130+Q131+Q132)/5</f>
        <v>0.53353174603174547</v>
      </c>
      <c r="AK28" s="34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66">(J133+J135+J137+J139+J141)</f>
        <v>20</v>
      </c>
      <c r="AD29" s="3">
        <f t="shared" si="66"/>
        <v>10</v>
      </c>
      <c r="AE29" s="3">
        <f t="shared" si="66"/>
        <v>74</v>
      </c>
      <c r="AF29" s="34">
        <f>(M133+M135+M137+M139+M141)/5</f>
        <v>0.73130434782608655</v>
      </c>
      <c r="AG29" s="34">
        <f t="shared" ref="AG29" si="67">(N133+N135+N137+N139+N141)/5</f>
        <v>0.6964852183158815</v>
      </c>
      <c r="AH29" s="34">
        <f t="shared" ref="AH29:AH30" si="68">(O133+O135+O137+O139+O141)/5</f>
        <v>0.73130434782608655</v>
      </c>
      <c r="AI29" s="34">
        <f t="shared" ref="AI29:AK30" si="69">(P133+P135+P137+P139+P141)/5</f>
        <v>0.69774036895848057</v>
      </c>
      <c r="AJ29" s="34">
        <f t="shared" si="69"/>
        <v>0.5737745098039212</v>
      </c>
      <c r="AK29" s="34">
        <f t="shared" si="69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70">(J134+J136+J138+J140+J142)</f>
        <v>23</v>
      </c>
      <c r="AD30" s="3">
        <f t="shared" si="70"/>
        <v>22</v>
      </c>
      <c r="AE30" s="3">
        <f t="shared" si="70"/>
        <v>40</v>
      </c>
      <c r="AF30" s="34">
        <f>(M134+M136+M138+M140+M142)/5</f>
        <v>0.57662337662337626</v>
      </c>
      <c r="AG30" s="34">
        <f t="shared" ref="AG30" si="71">(N134+N136+N138+N140+N142)/5</f>
        <v>0.58000166500166461</v>
      </c>
      <c r="AH30" s="34">
        <f t="shared" si="68"/>
        <v>0.57662337662337626</v>
      </c>
      <c r="AI30" s="34">
        <f t="shared" si="69"/>
        <v>0.57041314149957822</v>
      </c>
      <c r="AJ30" s="34">
        <f t="shared" si="69"/>
        <v>0.5599206349206346</v>
      </c>
      <c r="AK30" s="34">
        <f t="shared" si="69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72">(J143+J145+J147+J149+J151)</f>
        <v>14</v>
      </c>
      <c r="AD31" s="3">
        <f t="shared" si="72"/>
        <v>33</v>
      </c>
      <c r="AE31" s="3">
        <f t="shared" si="72"/>
        <v>51</v>
      </c>
      <c r="AF31" s="34">
        <f>(M143+M145+M147+M149+M151)/5</f>
        <v>0.57956521739130429</v>
      </c>
      <c r="AG31" s="34">
        <f t="shared" ref="AG31" si="73">(N143+N145+N147+N149+N151)/5</f>
        <v>0.66521550912855232</v>
      </c>
      <c r="AH31" s="34">
        <f t="shared" ref="AH31:AH32" si="74">(O143+O145+O147+O149+O151)/5</f>
        <v>0.57956521739130429</v>
      </c>
      <c r="AI31" s="34">
        <f t="shared" ref="AI31:AK32" si="75">(P143+P145+P147+P149+P151)/5</f>
        <v>0.59715697859877337</v>
      </c>
      <c r="AJ31" s="34">
        <f t="shared" si="75"/>
        <v>0.55330882352941113</v>
      </c>
      <c r="AK31" s="34">
        <f t="shared" si="7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76">(J144+J146+J148+J150+J152)</f>
        <v>13</v>
      </c>
      <c r="AD32" s="3">
        <f t="shared" si="76"/>
        <v>35</v>
      </c>
      <c r="AE32" s="3">
        <f t="shared" si="76"/>
        <v>27</v>
      </c>
      <c r="AF32" s="34">
        <f>(M144+M146+M148+M150+M152)/5</f>
        <v>0.5467532467532461</v>
      </c>
      <c r="AG32" s="34">
        <f t="shared" ref="AG32" si="77">(N144+N146+N148+N150+N152)/5</f>
        <v>0.59680735930735851</v>
      </c>
      <c r="AH32" s="34">
        <f t="shared" si="74"/>
        <v>0.5467532467532461</v>
      </c>
      <c r="AI32" s="34">
        <f t="shared" si="75"/>
        <v>0.53504358159601073</v>
      </c>
      <c r="AJ32" s="34">
        <f t="shared" si="75"/>
        <v>0.57202380952380916</v>
      </c>
      <c r="AK32" s="34">
        <f t="shared" si="75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78">(J153+J155+J157+J159+J161)</f>
        <v>15</v>
      </c>
      <c r="AD33" s="3">
        <f t="shared" si="78"/>
        <v>10</v>
      </c>
      <c r="AE33" s="3">
        <f t="shared" si="78"/>
        <v>74</v>
      </c>
      <c r="AF33" s="34">
        <f>(M153+M155+M157+M159+M161)/5</f>
        <v>0.77478260869565185</v>
      </c>
      <c r="AG33" s="35">
        <f t="shared" ref="AG33" si="79">(N153+N155+N157+N159+N161)/5</f>
        <v>0.76829392321383128</v>
      </c>
      <c r="AH33" s="34">
        <f t="shared" ref="AH33:AH34" si="80">(O153+O155+O157+O159+O161)/5</f>
        <v>0.77478260869565185</v>
      </c>
      <c r="AI33" s="34">
        <f t="shared" ref="AI33:AK34" si="81">(P153+P155+P157+P159+P161)/5</f>
        <v>0.76786122090469888</v>
      </c>
      <c r="AJ33" s="34">
        <f t="shared" si="81"/>
        <v>0.66507352941176445</v>
      </c>
      <c r="AK33" s="34">
        <f t="shared" si="81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82">(J154+J156+J158+J160+J162)</f>
        <v>20</v>
      </c>
      <c r="AD34" s="3">
        <f t="shared" si="82"/>
        <v>32</v>
      </c>
      <c r="AE34" s="3">
        <f t="shared" si="82"/>
        <v>30</v>
      </c>
      <c r="AF34" s="34">
        <f>(M154+M156+M158+M160+M162)/5</f>
        <v>0.51038961038960973</v>
      </c>
      <c r="AG34" s="34">
        <f t="shared" ref="AG34" si="83">(N154+N156+N158+N160+N162)/5</f>
        <v>0.53386724386724316</v>
      </c>
      <c r="AH34" s="34">
        <f t="shared" si="80"/>
        <v>0.51038961038960973</v>
      </c>
      <c r="AI34" s="34">
        <f t="shared" si="81"/>
        <v>0.5091097308488608</v>
      </c>
      <c r="AJ34" s="34">
        <f t="shared" si="81"/>
        <v>0.51884920634920584</v>
      </c>
      <c r="AK34" s="34">
        <f t="shared" si="81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84">(J163+J165+J167+J169+J171+J173)</f>
        <v>25</v>
      </c>
      <c r="AD35" s="3">
        <f t="shared" si="84"/>
        <v>11</v>
      </c>
      <c r="AE35" s="3">
        <f t="shared" si="84"/>
        <v>90</v>
      </c>
      <c r="AF35" s="35">
        <f>(M163+M165+M167+M169+M171+M173)/5</f>
        <v>0.87782608695652142</v>
      </c>
      <c r="AG35" s="35">
        <f t="shared" ref="AG35" si="85">(N163+N165+N167+N169+N171+N173)/5</f>
        <v>0.87993295841323749</v>
      </c>
      <c r="AH35" s="35">
        <f t="shared" ref="AH35:AH36" si="86">(O163+O165+O167+O169+O171+O173)/5</f>
        <v>0.87782608695652142</v>
      </c>
      <c r="AI35" s="35">
        <f t="shared" ref="AI35:AK36" si="87">(P163+P165+P167+P169+P171+P173)/5</f>
        <v>0.84301025442901811</v>
      </c>
      <c r="AJ35" s="34">
        <f t="shared" si="87"/>
        <v>0.6841911764705878</v>
      </c>
      <c r="AK35" s="34">
        <f t="shared" si="87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88">(J164+J166+J168+J170+J172+J174)</f>
        <v>28</v>
      </c>
      <c r="AD36" s="3">
        <f t="shared" si="88"/>
        <v>24</v>
      </c>
      <c r="AE36" s="3">
        <f t="shared" si="88"/>
        <v>50</v>
      </c>
      <c r="AF36" s="34">
        <f>(M164+M166+M168+M170+M172+M174)/5</f>
        <v>0.70865800865800821</v>
      </c>
      <c r="AG36" s="38">
        <f t="shared" ref="AG36" si="89">(N164+N166+N168+N170+N172+N174)/5</f>
        <v>0.71874680874680819</v>
      </c>
      <c r="AH36" s="34">
        <f t="shared" si="86"/>
        <v>0.70865800865800821</v>
      </c>
      <c r="AI36" s="34">
        <f t="shared" si="87"/>
        <v>0.70076466450944785</v>
      </c>
      <c r="AJ36" s="34">
        <f t="shared" si="87"/>
        <v>0.68928571428571372</v>
      </c>
      <c r="AK36" s="34">
        <f t="shared" si="87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90">(J175+J177+J179+J181+J183)</f>
        <v>12</v>
      </c>
      <c r="AD37" s="3">
        <f t="shared" si="90"/>
        <v>9</v>
      </c>
      <c r="AE37" s="3">
        <f t="shared" si="90"/>
        <v>75</v>
      </c>
      <c r="AF37" s="34">
        <f>(M175+M177+M179+M181+M183)/5</f>
        <v>0.81086956521739106</v>
      </c>
      <c r="AG37" s="35">
        <f t="shared" ref="AG37" si="91">(N175+N177+N179+N181+N183)/5</f>
        <v>0.82147158176771806</v>
      </c>
      <c r="AH37" s="34">
        <f t="shared" ref="AH37:AH38" si="92">(O175+O177+O179+O181+O183)/5</f>
        <v>0.81086956521739106</v>
      </c>
      <c r="AI37" s="34">
        <f t="shared" ref="AI37:AK38" si="93">(P175+P177+P179+P181+P183)/5</f>
        <v>0.79945159341040273</v>
      </c>
      <c r="AJ37" s="34">
        <f t="shared" si="93"/>
        <v>0.72132352941176447</v>
      </c>
      <c r="AK37" s="34">
        <f t="shared" si="93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94">(J176+J178+J180+J182+J184)</f>
        <v>24</v>
      </c>
      <c r="AD38" s="3">
        <f t="shared" si="94"/>
        <v>21</v>
      </c>
      <c r="AE38" s="3">
        <f t="shared" si="94"/>
        <v>41</v>
      </c>
      <c r="AF38" s="34">
        <f>(M176+M178+M180+M182+M184)/5</f>
        <v>0.57532467532467491</v>
      </c>
      <c r="AG38" s="34">
        <f t="shared" ref="AG38" si="95">(N176+N178+N180+N182+N184)/5</f>
        <v>0.58073614696991283</v>
      </c>
      <c r="AH38" s="34">
        <f t="shared" si="92"/>
        <v>0.57532467532467491</v>
      </c>
      <c r="AI38" s="34">
        <f t="shared" si="93"/>
        <v>0.56927397268615976</v>
      </c>
      <c r="AJ38" s="34">
        <f t="shared" si="93"/>
        <v>0.56130952380952337</v>
      </c>
      <c r="AK38" s="34">
        <f t="shared" si="93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96">(J185+J187+J189+J191+J193)</f>
        <v>19</v>
      </c>
      <c r="AD39" s="3">
        <f t="shared" si="96"/>
        <v>26</v>
      </c>
      <c r="AE39" s="3">
        <f t="shared" si="96"/>
        <v>58</v>
      </c>
      <c r="AF39" s="34">
        <f>(M185+M187+M189+M191+M193)/5</f>
        <v>0.6008695652173911</v>
      </c>
      <c r="AG39" s="34">
        <f t="shared" ref="AG39" si="97">(N185+N187+N189+N191+N193)/5</f>
        <v>0.61874964478544991</v>
      </c>
      <c r="AH39" s="34">
        <f t="shared" ref="AH39:AH40" si="98">(O185+O187+O189+O191+O193)/5</f>
        <v>0.6008695652173911</v>
      </c>
      <c r="AI39" s="34">
        <f t="shared" ref="AI39:AK40" si="99">(P185+P187+P189+P191+P193)/5</f>
        <v>0.5882977380675587</v>
      </c>
      <c r="AJ39" s="34">
        <f t="shared" si="99"/>
        <v>0.49632352941176422</v>
      </c>
      <c r="AK39" s="34">
        <f t="shared" si="99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100">(J186+J188+J190+J192+J194)</f>
        <v>18</v>
      </c>
      <c r="AD40" s="3">
        <f t="shared" si="100"/>
        <v>30</v>
      </c>
      <c r="AE40" s="3">
        <f t="shared" si="100"/>
        <v>32</v>
      </c>
      <c r="AF40" s="34">
        <f>(M186+M188+M190+M192+M194)/5</f>
        <v>0.54761904761904734</v>
      </c>
      <c r="AG40" s="34">
        <f t="shared" ref="AG40" si="101">(N186+N188+N190+N192+N194)/5</f>
        <v>0.56511904761904719</v>
      </c>
      <c r="AH40" s="34">
        <f t="shared" si="98"/>
        <v>0.54761904761904734</v>
      </c>
      <c r="AI40" s="34">
        <f t="shared" si="99"/>
        <v>0.53910789143243465</v>
      </c>
      <c r="AJ40" s="34">
        <f t="shared" si="99"/>
        <v>0.54761904761904723</v>
      </c>
      <c r="AK40" s="34">
        <f t="shared" si="99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102">(J195+J197+J199+J201+J203)</f>
        <v>22</v>
      </c>
      <c r="AD41" s="3">
        <f t="shared" si="102"/>
        <v>20</v>
      </c>
      <c r="AE41" s="3">
        <f t="shared" si="102"/>
        <v>64</v>
      </c>
      <c r="AF41" s="34">
        <f>(M195+M197+M199+M201+M203)/5</f>
        <v>0.62043478260869522</v>
      </c>
      <c r="AG41" s="34">
        <f t="shared" ref="AG41" si="103">(N195+N197+N199+N201+N203)/5</f>
        <v>0.62726699692374654</v>
      </c>
      <c r="AH41" s="34">
        <f t="shared" ref="AH41:AH42" si="104">(O195+O197+O199+O201+O203)/5</f>
        <v>0.62043478260869522</v>
      </c>
      <c r="AI41" s="34">
        <f t="shared" ref="AI41:AK42" si="105">(P195+P197+P199+P201+P203)/5</f>
        <v>0.615559412970062</v>
      </c>
      <c r="AJ41" s="34">
        <f t="shared" si="105"/>
        <v>0.47977941176470562</v>
      </c>
      <c r="AK41" s="34">
        <f t="shared" si="105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106">(J196+J198+J200+J202+J204)</f>
        <v>26</v>
      </c>
      <c r="AD42" s="3">
        <f t="shared" si="106"/>
        <v>21</v>
      </c>
      <c r="AE42" s="3">
        <f t="shared" si="106"/>
        <v>41</v>
      </c>
      <c r="AF42" s="34">
        <f>(M196+M198+M200+M202+M204)/5</f>
        <v>0.55584415584415559</v>
      </c>
      <c r="AG42" s="34">
        <f t="shared" ref="AG42" si="107">(N196+N198+N200+N202+N204)/5</f>
        <v>0.54960059781488302</v>
      </c>
      <c r="AH42" s="34">
        <f t="shared" si="104"/>
        <v>0.55584415584415559</v>
      </c>
      <c r="AI42" s="34">
        <f t="shared" si="105"/>
        <v>0.546663336663336</v>
      </c>
      <c r="AJ42" s="34">
        <f t="shared" si="105"/>
        <v>0.53273809523809479</v>
      </c>
      <c r="AK42" s="34">
        <f t="shared" si="105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108">(J205+J207+J209+J211+J213)</f>
        <v>20</v>
      </c>
      <c r="AD43" s="3">
        <f t="shared" si="108"/>
        <v>24</v>
      </c>
      <c r="AE43" s="3">
        <f t="shared" si="108"/>
        <v>60</v>
      </c>
      <c r="AF43" s="34">
        <f>(M205+M207+M209+M211+M213)/5</f>
        <v>0.60304347826086924</v>
      </c>
      <c r="AG43" s="34">
        <f t="shared" ref="AG43" si="109">(N205+N207+N209+N211+N213)/5</f>
        <v>0.6270686597917714</v>
      </c>
      <c r="AH43" s="34">
        <f t="shared" ref="AH43:AH44" si="110">(O205+O207+O209+O211+O213)/5</f>
        <v>0.60304347826086924</v>
      </c>
      <c r="AI43" s="34">
        <f t="shared" ref="AI43:AK44" si="111">(P205+P207+P209+P211+P213)/5</f>
        <v>0.60725103995791208</v>
      </c>
      <c r="AJ43" s="34">
        <f t="shared" si="111"/>
        <v>0.49754901960784281</v>
      </c>
      <c r="AK43" s="34">
        <f t="shared" si="111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112">(J206+J208+J210+J212+J214)</f>
        <v>21</v>
      </c>
      <c r="AD44" s="3">
        <f t="shared" si="112"/>
        <v>36</v>
      </c>
      <c r="AE44" s="3">
        <f t="shared" si="112"/>
        <v>26</v>
      </c>
      <c r="AF44" s="34">
        <f>(M206+M208+M210+M212+M214)/5</f>
        <v>0.46190476190476132</v>
      </c>
      <c r="AG44" s="34">
        <f t="shared" ref="AG44" si="113">(N206+N208+N210+N212+N214)/5</f>
        <v>0.48467532467532415</v>
      </c>
      <c r="AH44" s="34">
        <f t="shared" si="110"/>
        <v>0.46190476190476132</v>
      </c>
      <c r="AI44" s="34">
        <f t="shared" si="111"/>
        <v>0.45533283141978736</v>
      </c>
      <c r="AJ44" s="34">
        <f t="shared" si="111"/>
        <v>0.47460317460317414</v>
      </c>
      <c r="AK44" s="34">
        <f t="shared" si="111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114">(J215+J217+J219+J221+J223)</f>
        <v>10</v>
      </c>
      <c r="AD45" s="3">
        <f t="shared" si="114"/>
        <v>18</v>
      </c>
      <c r="AE45" s="3">
        <f t="shared" si="114"/>
        <v>66</v>
      </c>
      <c r="AF45" s="34">
        <f>(M215+M217+M219+M221+M223)/5</f>
        <v>0.7513043478260869</v>
      </c>
      <c r="AG45" s="35">
        <f t="shared" ref="AG45" si="115">(N215+N217+N219+N221+N223)/5</f>
        <v>0.78048183700357587</v>
      </c>
      <c r="AH45" s="34">
        <f t="shared" ref="AH45:AH46" si="116">(O215+O217+O219+O221+O223)/5</f>
        <v>0.7513043478260869</v>
      </c>
      <c r="AI45" s="34">
        <f t="shared" ref="AI45:AK46" si="117">(P215+P217+P219+P221+P223)/5</f>
        <v>0.75527632564850644</v>
      </c>
      <c r="AJ45" s="34">
        <f t="shared" si="117"/>
        <v>0.70208333333333306</v>
      </c>
      <c r="AK45" s="34">
        <f t="shared" si="117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18">(J216+J218+J220+J222+J224)</f>
        <v>19</v>
      </c>
      <c r="AD46" s="3">
        <f t="shared" si="118"/>
        <v>29</v>
      </c>
      <c r="AE46" s="3">
        <f t="shared" si="118"/>
        <v>33</v>
      </c>
      <c r="AF46" s="34">
        <f>(M216+M218+M220+M222+M224)/5</f>
        <v>0.54805194805194757</v>
      </c>
      <c r="AG46" s="34">
        <f t="shared" ref="AG46" si="119">(N216+N218+N220+N222+N224)/5</f>
        <v>0.55891240338608716</v>
      </c>
      <c r="AH46" s="34">
        <f t="shared" si="116"/>
        <v>0.54805194805194757</v>
      </c>
      <c r="AI46" s="34">
        <f t="shared" si="117"/>
        <v>0.52417843096834615</v>
      </c>
      <c r="AJ46" s="34">
        <f t="shared" si="117"/>
        <v>0.55119047619047579</v>
      </c>
      <c r="AK46" s="34">
        <f t="shared" si="117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20">(J225+J227+J229+J231+J233)</f>
        <v>12</v>
      </c>
      <c r="AD47" s="3">
        <f t="shared" si="120"/>
        <v>29</v>
      </c>
      <c r="AE47" s="3">
        <f t="shared" si="120"/>
        <v>55</v>
      </c>
      <c r="AF47" s="34">
        <f>(M225+M227+M229+M231+M233)/5</f>
        <v>0.63565217391304341</v>
      </c>
      <c r="AG47" s="34">
        <f t="shared" ref="AG47" si="121">(N225+N227+N229+N231+N233)/5</f>
        <v>0.7168301746562612</v>
      </c>
      <c r="AH47" s="34">
        <f t="shared" ref="AH47:AH48" si="122">(O225+O227+O229+O231+O233)/5</f>
        <v>0.63565217391304341</v>
      </c>
      <c r="AI47" s="34">
        <f t="shared" ref="AI47:AK48" si="123">(P225+P227+P229+P231+P233)/5</f>
        <v>0.64296268338831231</v>
      </c>
      <c r="AJ47" s="34">
        <f t="shared" si="123"/>
        <v>0.60330882352941118</v>
      </c>
      <c r="AK47" s="34">
        <f t="shared" si="123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24">(J226+J228+J230+J232+J234)</f>
        <v>22</v>
      </c>
      <c r="AD48" s="3">
        <f t="shared" si="124"/>
        <v>28</v>
      </c>
      <c r="AE48" s="3">
        <f t="shared" si="124"/>
        <v>34</v>
      </c>
      <c r="AF48" s="34">
        <f>(M226+M228+M230+M232+M234)/5</f>
        <v>0.52770562770562712</v>
      </c>
      <c r="AG48" s="34">
        <f t="shared" ref="AG48" si="125">(N226+N228+N230+N232+N234)/5</f>
        <v>0.53833752615265207</v>
      </c>
      <c r="AH48" s="34">
        <f t="shared" si="122"/>
        <v>0.52770562770562712</v>
      </c>
      <c r="AI48" s="34">
        <f t="shared" si="123"/>
        <v>0.51403156090601798</v>
      </c>
      <c r="AJ48" s="34">
        <f t="shared" si="123"/>
        <v>0.52003968253968225</v>
      </c>
      <c r="AK48" s="34">
        <f t="shared" si="123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26">(J235+J237+J239+J241+J243)</f>
        <v>6</v>
      </c>
      <c r="AD49" s="3">
        <f t="shared" si="126"/>
        <v>52</v>
      </c>
      <c r="AE49" s="3">
        <f t="shared" si="126"/>
        <v>32</v>
      </c>
      <c r="AF49" s="34">
        <f>(M235+M237+M239+M241+M243)/5</f>
        <v>0.48782608695652135</v>
      </c>
      <c r="AG49" s="34">
        <f t="shared" ref="AG49" si="127">(N235+N237+N239+N241+N243)/5</f>
        <v>0.45782660523681284</v>
      </c>
      <c r="AH49" s="34">
        <f t="shared" ref="AH49:AH50" si="128">(O235+O237+O239+O241+O243)/5</f>
        <v>0.48782608695652135</v>
      </c>
      <c r="AI49" s="34">
        <f t="shared" ref="AI49:AK50" si="129">(P235+P237+P239+P241+P243)/5</f>
        <v>0.426575542222424</v>
      </c>
      <c r="AJ49" s="34">
        <f t="shared" si="129"/>
        <v>0.56004901960784292</v>
      </c>
      <c r="AK49" s="34">
        <f t="shared" si="129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30">(J236+J238+J240+J242+J244)</f>
        <v>13</v>
      </c>
      <c r="AD50" s="3">
        <f t="shared" si="130"/>
        <v>41</v>
      </c>
      <c r="AE50" s="3">
        <f t="shared" si="130"/>
        <v>21</v>
      </c>
      <c r="AF50" s="34">
        <f>(M236+M238+M240+M242+M244)/5</f>
        <v>0.48831168831168775</v>
      </c>
      <c r="AG50" s="34">
        <f t="shared" ref="AG50" si="131">(N236+N238+N240+N242+N244)/5</f>
        <v>0.4272356215213356</v>
      </c>
      <c r="AH50" s="34">
        <f t="shared" si="128"/>
        <v>0.48831168831168775</v>
      </c>
      <c r="AI50" s="34">
        <f t="shared" si="129"/>
        <v>0.39478783760921299</v>
      </c>
      <c r="AJ50" s="34">
        <f t="shared" si="129"/>
        <v>0.50555555555555531</v>
      </c>
      <c r="AK50" s="34">
        <f t="shared" si="129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32">(J245+J247+J249+J251+J253)</f>
        <v>10</v>
      </c>
      <c r="AD51" s="3">
        <f t="shared" si="132"/>
        <v>42</v>
      </c>
      <c r="AE51" s="3">
        <f t="shared" si="132"/>
        <v>42</v>
      </c>
      <c r="AF51" s="34">
        <f>(M245+M247+M249+M251+M253)/5</f>
        <v>0.54260869565217362</v>
      </c>
      <c r="AG51" s="34">
        <f t="shared" ref="AG51" si="133">(N245+N247+N249+N251+N253)/5</f>
        <v>0.68310822510822478</v>
      </c>
      <c r="AH51" s="34">
        <f t="shared" ref="AH51:AH52" si="134">(O245+O247+O249+O251+O253)/5</f>
        <v>0.54260869565217362</v>
      </c>
      <c r="AI51" s="34">
        <f t="shared" ref="AI51:AK52" si="135">(P245+P247+P249+P251+P253)/5</f>
        <v>0.50732796756619725</v>
      </c>
      <c r="AJ51" s="34">
        <f t="shared" si="135"/>
        <v>0.55294117647058783</v>
      </c>
      <c r="AK51" s="34">
        <f t="shared" si="13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36">(J246+J248+J250+J252+J254)</f>
        <v>14</v>
      </c>
      <c r="AD52" s="3">
        <f t="shared" si="136"/>
        <v>42</v>
      </c>
      <c r="AE52" s="3">
        <f t="shared" si="136"/>
        <v>20</v>
      </c>
      <c r="AF52" s="34">
        <f>(M246+M248+M250+M252+M254)/5</f>
        <v>0.47012987012986962</v>
      </c>
      <c r="AG52" s="34">
        <f t="shared" ref="AG52" si="137">(N246+N248+N250+N252+N254)/5</f>
        <v>0.41154995882650536</v>
      </c>
      <c r="AH52" s="34">
        <f t="shared" si="134"/>
        <v>0.47012987012986962</v>
      </c>
      <c r="AI52" s="34">
        <f t="shared" si="135"/>
        <v>0.37515538056714498</v>
      </c>
      <c r="AJ52" s="34">
        <f t="shared" si="135"/>
        <v>0.48333333333333323</v>
      </c>
      <c r="AK52" s="34">
        <f t="shared" si="135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38">(J255+J257+J259+J261+J263)</f>
        <v>13</v>
      </c>
      <c r="AD53" s="3">
        <f t="shared" si="138"/>
        <v>50</v>
      </c>
      <c r="AE53" s="3">
        <f t="shared" si="138"/>
        <v>34</v>
      </c>
      <c r="AF53" s="34">
        <f>(M255+M257+M259+M261+M263)/5</f>
        <v>0.43130434782608662</v>
      </c>
      <c r="AG53" s="34">
        <f t="shared" ref="AG53" si="139">(N255+N257+N259+N261+N263)/5</f>
        <v>0.33066048003666132</v>
      </c>
      <c r="AH53" s="34">
        <f t="shared" ref="AH53:AH54" si="140">(O255+O257+O259+O261+O263)/5</f>
        <v>0.43130434782608662</v>
      </c>
      <c r="AI53" s="34">
        <f t="shared" ref="AI53:AK54" si="141">(P255+P257+P259+P261+P263)/5</f>
        <v>0.31881065294858341</v>
      </c>
      <c r="AJ53" s="34">
        <f t="shared" si="141"/>
        <v>0.47536764705882339</v>
      </c>
      <c r="AK53" s="34">
        <f t="shared" si="141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42">(J256+J258+J260+J262+J264)</f>
        <v>25</v>
      </c>
      <c r="AD54" s="3">
        <f t="shared" si="142"/>
        <v>32</v>
      </c>
      <c r="AE54" s="3">
        <f t="shared" si="142"/>
        <v>30</v>
      </c>
      <c r="AF54" s="34">
        <f>(M256+M258+M260+M262+M264)/5</f>
        <v>0.46233766233766183</v>
      </c>
      <c r="AG54" s="34">
        <f t="shared" ref="AG54" si="143">(N256+N258+N260+N262+N264)/5</f>
        <v>0.27963048855905959</v>
      </c>
      <c r="AH54" s="34">
        <f t="shared" si="140"/>
        <v>0.46233766233766183</v>
      </c>
      <c r="AI54" s="34">
        <f t="shared" si="141"/>
        <v>0.34129870129870082</v>
      </c>
      <c r="AJ54" s="34">
        <f t="shared" si="141"/>
        <v>0.45178571428571423</v>
      </c>
      <c r="AK54" s="34">
        <f t="shared" si="141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44">(J265+J267+J269+J271+J273)</f>
        <v>12</v>
      </c>
      <c r="AD55" s="3">
        <f t="shared" si="144"/>
        <v>46</v>
      </c>
      <c r="AE55" s="3">
        <f t="shared" si="144"/>
        <v>38</v>
      </c>
      <c r="AF55" s="34">
        <f>(M265+M267+M269+M271+M273)/5</f>
        <v>0.47869565217391263</v>
      </c>
      <c r="AG55" s="34">
        <f t="shared" ref="AG55" si="145">(N265+N267+N269+N271+N273)/5</f>
        <v>0.54986713475560334</v>
      </c>
      <c r="AH55" s="34">
        <f t="shared" ref="AH55:AH56" si="146">(O265+O267+O269+O271+O273)/5</f>
        <v>0.47869565217391263</v>
      </c>
      <c r="AI55" s="34">
        <f t="shared" ref="AI55:AK56" si="147">(P265+P267+P269+P271+P273)/5</f>
        <v>0.40658821879448342</v>
      </c>
      <c r="AJ55" s="34">
        <f t="shared" si="147"/>
        <v>0.51666666666666639</v>
      </c>
      <c r="AK55" s="34">
        <f t="shared" si="147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48">(J266+J268+J270+J272+J274)</f>
        <v>20</v>
      </c>
      <c r="AD56" s="3">
        <f t="shared" si="148"/>
        <v>37</v>
      </c>
      <c r="AE56" s="3">
        <f t="shared" si="148"/>
        <v>25</v>
      </c>
      <c r="AF56" s="34">
        <f>(M266+M268+M270+M272+M274)/5</f>
        <v>0.46320346320346284</v>
      </c>
      <c r="AG56" s="34">
        <f t="shared" ref="AG56" si="149">(N266+N268+N270+N272+N274)/5</f>
        <v>0.4503277674706242</v>
      </c>
      <c r="AH56" s="34">
        <f t="shared" si="146"/>
        <v>0.46320346320346284</v>
      </c>
      <c r="AI56" s="34">
        <f t="shared" si="147"/>
        <v>0.36597624597624567</v>
      </c>
      <c r="AJ56" s="34">
        <f t="shared" si="147"/>
        <v>0.48095238095238058</v>
      </c>
      <c r="AK56" s="34">
        <f t="shared" si="147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50">(J275+J277+J279+J281+J283)</f>
        <v>13</v>
      </c>
      <c r="AD57" s="3">
        <f t="shared" si="150"/>
        <v>40</v>
      </c>
      <c r="AE57" s="3">
        <f t="shared" si="150"/>
        <v>44</v>
      </c>
      <c r="AF57" s="34">
        <f>(M275+M277+M279+M281+M283)/5</f>
        <v>0.5313043478260866</v>
      </c>
      <c r="AG57" s="34">
        <f t="shared" ref="AG57" si="151">(N275+N277+N279+N281+N283)/5</f>
        <v>0.64736954860995743</v>
      </c>
      <c r="AH57" s="34">
        <f t="shared" ref="AH57:AH58" si="152">(O275+O277+O279+O281+O283)/5</f>
        <v>0.5313043478260866</v>
      </c>
      <c r="AI57" s="34">
        <f t="shared" ref="AI57:AK58" si="153">(P275+P277+P279+P281+P283)/5</f>
        <v>0.54559701661774118</v>
      </c>
      <c r="AJ57" s="34">
        <f t="shared" si="153"/>
        <v>0.5299019607843134</v>
      </c>
      <c r="AK57" s="34">
        <f t="shared" si="153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54">(J276+J278+J280+J282+J284)</f>
        <v>16</v>
      </c>
      <c r="AD58" s="3">
        <f t="shared" si="154"/>
        <v>34</v>
      </c>
      <c r="AE58" s="3">
        <f t="shared" si="154"/>
        <v>28</v>
      </c>
      <c r="AF58" s="34">
        <f>(M276+M278+M280+M282+M284)/5</f>
        <v>0.52943722943722904</v>
      </c>
      <c r="AG58" s="34">
        <f t="shared" ref="AG58" si="155">(N276+N278+N280+N282+N284)/5</f>
        <v>0.57436017456915234</v>
      </c>
      <c r="AH58" s="34">
        <f t="shared" si="152"/>
        <v>0.52943722943722904</v>
      </c>
      <c r="AI58" s="34">
        <f t="shared" si="153"/>
        <v>0.49869038586945641</v>
      </c>
      <c r="AJ58" s="34">
        <f t="shared" si="153"/>
        <v>0.54404761904761856</v>
      </c>
      <c r="AK58" s="34">
        <f t="shared" si="153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56">(J285+J287+J289+J291+J293)</f>
        <v>8</v>
      </c>
      <c r="AD59" s="3">
        <f t="shared" si="156"/>
        <v>43</v>
      </c>
      <c r="AE59" s="3">
        <f t="shared" si="156"/>
        <v>41</v>
      </c>
      <c r="AF59" s="34">
        <f>(M285+M287+M289+M291+M293)/5</f>
        <v>0.54478260869565176</v>
      </c>
      <c r="AG59" s="34">
        <f t="shared" ref="AG59" si="157">(N285+N287+N289+N291+N293)/5</f>
        <v>0.72050473680908422</v>
      </c>
      <c r="AH59" s="34">
        <f t="shared" ref="AH59:AH60" si="158">(O285+O287+O289+O291+O293)/5</f>
        <v>0.54478260869565176</v>
      </c>
      <c r="AI59" s="34">
        <f t="shared" ref="AI59:AK60" si="159">(P285+P287+P289+P291+P293)/5</f>
        <v>0.56614844720496882</v>
      </c>
      <c r="AJ59" s="34">
        <f t="shared" si="159"/>
        <v>0.60245098039215639</v>
      </c>
      <c r="AK59" s="34">
        <f t="shared" si="159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60">(J286+J288+J290+J292+J294)</f>
        <v>14</v>
      </c>
      <c r="AD60" s="3">
        <f t="shared" si="160"/>
        <v>36</v>
      </c>
      <c r="AE60" s="3">
        <f t="shared" si="160"/>
        <v>26</v>
      </c>
      <c r="AF60" s="34">
        <f>(M286+M288+M290+M292+M294)/5</f>
        <v>0.52900432900432848</v>
      </c>
      <c r="AG60" s="34">
        <f t="shared" ref="AG60" si="161">(N286+N288+N290+N292+N294)/5</f>
        <v>0.5018046239474806</v>
      </c>
      <c r="AH60" s="34">
        <f t="shared" si="158"/>
        <v>0.52900432900432848</v>
      </c>
      <c r="AI60" s="34">
        <f t="shared" si="159"/>
        <v>0.49307864406424062</v>
      </c>
      <c r="AJ60" s="34">
        <f t="shared" si="159"/>
        <v>0.55099206349206331</v>
      </c>
      <c r="AK60" s="34">
        <f t="shared" si="159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62">(J295+J297+J299+J301+J303)</f>
        <v>6</v>
      </c>
      <c r="AD61" s="3">
        <f t="shared" si="162"/>
        <v>66</v>
      </c>
      <c r="AE61" s="3">
        <f t="shared" si="162"/>
        <v>18</v>
      </c>
      <c r="AF61" s="34">
        <f>(M295+M297+M299+M301+M303)/5</f>
        <v>0.35434782608695625</v>
      </c>
      <c r="AG61" s="34">
        <f t="shared" ref="AG61" si="163">(N295+N297+N299+N301+N303)/5</f>
        <v>0.4652074420455673</v>
      </c>
      <c r="AH61" s="34">
        <f t="shared" ref="AH61:AH62" si="164">(O295+O297+O299+O301+O303)/5</f>
        <v>0.35434782608695625</v>
      </c>
      <c r="AI61" s="34">
        <f t="shared" ref="AI61:AK62" si="165">(P295+P297+P299+P301+P303)/5</f>
        <v>0.23599355245884862</v>
      </c>
      <c r="AJ61" s="34">
        <f t="shared" si="165"/>
        <v>0.50624999999999987</v>
      </c>
      <c r="AK61" s="34">
        <f t="shared" si="165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66">(J296+J298+J300+J302+J304)</f>
        <v>11</v>
      </c>
      <c r="AD62" s="3">
        <f t="shared" si="166"/>
        <v>49</v>
      </c>
      <c r="AE62" s="3">
        <f t="shared" si="166"/>
        <v>13</v>
      </c>
      <c r="AF62" s="34">
        <f>(M296+M298+M300+M302+M304)/5</f>
        <v>0.43463203463203398</v>
      </c>
      <c r="AG62" s="34">
        <f t="shared" ref="AG62" si="167">(N296+N298+N300+N302+N304)/5</f>
        <v>0.23665036262438818</v>
      </c>
      <c r="AH62" s="34">
        <f t="shared" si="164"/>
        <v>0.43463203463203398</v>
      </c>
      <c r="AI62" s="34">
        <f t="shared" si="165"/>
        <v>0.28444444444444394</v>
      </c>
      <c r="AJ62" s="34">
        <f t="shared" si="165"/>
        <v>0.48611111111111099</v>
      </c>
      <c r="AK62" s="34">
        <f t="shared" si="165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68">(J305+J307+J309+J311+J313)</f>
        <v>5</v>
      </c>
      <c r="AD63" s="3">
        <f t="shared" si="168"/>
        <v>57</v>
      </c>
      <c r="AE63" s="3">
        <f t="shared" si="168"/>
        <v>27</v>
      </c>
      <c r="AF63" s="34">
        <f>(M305+M307+M309+M311+M313)/5</f>
        <v>0.4478260869565216</v>
      </c>
      <c r="AG63" s="34">
        <f t="shared" ref="AG63" si="169">(N305+N307+N309+N311+N313)/5</f>
        <v>0.45753173102889527</v>
      </c>
      <c r="AH63" s="34">
        <f t="shared" ref="AH63:AH64" si="170">(O305+O307+O309+O311+O313)/5</f>
        <v>0.4478260869565216</v>
      </c>
      <c r="AI63" s="34">
        <f t="shared" ref="AI63:AK64" si="171">(P305+P307+P309+P311+P313)/5</f>
        <v>0.40200624962244086</v>
      </c>
      <c r="AJ63" s="34">
        <f t="shared" si="171"/>
        <v>0.56973039215686261</v>
      </c>
      <c r="AK63" s="34">
        <f t="shared" si="171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72">(J306+J308+J310+J312+J314)</f>
        <v>13</v>
      </c>
      <c r="AD64" s="3">
        <f t="shared" si="172"/>
        <v>41</v>
      </c>
      <c r="AE64" s="3">
        <f t="shared" si="172"/>
        <v>21</v>
      </c>
      <c r="AF64" s="34">
        <f>(M306+M308+M310+M312+M314)/5</f>
        <v>0.4913419913419908</v>
      </c>
      <c r="AG64" s="34">
        <f t="shared" ref="AG64" si="173">(N306+N308+N310+N312+N314)/5</f>
        <v>0.40517220874363702</v>
      </c>
      <c r="AH64" s="34">
        <f t="shared" si="170"/>
        <v>0.4913419913419908</v>
      </c>
      <c r="AI64" s="34">
        <f t="shared" si="171"/>
        <v>0.41814095452714339</v>
      </c>
      <c r="AJ64" s="34">
        <f t="shared" si="171"/>
        <v>0.52162698412698383</v>
      </c>
      <c r="AK64" s="34">
        <f t="shared" si="171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74">(J315+J317+J319+J321+J323)</f>
        <v>15</v>
      </c>
      <c r="AD65" s="3">
        <f t="shared" si="174"/>
        <v>28</v>
      </c>
      <c r="AE65" s="3">
        <f t="shared" si="174"/>
        <v>56</v>
      </c>
      <c r="AF65" s="34">
        <f>(M315+M317+M319+M321+M323)/5</f>
        <v>0.6182608695652172</v>
      </c>
      <c r="AG65" s="34">
        <f t="shared" ref="AG65" si="175">(N315+N317+N319+N321+N323)/5</f>
        <v>0.66266390614216686</v>
      </c>
      <c r="AH65" s="34">
        <f t="shared" ref="AH65:AH66" si="176">(O315+O317+O319+O321+O323)/5</f>
        <v>0.6182608695652172</v>
      </c>
      <c r="AI65" s="34">
        <f t="shared" ref="AI65:AK66" si="177">(P315+P317+P319+P321+P323)/5</f>
        <v>0.60669383053344528</v>
      </c>
      <c r="AJ65" s="34">
        <f t="shared" si="177"/>
        <v>0.55122549019607803</v>
      </c>
      <c r="AK65" s="34">
        <f t="shared" si="177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78">(J316+J318+J320+J322+J324)</f>
        <v>23</v>
      </c>
      <c r="AD66" s="3">
        <f t="shared" si="178"/>
        <v>33</v>
      </c>
      <c r="AE66" s="3">
        <f t="shared" si="178"/>
        <v>29</v>
      </c>
      <c r="AF66" s="34">
        <f>(M316+M318+M320+M322+M324)/5</f>
        <v>0.47142857142857097</v>
      </c>
      <c r="AG66" s="34">
        <f t="shared" ref="AG66" si="179">(N316+N318+N320+N322+N324)/5</f>
        <v>0.47620320855614917</v>
      </c>
      <c r="AH66" s="34">
        <f t="shared" si="176"/>
        <v>0.47142857142857097</v>
      </c>
      <c r="AI66" s="34">
        <f t="shared" si="177"/>
        <v>0.44774519870528201</v>
      </c>
      <c r="AJ66" s="34">
        <f t="shared" si="177"/>
        <v>0.46706349206349185</v>
      </c>
      <c r="AK66" s="34">
        <f t="shared" si="177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80">(J325+J327+J329+J331+J333)</f>
        <v>4</v>
      </c>
      <c r="AD67" s="3">
        <f t="shared" si="180"/>
        <v>68</v>
      </c>
      <c r="AE67" s="3">
        <f t="shared" si="180"/>
        <v>16</v>
      </c>
      <c r="AF67" s="34">
        <f>(M325+M327+M329+M331+M333)/5</f>
        <v>0.35304347826086935</v>
      </c>
      <c r="AG67" s="34">
        <f t="shared" ref="AG67" si="181">(N325+N327+N329+N331+N333)/5</f>
        <v>0.53326139764126013</v>
      </c>
      <c r="AH67" s="34">
        <f t="shared" ref="AH67:AH68" si="182">(O325+O327+O329+O331+O333)/5</f>
        <v>0.35304347826086935</v>
      </c>
      <c r="AI67" s="34">
        <f t="shared" ref="AI67:AK68" si="183">(P325+P327+P329+P331+P333)/5</f>
        <v>0.30280061357406834</v>
      </c>
      <c r="AJ67" s="34">
        <f t="shared" si="183"/>
        <v>0.52745098039215654</v>
      </c>
      <c r="AK67" s="34">
        <f t="shared" si="183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84">(J326+J328+J330+J332+J334)</f>
        <v>11</v>
      </c>
      <c r="AD68" s="3">
        <f t="shared" si="184"/>
        <v>49</v>
      </c>
      <c r="AE68" s="3">
        <f t="shared" si="184"/>
        <v>13</v>
      </c>
      <c r="AF68" s="34">
        <f>(M326+M328+M330+M332+M334)/5</f>
        <v>0.43463203463203415</v>
      </c>
      <c r="AG68" s="34">
        <f t="shared" ref="AG68" si="185">(N326+N328+N330+N332+N334)/5</f>
        <v>0.41565263019808418</v>
      </c>
      <c r="AH68" s="34">
        <f t="shared" si="182"/>
        <v>0.43463203463203415</v>
      </c>
      <c r="AI68" s="34">
        <f t="shared" si="183"/>
        <v>0.3787318563789146</v>
      </c>
      <c r="AJ68" s="34">
        <f t="shared" si="183"/>
        <v>0.48611111111111055</v>
      </c>
      <c r="AK68" s="34">
        <f t="shared" si="183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86">(J335+J337+J339+J341+J343)</f>
        <v>14</v>
      </c>
      <c r="AD69" s="3">
        <f t="shared" si="186"/>
        <v>38</v>
      </c>
      <c r="AE69" s="3">
        <f t="shared" si="186"/>
        <v>46</v>
      </c>
      <c r="AF69" s="34">
        <f>(M335+M337+M339+M341+M343)/5</f>
        <v>0.52826086956521701</v>
      </c>
      <c r="AG69" s="34">
        <f t="shared" ref="AG69" si="187">(N335+N337+N339+N341+N343)/5</f>
        <v>0.67054422445527762</v>
      </c>
      <c r="AH69" s="34">
        <f t="shared" ref="AH69:AH70" si="188">(O335+O337+O339+O341+O343)/5</f>
        <v>0.52826086956521701</v>
      </c>
      <c r="AI69" s="34">
        <f t="shared" ref="AI69:AK70" si="189">(P335+P337+P339+P341+P343)/5</f>
        <v>0.4851589331384723</v>
      </c>
      <c r="AJ69" s="34">
        <f t="shared" si="189"/>
        <v>0.5376225490196076</v>
      </c>
      <c r="AK69" s="34">
        <f t="shared" si="189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90">(J336+J338+J340+J342+J344)</f>
        <v>25</v>
      </c>
      <c r="AD70" s="3">
        <f t="shared" si="190"/>
        <v>19</v>
      </c>
      <c r="AE70" s="3">
        <f t="shared" si="190"/>
        <v>43</v>
      </c>
      <c r="AF70" s="34">
        <f>(M336+M338+M340+M342+M344)/5</f>
        <v>0.5865800865800862</v>
      </c>
      <c r="AG70" s="34">
        <f t="shared" ref="AG70" si="191">(N336+N338+N340+N342+N344)/5</f>
        <v>0.58269913878936375</v>
      </c>
      <c r="AH70" s="34">
        <f t="shared" si="188"/>
        <v>0.5865800865800862</v>
      </c>
      <c r="AI70" s="34">
        <f t="shared" si="189"/>
        <v>0.54256190009640903</v>
      </c>
      <c r="AJ70" s="34">
        <f t="shared" si="189"/>
        <v>0.5690476190476188</v>
      </c>
      <c r="AK70" s="34">
        <f t="shared" si="189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92">(J345+J347+J349+J351+J353)</f>
        <v>17</v>
      </c>
      <c r="AD71" s="3">
        <f t="shared" si="192"/>
        <v>12</v>
      </c>
      <c r="AE71" s="3">
        <f t="shared" si="192"/>
        <v>72</v>
      </c>
      <c r="AF71" s="34">
        <f>(M345+M347+M349+M351+M353)/5</f>
        <v>0.74130434782608656</v>
      </c>
      <c r="AG71" s="34">
        <f t="shared" ref="AG71" si="193">(N345+N347+N349+N351+N353)/5</f>
        <v>0.7036138537282699</v>
      </c>
      <c r="AH71" s="34">
        <f t="shared" ref="AH71:AH72" si="194">(O345+O347+O349+O351+O353)/5</f>
        <v>0.74130434782608656</v>
      </c>
      <c r="AI71" s="34">
        <f t="shared" ref="AI71:AK72" si="195">(P345+P347+P349+P351+P353)/5</f>
        <v>0.71026597667901981</v>
      </c>
      <c r="AJ71" s="34">
        <f t="shared" si="195"/>
        <v>0.61237745098039187</v>
      </c>
      <c r="AK71" s="34">
        <f t="shared" si="195"/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96">(J346+J348+J350+J352+J354)</f>
        <v>23</v>
      </c>
      <c r="AD72" s="3">
        <f t="shared" si="196"/>
        <v>21</v>
      </c>
      <c r="AE72" s="3">
        <f t="shared" si="196"/>
        <v>41</v>
      </c>
      <c r="AF72" s="34">
        <f>(M346+M348+M350+M352+M354)/5</f>
        <v>0.58528138528138474</v>
      </c>
      <c r="AG72" s="34">
        <f t="shared" ref="AG72" si="197">(N346+N348+N350+N352+N354)/5</f>
        <v>0.592492703375056</v>
      </c>
      <c r="AH72" s="34">
        <f t="shared" si="194"/>
        <v>0.58528138528138474</v>
      </c>
      <c r="AI72" s="34">
        <f t="shared" si="195"/>
        <v>0.57435845408701047</v>
      </c>
      <c r="AJ72" s="34">
        <f t="shared" si="195"/>
        <v>0.56587301587301553</v>
      </c>
      <c r="AK72" s="34">
        <f t="shared" si="195"/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98">(J355+J357+J359+J361+J363)</f>
        <v>18</v>
      </c>
      <c r="AD73" s="3">
        <f t="shared" si="198"/>
        <v>16</v>
      </c>
      <c r="AE73" s="3">
        <f t="shared" si="198"/>
        <v>68</v>
      </c>
      <c r="AF73" s="34">
        <f>(M355+M357+M359+M361+M363)/5</f>
        <v>0.68869565217391271</v>
      </c>
      <c r="AG73" s="34">
        <f t="shared" ref="AG73" si="199">(N355+N357+N359+N361+N363)/5</f>
        <v>0.70649362536776705</v>
      </c>
      <c r="AH73" s="34">
        <f t="shared" ref="AH73:AH74" si="200">(O355+O357+O359+O361+O363)/5</f>
        <v>0.68869565217391271</v>
      </c>
      <c r="AI73" s="34">
        <f t="shared" ref="AI73:AK74" si="201">(P355+P357+P359+P361+P363)/5</f>
        <v>0.68378785211737114</v>
      </c>
      <c r="AJ73" s="34">
        <f t="shared" si="201"/>
        <v>0.57757352941176443</v>
      </c>
      <c r="AK73" s="34">
        <f t="shared" si="201"/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202">(J356+J358+J360+J362+J364)</f>
        <v>20</v>
      </c>
      <c r="AD74" s="3">
        <f t="shared" si="202"/>
        <v>27</v>
      </c>
      <c r="AE74" s="3">
        <f t="shared" si="202"/>
        <v>35</v>
      </c>
      <c r="AF74" s="34">
        <f>(M356+M358+M360+M362+M364)/5</f>
        <v>0.55757575757575695</v>
      </c>
      <c r="AG74" s="34">
        <f t="shared" ref="AG74" si="203">(N356+N358+N360+N362+N364)/5</f>
        <v>0.58064768564768499</v>
      </c>
      <c r="AH74" s="34">
        <f t="shared" si="200"/>
        <v>0.55757575757575695</v>
      </c>
      <c r="AI74" s="34">
        <f t="shared" si="201"/>
        <v>0.54700006063031237</v>
      </c>
      <c r="AJ74" s="34">
        <f t="shared" si="201"/>
        <v>0.55932539682539639</v>
      </c>
      <c r="AK74" s="34">
        <f t="shared" si="201"/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204">(J365+J367+J369+J371+J373)</f>
        <v>16</v>
      </c>
      <c r="AD75" s="3">
        <f t="shared" si="204"/>
        <v>25</v>
      </c>
      <c r="AE75" s="3">
        <f t="shared" si="204"/>
        <v>59</v>
      </c>
      <c r="AF75" s="34">
        <f>(M365+M367+M369+M371+M373)/5</f>
        <v>0.63043478260869512</v>
      </c>
      <c r="AG75" s="34">
        <f t="shared" ref="AG75" si="205">(N365+N367+N369+N371+N373)/5</f>
        <v>0.68155624568668005</v>
      </c>
      <c r="AH75" s="34">
        <f t="shared" ref="AH75:AH76" si="206">(O365+O367+O369+O371+O373)/5</f>
        <v>0.63043478260869512</v>
      </c>
      <c r="AI75" s="34">
        <f t="shared" ref="AI75:AK76" si="207">(P365+P367+P369+P371+P373)/5</f>
        <v>0.63629472759907479</v>
      </c>
      <c r="AJ75" s="34">
        <f t="shared" si="207"/>
        <v>0.55870098039215643</v>
      </c>
      <c r="AK75" s="34">
        <f t="shared" si="207"/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208">(J366+J368+J370+J372+J374)</f>
        <v>18</v>
      </c>
      <c r="AD76" s="3">
        <f t="shared" si="208"/>
        <v>34</v>
      </c>
      <c r="AE76" s="3">
        <f t="shared" si="208"/>
        <v>28</v>
      </c>
      <c r="AF76" s="34">
        <f>(M366+M368+M370+M372+M374)/5</f>
        <v>0.50909090909090882</v>
      </c>
      <c r="AG76" s="34">
        <f t="shared" ref="AG76" si="209">(N366+N368+N370+N372+N374)/5</f>
        <v>0.54343022057307722</v>
      </c>
      <c r="AH76" s="34">
        <f t="shared" si="206"/>
        <v>0.50909090909090882</v>
      </c>
      <c r="AI76" s="34">
        <f t="shared" si="207"/>
        <v>0.50130638240477998</v>
      </c>
      <c r="AJ76" s="34">
        <f t="shared" si="207"/>
        <v>0.52599206349206318</v>
      </c>
      <c r="AK76" s="34">
        <f t="shared" si="207"/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210">(J375+J377+J379+J381+J383)</f>
        <v>20</v>
      </c>
      <c r="AD77" s="3">
        <f t="shared" si="210"/>
        <v>18</v>
      </c>
      <c r="AE77" s="3">
        <f t="shared" si="210"/>
        <v>61</v>
      </c>
      <c r="AF77" s="34">
        <f>(M375+M377+M379+M381+M383)/5</f>
        <v>0.64989648033126279</v>
      </c>
      <c r="AG77" s="34">
        <f t="shared" ref="AG77" si="211">(N375+N377+N379+N381+N383)/5</f>
        <v>0.63347637869376949</v>
      </c>
      <c r="AH77" s="34">
        <f>(O375+O377+O379+O381+O383)/5</f>
        <v>0.64989648033126279</v>
      </c>
      <c r="AI77" s="34">
        <f>(P375+P377+P379+P381+P383)/5</f>
        <v>0.63771706554315211</v>
      </c>
      <c r="AJ77" s="34">
        <f>(Q375+Q377+Q379+Q381+Q383)/5</f>
        <v>0.52965686274509782</v>
      </c>
      <c r="AK77" s="34">
        <f>(R375+R377+R379+R381+R383)/5</f>
        <v>0.3621914092332546</v>
      </c>
      <c r="AL77" s="3">
        <f>(S375+S377+S379+S381+S383)/5</f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212">(J376+J378+J380+J382+J384)</f>
        <v>26</v>
      </c>
      <c r="AD78" s="3">
        <f t="shared" si="212"/>
        <v>22</v>
      </c>
      <c r="AE78" s="3">
        <f t="shared" si="212"/>
        <v>45</v>
      </c>
      <c r="AF78" s="34">
        <f>(M376+M378+M380+M382+M384)/5</f>
        <v>0.55431959345002779</v>
      </c>
      <c r="AG78" s="34">
        <f t="shared" ref="AG78" si="213">(N376+N378+N380+N382+N384)/5</f>
        <v>0.55967319227178325</v>
      </c>
      <c r="AH78" s="34">
        <f>(O376+O378+O380+O382+O384)/5</f>
        <v>0.55431959345002779</v>
      </c>
      <c r="AI78" s="34">
        <f>(P376+P378+P380+P382+P384)/5</f>
        <v>0.54724365914133766</v>
      </c>
      <c r="AJ78" s="34">
        <f>(Q376+Q378+Q380+Q382+Q384)/5</f>
        <v>0.51283846872082139</v>
      </c>
      <c r="AK78" s="34">
        <f>(R376+R378+R380+R382+R384)/5</f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214">(J385+J387+J389+J391+J393)</f>
        <v>19</v>
      </c>
      <c r="AD79" s="3">
        <f t="shared" si="214"/>
        <v>16</v>
      </c>
      <c r="AE79" s="3">
        <f t="shared" si="214"/>
        <v>68</v>
      </c>
      <c r="AF79" s="34">
        <f>(M385+M387+M389+M391+M393)/5</f>
        <v>0.68130434782608673</v>
      </c>
      <c r="AG79" s="34">
        <f t="shared" ref="AG79" si="215">(N385+N387+N389+N391+N393)/5</f>
        <v>0.70992601601297201</v>
      </c>
      <c r="AH79" s="34">
        <f>(O385+O387+O389+O391+O393)/5</f>
        <v>0.68130434782608673</v>
      </c>
      <c r="AI79" s="34">
        <f>(P385+P387+P389+P391+P393)/5</f>
        <v>0.67651864377501514</v>
      </c>
      <c r="AJ79" s="34">
        <f>(Q385+Q387+Q389+Q391+Q393)/5</f>
        <v>0.55330882352941146</v>
      </c>
      <c r="AK79" s="34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216">(J386+J388+J390+J392+J394)</f>
        <v>18</v>
      </c>
      <c r="AD80" s="3">
        <f t="shared" si="216"/>
        <v>26</v>
      </c>
      <c r="AE80" s="3">
        <f t="shared" si="216"/>
        <v>36</v>
      </c>
      <c r="AF80" s="34">
        <f>(M386+M388+M390+M392+M394)/5</f>
        <v>0.58528138528138474</v>
      </c>
      <c r="AG80" s="38">
        <f>(N386+N388+N390+N392+N394)/5</f>
        <v>0.60877122877122825</v>
      </c>
      <c r="AH80" s="34">
        <f t="shared" ref="AH80" si="217">(O386+O388+O390+O392+O394)/5</f>
        <v>0.58528138528138474</v>
      </c>
      <c r="AI80" s="34">
        <f>(P386+P388+P390+P392+P394)/5</f>
        <v>0.58146840958605617</v>
      </c>
      <c r="AJ80" s="34">
        <f>(Q386+Q388+Q390+Q392+Q394)/5</f>
        <v>0.58749999999999969</v>
      </c>
      <c r="AK80" s="34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218">(J395+J397+J399+J401+J403)</f>
        <v>15</v>
      </c>
      <c r="AD81" s="3">
        <f t="shared" si="218"/>
        <v>14</v>
      </c>
      <c r="AE81" s="3">
        <f t="shared" si="218"/>
        <v>70</v>
      </c>
      <c r="AF81" s="34">
        <f>(M395+M397+M399+M401+M403)/5</f>
        <v>0.73999999999999966</v>
      </c>
      <c r="AG81" s="35">
        <f t="shared" ref="AG81:AG82" si="219">(N395+N397+N399+N401+N403)/5</f>
        <v>0.76314434357912553</v>
      </c>
      <c r="AH81" s="34">
        <f>(O395+O397+O399+O401+O403)/5</f>
        <v>0.73999999999999966</v>
      </c>
      <c r="AI81" s="34">
        <f>(P395+P397+P399+P401+P403)/5</f>
        <v>0.73738674643022462</v>
      </c>
      <c r="AJ81" s="34">
        <f t="shared" ref="AJ81:AJ82" si="220">(Q395+Q397+Q399+Q401+Q403)/5</f>
        <v>0.64950980392156843</v>
      </c>
      <c r="AK81" s="34">
        <f t="shared" ref="AK81:AK82" si="221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218"/>
        <v>17</v>
      </c>
      <c r="AD82" s="3">
        <f t="shared" si="218"/>
        <v>26</v>
      </c>
      <c r="AE82" s="3">
        <f t="shared" si="218"/>
        <v>36</v>
      </c>
      <c r="AF82" s="34">
        <f>(M396+M398+M400+M402+M404)/5</f>
        <v>0.59350649350649287</v>
      </c>
      <c r="AG82" s="38">
        <f t="shared" si="219"/>
        <v>0.6387776928953397</v>
      </c>
      <c r="AH82" s="34">
        <f>(O396+O398+O400+O402+O404)/5</f>
        <v>0.59350649350649287</v>
      </c>
      <c r="AI82" s="34">
        <f>(P396+P398+P400+P402+P404)/5</f>
        <v>0.5758076705902786</v>
      </c>
      <c r="AJ82" s="34">
        <f t="shared" si="220"/>
        <v>0.60277777777777763</v>
      </c>
      <c r="AK82" s="34">
        <f t="shared" si="221"/>
        <v>0.57924078965973913</v>
      </c>
      <c r="AL82" s="3">
        <f>(S396+S398+S400+S402+S404)/5/60</f>
        <v>12.370000000000001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222">(J405+J407+J409+J411+J413)</f>
        <v>20</v>
      </c>
      <c r="AD83" s="3">
        <f t="shared" si="222"/>
        <v>19</v>
      </c>
      <c r="AE83" s="3">
        <f t="shared" si="222"/>
        <v>65</v>
      </c>
      <c r="AF83" s="34">
        <f>(M405+M407+M409+M411+M413)/5</f>
        <v>0.65043478260869547</v>
      </c>
      <c r="AG83" s="34">
        <f t="shared" ref="AG83" si="223">(N405+N407+N409+N411+N413)/5</f>
        <v>0.63857095802747921</v>
      </c>
      <c r="AH83" s="34">
        <f t="shared" ref="AH83:AH84" si="224">(O405+O407+O409+O411+O413)/5</f>
        <v>0.65043478260869547</v>
      </c>
      <c r="AI83" s="34">
        <f t="shared" ref="AI83:AK84" si="225">(P405+P407+P409+P411+P413)/5</f>
        <v>0.6411740143914052</v>
      </c>
      <c r="AJ83" s="34">
        <f t="shared" si="225"/>
        <v>0.52806372549019565</v>
      </c>
      <c r="AK83" s="34">
        <f t="shared" si="225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226">(J406+J408+J410+J412+J414)</f>
        <v>22</v>
      </c>
      <c r="AD84" s="3">
        <f t="shared" si="226"/>
        <v>31</v>
      </c>
      <c r="AE84" s="3">
        <f t="shared" si="226"/>
        <v>31</v>
      </c>
      <c r="AF84" s="34">
        <f>(M406+M408+M410+M412+M414)/5</f>
        <v>0.49999999999999956</v>
      </c>
      <c r="AG84" s="34">
        <f t="shared" ref="AG84" si="227">(N406+N408+N410+N412+N414)/5</f>
        <v>0.5122266622266618</v>
      </c>
      <c r="AH84" s="34">
        <f t="shared" si="224"/>
        <v>0.49999999999999956</v>
      </c>
      <c r="AI84" s="34">
        <f t="shared" si="225"/>
        <v>0.50044264864025223</v>
      </c>
      <c r="AJ84" s="34">
        <f t="shared" si="225"/>
        <v>0.49742063492063454</v>
      </c>
      <c r="AK84" s="34">
        <f t="shared" si="225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228">(J415+J417+J419+J421+J423)</f>
        <v>18</v>
      </c>
      <c r="AD85" s="3">
        <f t="shared" si="228"/>
        <v>38</v>
      </c>
      <c r="AE85" s="3">
        <f t="shared" si="228"/>
        <v>41</v>
      </c>
      <c r="AF85" s="34">
        <f>(M415+M417+M419+M421+M423)/5</f>
        <v>0.48484472049689398</v>
      </c>
      <c r="AG85" s="34">
        <f t="shared" ref="AG85" si="229">(N415+N417+N419+N421+N423)/5</f>
        <v>0.56206900650836533</v>
      </c>
      <c r="AH85" s="34">
        <f t="shared" ref="AH85:AH86" si="230">(O415+O417+O419+O421+O423)/5</f>
        <v>0.48484472049689398</v>
      </c>
      <c r="AI85" s="34">
        <f t="shared" ref="AI85:AK86" si="231">(P415+P417+P419+P421+P423)/5</f>
        <v>0.49995784501351875</v>
      </c>
      <c r="AJ85" s="34">
        <f t="shared" si="231"/>
        <v>0.44203431372548979</v>
      </c>
      <c r="AK85" s="34">
        <f t="shared" si="231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232">(J416+J418+J420+J422+J424)</f>
        <v>21</v>
      </c>
      <c r="AD86" s="3">
        <f t="shared" si="232"/>
        <v>21</v>
      </c>
      <c r="AE86" s="3">
        <f t="shared" si="232"/>
        <v>46</v>
      </c>
      <c r="AF86" s="34">
        <f>(M416+M418+M420+M422+M424)/5</f>
        <v>0.6101261057782793</v>
      </c>
      <c r="AG86" s="38">
        <f t="shared" ref="AG86" si="233">(N416+N418+N420+N422+N424)/5</f>
        <v>0.61513399643834399</v>
      </c>
      <c r="AH86" s="34">
        <f t="shared" si="230"/>
        <v>0.6101261057782793</v>
      </c>
      <c r="AI86" s="34">
        <f t="shared" si="231"/>
        <v>0.59867061975555669</v>
      </c>
      <c r="AJ86" s="34">
        <f t="shared" si="231"/>
        <v>0.57553688141923398</v>
      </c>
      <c r="AK86" s="34">
        <f t="shared" si="231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40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(I425+I427+I429+I431+I433)</f>
        <v>10</v>
      </c>
      <c r="AC87" s="3">
        <f t="shared" ref="AC87:AE87" si="234">(J425+J427+J429+J431+J433)</f>
        <v>18</v>
      </c>
      <c r="AD87" s="3">
        <f t="shared" si="234"/>
        <v>18</v>
      </c>
      <c r="AE87" s="3">
        <f t="shared" si="234"/>
        <v>66</v>
      </c>
      <c r="AF87" s="34">
        <f>(M425+M427+M429+M431+M433)/5</f>
        <v>0.67391304347826075</v>
      </c>
      <c r="AG87" s="38">
        <f t="shared" ref="AG87:AK87" si="235">(N425+N427+N429+N431+N433)/5</f>
        <v>0.68422981366459601</v>
      </c>
      <c r="AH87" s="34">
        <f t="shared" si="235"/>
        <v>0.67391304347826075</v>
      </c>
      <c r="AI87" s="34">
        <f t="shared" si="235"/>
        <v>0.66560291091183521</v>
      </c>
      <c r="AJ87" s="34">
        <f t="shared" si="235"/>
        <v>0.57450980392156836</v>
      </c>
      <c r="AK87" s="34">
        <f t="shared" si="235"/>
        <v>0.46309903392724044</v>
      </c>
      <c r="AL87" s="3">
        <f>(S425+S427+S429+S431+S433)/5/60</f>
        <v>9.9</v>
      </c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40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>
        <f>(I426+I428+I430+I432+I434)</f>
        <v>19</v>
      </c>
      <c r="AC88" s="3">
        <f t="shared" ref="AC88:AE88" si="236">(J426+J428+J430+J432+J434)</f>
        <v>25</v>
      </c>
      <c r="AD88" s="3">
        <f t="shared" si="236"/>
        <v>30</v>
      </c>
      <c r="AE88" s="3">
        <f t="shared" si="236"/>
        <v>32</v>
      </c>
      <c r="AF88" s="34">
        <f>(M426+M428+M430+M432+M434)/5</f>
        <v>0.48138528138528053</v>
      </c>
      <c r="AG88" s="34">
        <f t="shared" ref="AG88:AK88" si="237">(N426+N428+N430+N432+N434)/5</f>
        <v>0.49333166833166758</v>
      </c>
      <c r="AH88" s="34">
        <f t="shared" si="237"/>
        <v>0.48138528138528053</v>
      </c>
      <c r="AI88" s="34">
        <f t="shared" si="237"/>
        <v>0.47428309505620414</v>
      </c>
      <c r="AJ88" s="34">
        <f t="shared" si="237"/>
        <v>0.47876984126984079</v>
      </c>
      <c r="AK88" s="34">
        <f t="shared" si="237"/>
        <v>0.45965458169270701</v>
      </c>
      <c r="AL88" s="3">
        <f>(S426+S428+S430+S432+S434)/5/60</f>
        <v>9.9366666666666674</v>
      </c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38">(J435+J437+J439+J441+J443)</f>
        <v>13</v>
      </c>
      <c r="AD89" s="3">
        <f t="shared" si="238"/>
        <v>17</v>
      </c>
      <c r="AE89" s="3">
        <f t="shared" si="238"/>
        <v>67</v>
      </c>
      <c r="AF89" s="34">
        <f>(M435+M437+M439+M441+M443)/5</f>
        <v>0.73130434782608678</v>
      </c>
      <c r="AG89" s="35">
        <f t="shared" ref="AG89" si="239">(N435+N437+N439+N441+N443)/5</f>
        <v>0.77212591756069981</v>
      </c>
      <c r="AH89" s="34">
        <f t="shared" ref="AH89:AH90" si="240">(O435+O437+O439+O441+O443)/5</f>
        <v>0.73130434782608678</v>
      </c>
      <c r="AI89" s="34">
        <f t="shared" ref="AI89:AK90" si="241">(P435+P437+P439+P441+P443)/5</f>
        <v>0.73633175202651735</v>
      </c>
      <c r="AJ89" s="34">
        <f t="shared" si="241"/>
        <v>0.66519607843137218</v>
      </c>
      <c r="AK89" s="34">
        <f t="shared" si="241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42">(J436+J438+J440+J442+J444)</f>
        <v>18</v>
      </c>
      <c r="AD90" s="3">
        <f t="shared" si="242"/>
        <v>35</v>
      </c>
      <c r="AE90" s="3">
        <f t="shared" si="242"/>
        <v>27</v>
      </c>
      <c r="AF90" s="34">
        <f>(M436+M438+M440+M442+M444)/5</f>
        <v>0.50043290043289979</v>
      </c>
      <c r="AG90" s="34">
        <f t="shared" ref="AG90" si="243">(N436+N438+N440+N442+N444)/5</f>
        <v>0.53275613275613221</v>
      </c>
      <c r="AH90" s="34">
        <f t="shared" si="240"/>
        <v>0.50043290043289979</v>
      </c>
      <c r="AI90" s="34">
        <f t="shared" si="241"/>
        <v>0.4757548020248244</v>
      </c>
      <c r="AJ90" s="34">
        <f t="shared" si="241"/>
        <v>0.51746031746031695</v>
      </c>
      <c r="AK90" s="34">
        <f t="shared" si="241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44">(J445+J447+J449+J451+J453)</f>
        <v>15</v>
      </c>
      <c r="AD91" s="3">
        <f t="shared" si="244"/>
        <v>25</v>
      </c>
      <c r="AE91" s="3">
        <f t="shared" si="244"/>
        <v>59</v>
      </c>
      <c r="AF91" s="34">
        <f>(M445+M447+M449+M451+M453)/5</f>
        <v>0.64173913043478248</v>
      </c>
      <c r="AG91" s="34">
        <f t="shared" ref="AG91" si="245">(N445+N447+N449+N451+N453)/5</f>
        <v>0.68648471475130468</v>
      </c>
      <c r="AH91" s="34">
        <f t="shared" ref="AH91:AH92" si="246">(O445+O447+O449+O451+O453)/5</f>
        <v>0.64173913043478248</v>
      </c>
      <c r="AI91" s="34">
        <f t="shared" ref="AI91:AK92" si="247">(P445+P447+P449+P451+P453)/5</f>
        <v>0.65164723759955145</v>
      </c>
      <c r="AJ91" s="34">
        <f t="shared" si="247"/>
        <v>0.57610294117647021</v>
      </c>
      <c r="AK91" s="34">
        <f t="shared" si="247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48">(J446+J448+J450+J452+J454)</f>
        <v>22</v>
      </c>
      <c r="AD92" s="3">
        <f t="shared" si="248"/>
        <v>30</v>
      </c>
      <c r="AE92" s="3">
        <f t="shared" si="248"/>
        <v>32</v>
      </c>
      <c r="AF92" s="34">
        <f>(M446+M448+M450+M452+M454)/5</f>
        <v>0.50952380952380927</v>
      </c>
      <c r="AG92" s="34">
        <f t="shared" ref="AG92" si="249">(N446+N448+N450+N452+N454)/5</f>
        <v>0.51117243867243822</v>
      </c>
      <c r="AH92" s="34">
        <f t="shared" si="246"/>
        <v>0.50952380952380927</v>
      </c>
      <c r="AI92" s="34">
        <f t="shared" si="247"/>
        <v>0.4825721134848916</v>
      </c>
      <c r="AJ92" s="34">
        <f t="shared" si="247"/>
        <v>0.50317460317460283</v>
      </c>
      <c r="AK92" s="34">
        <f t="shared" si="247"/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50">(J455+J457+J459+J461+J463)</f>
        <v>4</v>
      </c>
      <c r="AD93" s="3">
        <f t="shared" si="250"/>
        <v>66</v>
      </c>
      <c r="AE93" s="3">
        <f t="shared" si="250"/>
        <v>18</v>
      </c>
      <c r="AF93" s="34">
        <f>(M455+M457+M459+M461+M463)/5</f>
        <v>0.3860869565217388</v>
      </c>
      <c r="AG93" s="34">
        <f t="shared" ref="AG93" si="251">(N455+N457+N459+N461+N463)/5</f>
        <v>0.33156467728868488</v>
      </c>
      <c r="AH93" s="34">
        <f t="shared" ref="AH93:AH94" si="252">(O455+O457+O459+O461+O463)/5</f>
        <v>0.3860869565217388</v>
      </c>
      <c r="AI93" s="34">
        <f t="shared" ref="AI93:AK94" si="253">(P455+P457+P459+P461+P463)/5</f>
        <v>0.26129952567575804</v>
      </c>
      <c r="AJ93" s="34">
        <f t="shared" si="253"/>
        <v>0.51176470588235279</v>
      </c>
      <c r="AK93" s="34">
        <f t="shared" si="253"/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54">(J456+J458+J460+J462+J464)</f>
        <v>8</v>
      </c>
      <c r="AD94" s="3">
        <f t="shared" si="254"/>
        <v>48</v>
      </c>
      <c r="AE94" s="3">
        <f t="shared" si="254"/>
        <v>14</v>
      </c>
      <c r="AF94" s="34">
        <f>(M456+M458+M460+M462+M464)/5</f>
        <v>0.47012987012986962</v>
      </c>
      <c r="AG94" s="34">
        <f t="shared" ref="AG94" si="255">(N456+N458+N460+N462+N464)/5</f>
        <v>0.22793051104739401</v>
      </c>
      <c r="AH94" s="34">
        <f t="shared" si="252"/>
        <v>0.47012987012986962</v>
      </c>
      <c r="AI94" s="34">
        <f t="shared" si="253"/>
        <v>0.30470418470418459</v>
      </c>
      <c r="AJ94" s="34">
        <f t="shared" si="253"/>
        <v>0.5</v>
      </c>
      <c r="AK94" s="34">
        <f t="shared" si="253"/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56">(J465+J467+J469+J471+J473)</f>
        <v>3</v>
      </c>
      <c r="AD95" s="3">
        <f t="shared" si="256"/>
        <v>69</v>
      </c>
      <c r="AE95" s="3">
        <f t="shared" si="256"/>
        <v>15</v>
      </c>
      <c r="AF95" s="34">
        <f>(M465+M467+M469+M471+M473)/5</f>
        <v>0.3530434782608694</v>
      </c>
      <c r="AG95" s="34">
        <f t="shared" ref="AG95" si="257">(N465+N467+N469+N471+N473)/5</f>
        <v>0.3099811946087937</v>
      </c>
      <c r="AH95" s="34">
        <f t="shared" ref="AH95:AH96" si="258">(O465+O467+O469+O471+O473)/5</f>
        <v>0.3530434782608694</v>
      </c>
      <c r="AI95" s="34">
        <f t="shared" ref="AI95:AK96" si="259">(P465+P467+P469+P471+P473)/5</f>
        <v>0.27165384840047474</v>
      </c>
      <c r="AJ95" s="34">
        <f t="shared" si="259"/>
        <v>0.53823529411764703</v>
      </c>
      <c r="AK95" s="34">
        <f t="shared" si="259"/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60">(J466+J468+J470+J472+J474)</f>
        <v>6</v>
      </c>
      <c r="AD96" s="3">
        <f t="shared" si="260"/>
        <v>50</v>
      </c>
      <c r="AE96" s="3">
        <f t="shared" si="260"/>
        <v>12</v>
      </c>
      <c r="AF96" s="34">
        <f>(M466+M468+M470+M472+M474)/5</f>
        <v>0.47272727272727211</v>
      </c>
      <c r="AG96" s="34">
        <f t="shared" ref="AG96" si="261">(N466+N468+N470+N472+N474)/5</f>
        <v>0.33765792648909498</v>
      </c>
      <c r="AH96" s="34">
        <f t="shared" si="258"/>
        <v>0.47272727272727211</v>
      </c>
      <c r="AI96" s="34">
        <f t="shared" si="259"/>
        <v>0.36969696969696919</v>
      </c>
      <c r="AJ96" s="34">
        <f t="shared" si="259"/>
        <v>0.53333333333333321</v>
      </c>
      <c r="AK96" s="34">
        <f t="shared" si="259"/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62">(J475+J477+J479+J481+J483)</f>
        <v>19</v>
      </c>
      <c r="AD97" s="3">
        <f t="shared" si="262"/>
        <v>18</v>
      </c>
      <c r="AE97" s="3">
        <f t="shared" si="262"/>
        <v>66</v>
      </c>
      <c r="AF97" s="34">
        <f>(M475+M477+M479+M481+M483)/5</f>
        <v>0.67304347826086919</v>
      </c>
      <c r="AG97" s="34">
        <f t="shared" ref="AG97" si="263">(N475+N477+N479+N481+N483)/5</f>
        <v>0.63219739051118984</v>
      </c>
      <c r="AH97" s="34">
        <f t="shared" ref="AH97:AH98" si="264">(O475+O477+O479+O481+O483)/5</f>
        <v>0.67304347826086919</v>
      </c>
      <c r="AI97" s="34">
        <f t="shared" ref="AI97:AK98" si="265">(P475+P477+P479+P481+P483)/5</f>
        <v>0.62474688206953599</v>
      </c>
      <c r="AJ97" s="34">
        <f t="shared" si="265"/>
        <v>0.54411764705882315</v>
      </c>
      <c r="AK97" s="34">
        <f t="shared" si="265"/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66">(J476+J478+J480+J482+J484)</f>
        <v>31</v>
      </c>
      <c r="AD98" s="3">
        <f t="shared" si="266"/>
        <v>15</v>
      </c>
      <c r="AE98" s="3">
        <f t="shared" si="266"/>
        <v>47</v>
      </c>
      <c r="AF98" s="34">
        <f>(M476+M478+M480+M482+M484)/5</f>
        <v>0.56536796536796496</v>
      </c>
      <c r="AG98" s="34">
        <f t="shared" ref="AG98" si="267">(N476+N478+N480+N482+N484)/5</f>
        <v>0.47764793647910453</v>
      </c>
      <c r="AH98" s="34">
        <f t="shared" si="264"/>
        <v>0.56536796536796496</v>
      </c>
      <c r="AI98" s="34">
        <f t="shared" si="265"/>
        <v>0.44948704484607072</v>
      </c>
      <c r="AJ98" s="34">
        <f t="shared" si="265"/>
        <v>0.51944444444444415</v>
      </c>
      <c r="AK98" s="34">
        <f t="shared" si="265"/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68">(J485+J487+J489+J491+J493)</f>
        <v>7</v>
      </c>
      <c r="AD99" s="3">
        <f t="shared" si="268"/>
        <v>43</v>
      </c>
      <c r="AE99" s="3">
        <f t="shared" si="268"/>
        <v>41</v>
      </c>
      <c r="AF99" s="34">
        <f>(M485+M487+M489+M491+M493)/5</f>
        <v>0.54826086956521702</v>
      </c>
      <c r="AG99" s="35">
        <f t="shared" ref="AG99" si="269">(N485+N487+N489+N491+N493)/5</f>
        <v>0.73429396690266224</v>
      </c>
      <c r="AH99" s="34">
        <f t="shared" ref="AH99:AH100" si="270">(O485+O487+O489+O491+O493)/5</f>
        <v>0.54826086956521702</v>
      </c>
      <c r="AI99" s="34">
        <f t="shared" ref="AI99:AK100" si="271">(P485+P487+P489+P491+P493)/5</f>
        <v>0.57000985784359903</v>
      </c>
      <c r="AJ99" s="34">
        <f t="shared" si="271"/>
        <v>0.60171568627450944</v>
      </c>
      <c r="AK99" s="34">
        <f t="shared" si="271"/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72">(J486+J488+J490+J492+J494)</f>
        <v>22</v>
      </c>
      <c r="AD100" s="3">
        <f t="shared" si="272"/>
        <v>27</v>
      </c>
      <c r="AE100" s="3">
        <f t="shared" si="272"/>
        <v>35</v>
      </c>
      <c r="AF100" s="34">
        <f>(M486+M488+M490+M492+M494)/5</f>
        <v>0.53809523809523752</v>
      </c>
      <c r="AG100" s="34">
        <f t="shared" ref="AG100" si="273">(N486+N488+N490+N492+N494)/5</f>
        <v>0.55357854266945128</v>
      </c>
      <c r="AH100" s="34">
        <f t="shared" si="270"/>
        <v>0.53809523809523752</v>
      </c>
      <c r="AI100" s="34">
        <f t="shared" si="271"/>
        <v>0.53411489763369413</v>
      </c>
      <c r="AJ100" s="34">
        <f t="shared" si="271"/>
        <v>0.53333333333333299</v>
      </c>
      <c r="AK100" s="34">
        <f t="shared" si="271"/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74">(J495+J497+J499+J501+J503)</f>
        <v>15</v>
      </c>
      <c r="AD101" s="3">
        <f t="shared" si="274"/>
        <v>46</v>
      </c>
      <c r="AE101" s="3">
        <f t="shared" si="274"/>
        <v>38</v>
      </c>
      <c r="AF101" s="34">
        <f>(M495+M497+M499+M501+M503)/5</f>
        <v>0.45391304347826067</v>
      </c>
      <c r="AG101" s="34">
        <f t="shared" ref="AG101" si="275">(N495+N497+N499+N501+N503)/5</f>
        <v>0.50621253478720374</v>
      </c>
      <c r="AH101" s="34">
        <f t="shared" ref="AH101:AH102" si="276">(O495+O497+O499+O501+O503)/5</f>
        <v>0.45391304347826067</v>
      </c>
      <c r="AI101" s="34">
        <f t="shared" ref="AI101:AK102" si="277">(P495+P497+P499+P501+P503)/5</f>
        <v>0.44232964002014424</v>
      </c>
      <c r="AJ101" s="34">
        <f t="shared" si="277"/>
        <v>0.45110294117647021</v>
      </c>
      <c r="AK101" s="34">
        <f t="shared" si="277"/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78">(J496+J498+J500+J502+J504)</f>
        <v>18</v>
      </c>
      <c r="AD102" s="3">
        <f t="shared" si="278"/>
        <v>43</v>
      </c>
      <c r="AE102" s="3">
        <f t="shared" si="278"/>
        <v>19</v>
      </c>
      <c r="AF102" s="34">
        <f>(M496+M498+M500+M502+M504)/5</f>
        <v>0.42554112554112516</v>
      </c>
      <c r="AG102" s="34">
        <f t="shared" ref="AG102" si="279">(N496+N498+N500+N502+N504)/5</f>
        <v>0.39843271807557462</v>
      </c>
      <c r="AH102" s="34">
        <f t="shared" si="276"/>
        <v>0.42554112554112516</v>
      </c>
      <c r="AI102" s="34">
        <f t="shared" si="277"/>
        <v>0.38556442023449661</v>
      </c>
      <c r="AJ102" s="34">
        <f t="shared" si="277"/>
        <v>0.44662698412698354</v>
      </c>
      <c r="AK102" s="34">
        <f t="shared" si="277"/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80">(J505+J507+J509+J511+J513)</f>
        <v>15</v>
      </c>
      <c r="AD103" s="3">
        <f t="shared" si="280"/>
        <v>23</v>
      </c>
      <c r="AE103" s="3">
        <f t="shared" si="280"/>
        <v>61</v>
      </c>
      <c r="AF103" s="34">
        <f>(M505+M507+M509+M511+M513)/5</f>
        <v>0.66173913043478227</v>
      </c>
      <c r="AG103" s="34">
        <f t="shared" ref="AG103" si="281">(N505+N507+N509+N511+N513)/5</f>
        <v>0.6872018319844404</v>
      </c>
      <c r="AH103" s="34">
        <f t="shared" ref="AH103:AH104" si="282">(O505+O507+O509+O511+O513)/5</f>
        <v>0.66173913043478227</v>
      </c>
      <c r="AI103" s="34">
        <f t="shared" ref="AI103:AK104" si="283">(P505+P507+P509+P511+P513)/5</f>
        <v>0.65161930347043617</v>
      </c>
      <c r="AJ103" s="34">
        <f t="shared" si="283"/>
        <v>0.58860294117647016</v>
      </c>
      <c r="AK103" s="34">
        <f t="shared" si="283"/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84">(J506+J508+J510+J512+J514)</f>
        <v>29</v>
      </c>
      <c r="AD104" s="3">
        <f t="shared" si="284"/>
        <v>12</v>
      </c>
      <c r="AE104" s="3">
        <f t="shared" si="284"/>
        <v>50</v>
      </c>
      <c r="AF104" s="34">
        <f>(M506+M508+M510+M512+M514)/5</f>
        <v>0.61298701298701241</v>
      </c>
      <c r="AG104" s="34">
        <f t="shared" ref="AG104" si="285">(N506+N508+N510+N512+N514)/5</f>
        <v>0.50620045538876668</v>
      </c>
      <c r="AH104" s="34">
        <f t="shared" si="282"/>
        <v>0.61298701298701241</v>
      </c>
      <c r="AI104" s="34">
        <f t="shared" si="283"/>
        <v>0.52325783108472523</v>
      </c>
      <c r="AJ104" s="34">
        <f t="shared" si="283"/>
        <v>0.56666666666666643</v>
      </c>
      <c r="AK104" s="34">
        <f t="shared" si="283"/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86">(J515+J517+J519+J521+J523)</f>
        <v>12</v>
      </c>
      <c r="AD105" s="3">
        <f t="shared" si="286"/>
        <v>52</v>
      </c>
      <c r="AE105" s="3">
        <f t="shared" si="286"/>
        <v>32</v>
      </c>
      <c r="AF105" s="34">
        <f>(M515+M517+M519+M521+M523)/5</f>
        <v>0.42260869565217363</v>
      </c>
      <c r="AG105" s="34">
        <f t="shared" ref="AG105" si="287">(N515+N517+N519+N521+N523)/5</f>
        <v>0.54329079616036124</v>
      </c>
      <c r="AH105" s="34">
        <f t="shared" ref="AH105:AH106" si="288">(O515+O517+O519+O521+O523)/5</f>
        <v>0.42260869565217363</v>
      </c>
      <c r="AI105" s="34">
        <f t="shared" ref="AI105:AK106" si="289">(P515+P517+P519+P521+P523)/5</f>
        <v>0.32431368275761857</v>
      </c>
      <c r="AJ105" s="34">
        <f t="shared" si="289"/>
        <v>0.48823529411764682</v>
      </c>
      <c r="AK105" s="34">
        <f t="shared" si="289"/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90">(J516+J518+J520+J522+J524)</f>
        <v>10</v>
      </c>
      <c r="AD106" s="3">
        <f t="shared" si="290"/>
        <v>45</v>
      </c>
      <c r="AE106" s="3">
        <f t="shared" si="290"/>
        <v>17</v>
      </c>
      <c r="AF106" s="34">
        <f>(M516+M518+M520+M522+M524)/5</f>
        <v>0.48225108225108154</v>
      </c>
      <c r="AG106" s="34">
        <f t="shared" ref="AG106" si="291">(N516+N518+N520+N522+N524)/5</f>
        <v>0.33303255186372022</v>
      </c>
      <c r="AH106" s="34">
        <f t="shared" si="288"/>
        <v>0.48225108225108154</v>
      </c>
      <c r="AI106" s="34">
        <f t="shared" si="289"/>
        <v>0.37324264925441736</v>
      </c>
      <c r="AJ106" s="34">
        <f t="shared" si="289"/>
        <v>0.53055555555555534</v>
      </c>
      <c r="AK106" s="34">
        <f t="shared" si="289"/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92">(J525+J527+J529+J531+J533)</f>
        <v>5</v>
      </c>
      <c r="AD107" s="3">
        <f t="shared" si="292"/>
        <v>66</v>
      </c>
      <c r="AE107" s="3">
        <f t="shared" si="292"/>
        <v>18</v>
      </c>
      <c r="AF107" s="34">
        <f>(M525+M527+M529+M531+M533)/5</f>
        <v>0.3617391304347824</v>
      </c>
      <c r="AG107" s="34">
        <f t="shared" ref="AG107" si="293">(N525+N527+N529+N531+N533)/5</f>
        <v>0.32149119490597927</v>
      </c>
      <c r="AH107" s="34">
        <f t="shared" ref="AH107:AH108" si="294">(O525+O527+O529+O531+O533)/5</f>
        <v>0.3617391304347824</v>
      </c>
      <c r="AI107" s="34">
        <f t="shared" ref="AI107:AK108" si="295">(P525+P527+P529+P531+P533)/5</f>
        <v>0.26328055020108948</v>
      </c>
      <c r="AJ107" s="34">
        <f t="shared" si="295"/>
        <v>0.52254901960784306</v>
      </c>
      <c r="AK107" s="34">
        <f t="shared" si="295"/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96">(J526+J528+J530+J532+J534)</f>
        <v>11</v>
      </c>
      <c r="AD108" s="3">
        <f t="shared" si="296"/>
        <v>42</v>
      </c>
      <c r="AE108" s="3">
        <f t="shared" si="296"/>
        <v>20</v>
      </c>
      <c r="AF108" s="34">
        <f>(M526+M528+M530+M532+M534)/5</f>
        <v>0.49999999999999956</v>
      </c>
      <c r="AG108" s="34">
        <f t="shared" ref="AG108" si="297">(N526+N528+N530+N532+N534)/5</f>
        <v>0.43251700680272087</v>
      </c>
      <c r="AH108" s="34">
        <f t="shared" si="294"/>
        <v>0.49999999999999956</v>
      </c>
      <c r="AI108" s="34">
        <f t="shared" si="295"/>
        <v>0.43353367272407695</v>
      </c>
      <c r="AJ108" s="34">
        <f t="shared" si="295"/>
        <v>0.53571428571428537</v>
      </c>
      <c r="AK108" s="34">
        <f t="shared" si="295"/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98">(J535+J537+J539+J541+J543)</f>
        <v>16</v>
      </c>
      <c r="AD109" s="3">
        <f t="shared" si="298"/>
        <v>18</v>
      </c>
      <c r="AE109" s="3">
        <f t="shared" si="298"/>
        <v>66</v>
      </c>
      <c r="AF109" s="34">
        <f>(M535+M537+M539+M541+M543)/5</f>
        <v>0.70043478260869541</v>
      </c>
      <c r="AG109" s="35">
        <f t="shared" ref="AG109" si="299">(N535+N537+N539+N541+N543)/5</f>
        <v>0.73050916237552577</v>
      </c>
      <c r="AH109" s="34">
        <f t="shared" ref="AH109:AH110" si="300">(O535+O537+O539+O541+O543)/5</f>
        <v>0.70043478260869541</v>
      </c>
      <c r="AI109" s="34">
        <f t="shared" ref="AI109:AK110" si="301">(P535+P537+P539+P541+P543)/5</f>
        <v>0.67101567997220124</v>
      </c>
      <c r="AJ109" s="34">
        <f t="shared" si="301"/>
        <v>0.60245098039215672</v>
      </c>
      <c r="AK109" s="34">
        <f t="shared" si="301"/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302">(J536+J538+J540+J542+J544)</f>
        <v>28</v>
      </c>
      <c r="AD110" s="3">
        <f t="shared" si="302"/>
        <v>13</v>
      </c>
      <c r="AE110" s="3">
        <f t="shared" si="302"/>
        <v>49</v>
      </c>
      <c r="AF110" s="34">
        <f>(M536+M538+M540+M542+M544)/5</f>
        <v>0.6142857142857141</v>
      </c>
      <c r="AG110" s="38">
        <f t="shared" ref="AG110" si="303">(N536+N538+N540+N542+N544)/5</f>
        <v>0.61578231292516938</v>
      </c>
      <c r="AH110" s="34">
        <f t="shared" si="300"/>
        <v>0.6142857142857141</v>
      </c>
      <c r="AI110" s="34">
        <f t="shared" si="301"/>
        <v>0.55521139141828735</v>
      </c>
      <c r="AJ110" s="34">
        <f t="shared" si="301"/>
        <v>0.57817460317460301</v>
      </c>
      <c r="AK110" s="34">
        <f t="shared" si="301"/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304">(J545+J547+J549+J551+J553)</f>
        <v>12</v>
      </c>
      <c r="AD111" s="3">
        <f t="shared" si="304"/>
        <v>40</v>
      </c>
      <c r="AE111" s="3">
        <f t="shared" si="304"/>
        <v>44</v>
      </c>
      <c r="AF111" s="34">
        <f>(M545+M547+M549+M551+M553)/5</f>
        <v>0.53999999999999981</v>
      </c>
      <c r="AG111" s="34">
        <f t="shared" ref="AG111" si="305">(N545+N547+N549+N551+N553)/5</f>
        <v>0.5738477731821674</v>
      </c>
      <c r="AH111" s="34">
        <f t="shared" ref="AH111:AH112" si="306">(O545+O547+O549+O551+O553)/5</f>
        <v>0.53999999999999981</v>
      </c>
      <c r="AI111" s="34">
        <f t="shared" ref="AI111:AK112" si="307">(P545+P547+P549+P551+P553)/5</f>
        <v>0.49770040637806723</v>
      </c>
      <c r="AJ111" s="34">
        <f t="shared" si="307"/>
        <v>0.54656862745098</v>
      </c>
      <c r="AK111" s="34">
        <f t="shared" si="307"/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308">(J546+J548+J550+J552+J554)</f>
        <v>14</v>
      </c>
      <c r="AD112" s="3">
        <f t="shared" si="308"/>
        <v>45</v>
      </c>
      <c r="AE112" s="3">
        <f t="shared" si="308"/>
        <v>17</v>
      </c>
      <c r="AF112" s="34">
        <f>(M546+M548+M550+M552+M554)/5</f>
        <v>0.44502164502164454</v>
      </c>
      <c r="AG112" s="34">
        <f t="shared" ref="AG112" si="309">(N546+N548+N550+N552+N554)/5</f>
        <v>0.40106033481973302</v>
      </c>
      <c r="AH112" s="34">
        <f t="shared" si="306"/>
        <v>0.44502164502164454</v>
      </c>
      <c r="AI112" s="34">
        <f t="shared" si="307"/>
        <v>0.37654371272547082</v>
      </c>
      <c r="AJ112" s="34">
        <f t="shared" si="307"/>
        <v>0.48075396825396799</v>
      </c>
      <c r="AK112" s="34">
        <f t="shared" si="307"/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310">(J555+J557+J559+J561+J563)</f>
        <v>11</v>
      </c>
      <c r="AD113" s="3">
        <f t="shared" si="310"/>
        <v>27</v>
      </c>
      <c r="AE113" s="3">
        <f t="shared" si="310"/>
        <v>57</v>
      </c>
      <c r="AF113" s="34">
        <f>(M555+M557+M559+M561+M563)/5</f>
        <v>0.66043478260869548</v>
      </c>
      <c r="AG113" s="35">
        <f t="shared" ref="AG113" si="311">(N555+N557+N559+N561+N563)/5</f>
        <v>0.75676664341625921</v>
      </c>
      <c r="AH113" s="34">
        <f t="shared" ref="AH113:AH114" si="312">(O555+O557+O559+O561+O563)/5</f>
        <v>0.66043478260869548</v>
      </c>
      <c r="AI113" s="34">
        <f t="shared" ref="AI113:AK114" si="313">(P555+P557+P559+P561+P563)/5</f>
        <v>0.64715748020095798</v>
      </c>
      <c r="AJ113" s="34">
        <f t="shared" si="313"/>
        <v>0.62340686274509782</v>
      </c>
      <c r="AK113" s="34">
        <f t="shared" si="313"/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314">(J556+J558+J560+J562+J564)</f>
        <v>30</v>
      </c>
      <c r="AD114" s="3">
        <f t="shared" si="314"/>
        <v>23</v>
      </c>
      <c r="AE114" s="3">
        <f t="shared" si="314"/>
        <v>39</v>
      </c>
      <c r="AF114" s="34">
        <f>(M556+M558+M560+M562+M564)/5</f>
        <v>0.50043290043289979</v>
      </c>
      <c r="AG114" s="34">
        <f t="shared" ref="AG114" si="315">(N556+N558+N560+N562+N564)/5</f>
        <v>0.49128172481113602</v>
      </c>
      <c r="AH114" s="34">
        <f t="shared" si="312"/>
        <v>0.50043290043289979</v>
      </c>
      <c r="AI114" s="34">
        <f t="shared" si="313"/>
        <v>0.47943711460952781</v>
      </c>
      <c r="AJ114" s="34">
        <f t="shared" si="313"/>
        <v>0.47638888888888858</v>
      </c>
      <c r="AK114" s="34">
        <f t="shared" si="313"/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316">(J565+J567+J569+J571+J573)</f>
        <v>6</v>
      </c>
      <c r="AD115" s="3">
        <f t="shared" si="316"/>
        <v>67</v>
      </c>
      <c r="AE115" s="3">
        <f t="shared" si="316"/>
        <v>17</v>
      </c>
      <c r="AF115" s="34">
        <f>(M565+M567+M569+M571+M573)/5</f>
        <v>0.34434782608695619</v>
      </c>
      <c r="AG115" s="34">
        <f t="shared" ref="AG115" si="317">(N565+N567+N569+N571+N573)/5</f>
        <v>0.15809451795841206</v>
      </c>
      <c r="AH115" s="34">
        <f t="shared" ref="AH115:AH116" si="318">(O565+O567+O569+O571+O573)/5</f>
        <v>0.34434782608695619</v>
      </c>
      <c r="AI115" s="34">
        <f t="shared" ref="AI115:AK116" si="319">(P565+P567+P569+P571+P573)/5</f>
        <v>0.20375312343828034</v>
      </c>
      <c r="AJ115" s="34">
        <f t="shared" si="319"/>
        <v>0.5</v>
      </c>
      <c r="AK115" s="34">
        <f t="shared" si="319"/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320">(J566+J568+J570+J572+J574)</f>
        <v>9</v>
      </c>
      <c r="AD116" s="3">
        <f t="shared" si="320"/>
        <v>50</v>
      </c>
      <c r="AE116" s="3">
        <f t="shared" si="320"/>
        <v>12</v>
      </c>
      <c r="AF116" s="34">
        <f>(M566+M568+M570+M572+M574)/5</f>
        <v>0.44415584415584358</v>
      </c>
      <c r="AG116" s="34">
        <f t="shared" ref="AG116" si="321">(N566+N568+N570+N572+N574)/5</f>
        <v>0.20195648507336778</v>
      </c>
      <c r="AH116" s="34">
        <f t="shared" si="318"/>
        <v>0.44415584415584358</v>
      </c>
      <c r="AI116" s="34">
        <f t="shared" si="319"/>
        <v>0.27619047619047576</v>
      </c>
      <c r="AJ116" s="34">
        <f t="shared" si="319"/>
        <v>0.5</v>
      </c>
      <c r="AK116" s="34">
        <f t="shared" si="319"/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322">(J575+J577+J579+J581+J583)</f>
        <v>13</v>
      </c>
      <c r="AD117" s="3">
        <f t="shared" si="322"/>
        <v>42</v>
      </c>
      <c r="AE117" s="3">
        <f t="shared" si="322"/>
        <v>42</v>
      </c>
      <c r="AF117" s="34">
        <f>(M575+M577+M579+M581+M583)/5</f>
        <v>0.50478260869565161</v>
      </c>
      <c r="AG117" s="34">
        <f t="shared" ref="AG117" si="323">(N575+N577+N579+N581+N583)/5</f>
        <v>0.69388451498092318</v>
      </c>
      <c r="AH117" s="34">
        <f t="shared" ref="AH117:AH118" si="324">(O575+O577+O579+O581+O583)/5</f>
        <v>0.50478260869565161</v>
      </c>
      <c r="AI117" s="34">
        <f t="shared" ref="AI117:AK118" si="325">(P575+P577+P579+P581+P583)/5</f>
        <v>0.45077713465248737</v>
      </c>
      <c r="AJ117" s="34">
        <f t="shared" si="325"/>
        <v>0.51556372549019558</v>
      </c>
      <c r="AK117" s="34">
        <f t="shared" si="325"/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326">(J576+J578+J580+J582+J584)</f>
        <v>25</v>
      </c>
      <c r="AD118" s="3">
        <f t="shared" si="326"/>
        <v>28</v>
      </c>
      <c r="AE118" s="3">
        <f t="shared" si="326"/>
        <v>34</v>
      </c>
      <c r="AF118" s="34">
        <f>(M576+M578+M580+M582+M584)/5</f>
        <v>0.49999999999999967</v>
      </c>
      <c r="AG118" s="34">
        <f t="shared" ref="AG118" si="327">(N576+N578+N580+N582+N584)/5</f>
        <v>0.44425349087003163</v>
      </c>
      <c r="AH118" s="34">
        <f t="shared" si="324"/>
        <v>0.49999999999999967</v>
      </c>
      <c r="AI118" s="34">
        <f t="shared" si="325"/>
        <v>0.39696159341479487</v>
      </c>
      <c r="AJ118" s="34">
        <f t="shared" si="325"/>
        <v>0.48650793650793622</v>
      </c>
      <c r="AK118" s="34">
        <f t="shared" si="325"/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328">(J585+J587+J589+J591+J593)</f>
        <v>12</v>
      </c>
      <c r="AD119" s="3">
        <f t="shared" si="328"/>
        <v>50</v>
      </c>
      <c r="AE119" s="3">
        <f t="shared" si="328"/>
        <v>34</v>
      </c>
      <c r="AF119" s="34">
        <f>(M585+M587+M589+M591+M593)/5</f>
        <v>0.43999999999999967</v>
      </c>
      <c r="AG119" s="34">
        <f t="shared" ref="AG119" si="329">(N585+N587+N589+N591+N593)/5</f>
        <v>0.25374669187145554</v>
      </c>
      <c r="AH119" s="34">
        <f t="shared" ref="AH119:AH120" si="330">(O585+O587+O589+O591+O593)/5</f>
        <v>0.43999999999999967</v>
      </c>
      <c r="AI119" s="34">
        <f t="shared" ref="AI119:AK120" si="331">(P585+P587+P589+P591+P593)/5</f>
        <v>0.30781609195402254</v>
      </c>
      <c r="AJ119" s="34">
        <f t="shared" si="331"/>
        <v>0.5</v>
      </c>
      <c r="AK119" s="34">
        <f t="shared" si="331"/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332">(J586+J588+J590+J592+J594)</f>
        <v>18</v>
      </c>
      <c r="AD120" s="3">
        <f t="shared" si="332"/>
        <v>37</v>
      </c>
      <c r="AE120" s="3">
        <f t="shared" si="332"/>
        <v>25</v>
      </c>
      <c r="AF120" s="34">
        <f>(M586+M588+M590+M592+M594)/5</f>
        <v>0.48225108225108182</v>
      </c>
      <c r="AG120" s="34">
        <f t="shared" ref="AG120" si="333">(N586+N588+N590+N592+N594)/5</f>
        <v>0.34665036262438803</v>
      </c>
      <c r="AH120" s="34">
        <f t="shared" si="330"/>
        <v>0.48225108225108182</v>
      </c>
      <c r="AI120" s="34">
        <f t="shared" si="331"/>
        <v>0.32723460447598318</v>
      </c>
      <c r="AJ120" s="34">
        <f t="shared" si="331"/>
        <v>0.50833333333333319</v>
      </c>
      <c r="AK120" s="34">
        <f t="shared" si="331"/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334">(J595+J597+J599+J601+J603)</f>
        <v>14</v>
      </c>
      <c r="AD121" s="3">
        <f t="shared" si="334"/>
        <v>47</v>
      </c>
      <c r="AE121" s="3">
        <f t="shared" si="334"/>
        <v>37</v>
      </c>
      <c r="AF121" s="34">
        <f>(M595+M597+M599+M601+M603)/5</f>
        <v>0.45782608695652138</v>
      </c>
      <c r="AG121" s="34">
        <f t="shared" ref="AG121" si="335">(N595+N597+N599+N601+N603)/5</f>
        <v>0.3771632010081914</v>
      </c>
      <c r="AH121" s="34">
        <f t="shared" ref="AH121:AH122" si="336">(O595+O597+O599+O601+O603)/5</f>
        <v>0.45782608695652138</v>
      </c>
      <c r="AI121" s="34">
        <f t="shared" ref="AI121:AK122" si="337">(P595+P597+P599+P601+P603)/5</f>
        <v>0.3895917519689594</v>
      </c>
      <c r="AJ121" s="34">
        <f t="shared" si="337"/>
        <v>0.45502450980392145</v>
      </c>
      <c r="AK121" s="34">
        <f t="shared" si="337"/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338">(J596+J598+J600+J602+J604)</f>
        <v>10</v>
      </c>
      <c r="AD122" s="3">
        <f t="shared" si="338"/>
        <v>50</v>
      </c>
      <c r="AE122" s="3">
        <f t="shared" si="338"/>
        <v>12</v>
      </c>
      <c r="AF122" s="34">
        <f>(M596+M598+M600+M602+M604)/5</f>
        <v>0.43593073593073539</v>
      </c>
      <c r="AG122" s="34">
        <f t="shared" ref="AG122" si="339">(N596+N598+N600+N602+N604)/5</f>
        <v>0.43049240675291067</v>
      </c>
      <c r="AH122" s="34">
        <f t="shared" si="336"/>
        <v>0.43593073593073539</v>
      </c>
      <c r="AI122" s="34">
        <f t="shared" si="337"/>
        <v>0.35597619685014575</v>
      </c>
      <c r="AJ122" s="34">
        <f t="shared" si="337"/>
        <v>0.48472222222222194</v>
      </c>
      <c r="AK122" s="34">
        <f t="shared" si="337"/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340">(J605+J607+J609+J611+J613)</f>
        <v>8</v>
      </c>
      <c r="AD123" s="3">
        <f t="shared" si="340"/>
        <v>32</v>
      </c>
      <c r="AE123" s="3">
        <f t="shared" si="340"/>
        <v>52</v>
      </c>
      <c r="AF123" s="34">
        <f>(M605+M607+M609+M611+M613)/5</f>
        <v>0.6469565217391301</v>
      </c>
      <c r="AG123" s="35">
        <f t="shared" ref="AG123" si="341">(N605+N607+N609+N611+N613)/5</f>
        <v>0.77813299232736521</v>
      </c>
      <c r="AH123" s="34">
        <f t="shared" ref="AH123:AH124" si="342">(O605+O607+O609+O611+O613)/5</f>
        <v>0.6469565217391301</v>
      </c>
      <c r="AI123" s="34">
        <f t="shared" ref="AI123:AK124" si="343">(P605+P607+P609+P611+P613)/5</f>
        <v>0.64975155279503061</v>
      </c>
      <c r="AJ123" s="34">
        <f t="shared" si="343"/>
        <v>0.66102941176470564</v>
      </c>
      <c r="AK123" s="34">
        <f t="shared" si="343"/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344">(J606+J608+J610+J612+J614)</f>
        <v>25</v>
      </c>
      <c r="AD124" s="3">
        <f t="shared" si="344"/>
        <v>30</v>
      </c>
      <c r="AE124" s="3">
        <f t="shared" si="344"/>
        <v>32</v>
      </c>
      <c r="AF124" s="34">
        <f>(M606+M608+M610+M612+M614)/5</f>
        <v>0.48008658008657956</v>
      </c>
      <c r="AG124" s="34">
        <f t="shared" ref="AG124" si="345">(N606+N608+N610+N612+N614)/5</f>
        <v>0.47697986850242458</v>
      </c>
      <c r="AH124" s="34">
        <f t="shared" si="342"/>
        <v>0.48008658008657956</v>
      </c>
      <c r="AI124" s="34">
        <f t="shared" si="343"/>
        <v>0.45336744151129976</v>
      </c>
      <c r="AJ124" s="34">
        <f t="shared" si="343"/>
        <v>0.46488095238095195</v>
      </c>
      <c r="AK124" s="34">
        <f t="shared" si="343"/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346">(J615+J617+J619+J621+J623)</f>
        <v>3</v>
      </c>
      <c r="AD125" s="3">
        <f t="shared" si="346"/>
        <v>65</v>
      </c>
      <c r="AE125" s="3">
        <f t="shared" si="346"/>
        <v>19</v>
      </c>
      <c r="AF125" s="34">
        <f>(M615+M617+M619+M621+M623)/5</f>
        <v>0.38782608695652138</v>
      </c>
      <c r="AG125" s="34">
        <f t="shared" ref="AG125" si="347">(N615+N617+N619+N621+N623)/5</f>
        <v>0.70607276781189809</v>
      </c>
      <c r="AH125" s="34">
        <f t="shared" ref="AH125:AH126" si="348">(O615+O617+O619+O621+O623)/5</f>
        <v>0.38782608695652138</v>
      </c>
      <c r="AI125" s="34">
        <f t="shared" ref="AI125:AK126" si="349">(P615+P617+P619+P621+P623)/5</f>
        <v>0.33262124349080846</v>
      </c>
      <c r="AJ125" s="34">
        <f t="shared" si="349"/>
        <v>0.55379901960784306</v>
      </c>
      <c r="AK125" s="34">
        <f t="shared" si="349"/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350">(J616+J618+J620+J622+J624)</f>
        <v>6</v>
      </c>
      <c r="AD126" s="3">
        <f t="shared" si="350"/>
        <v>50</v>
      </c>
      <c r="AE126" s="3">
        <f t="shared" si="350"/>
        <v>12</v>
      </c>
      <c r="AF126" s="34">
        <f>(M616+M618+M620+M622+M624)/5</f>
        <v>0.47142857142857081</v>
      </c>
      <c r="AG126" s="34">
        <f t="shared" ref="AG126" si="351">(N616+N618+N620+N622+N624)/5</f>
        <v>0.4109930670832922</v>
      </c>
      <c r="AH126" s="34">
        <f t="shared" si="348"/>
        <v>0.47142857142857081</v>
      </c>
      <c r="AI126" s="34">
        <f t="shared" si="349"/>
        <v>0.37743076763745936</v>
      </c>
      <c r="AJ126" s="34">
        <f t="shared" si="349"/>
        <v>0.52976190476190455</v>
      </c>
      <c r="AK126" s="34">
        <f t="shared" si="349"/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352">(J625+J627+J629+J631+J633)</f>
        <v>14</v>
      </c>
      <c r="AD127" s="3">
        <f t="shared" si="352"/>
        <v>27</v>
      </c>
      <c r="AE127" s="3">
        <f t="shared" si="352"/>
        <v>57</v>
      </c>
      <c r="AF127" s="34">
        <f>(M625+M627+M629+M631+M633)/5</f>
        <v>0.63565217391304318</v>
      </c>
      <c r="AG127" s="34">
        <f t="shared" ref="AG127" si="353">(N625+N627+N629+N631+N633)/5</f>
        <v>0.57379174543163158</v>
      </c>
      <c r="AH127" s="34">
        <f t="shared" ref="AH127:AH128" si="354">(O625+O627+O629+O631+O633)/5</f>
        <v>0.63565217391304318</v>
      </c>
      <c r="AI127" s="34">
        <f t="shared" ref="AI127:AK128" si="355">(P625+P627+P629+P631+P633)/5</f>
        <v>0.58826833425491942</v>
      </c>
      <c r="AJ127" s="34">
        <f t="shared" si="355"/>
        <v>0.58970588235294086</v>
      </c>
      <c r="AK127" s="34">
        <f t="shared" si="355"/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356">(J626+J628+J630+J632+J634)</f>
        <v>12</v>
      </c>
      <c r="AD128" s="3">
        <f t="shared" si="356"/>
        <v>30</v>
      </c>
      <c r="AE128" s="3">
        <f t="shared" si="356"/>
        <v>32</v>
      </c>
      <c r="AF128" s="34">
        <f>(M626+M628+M630+M632+M634)/5</f>
        <v>0.6034632034632027</v>
      </c>
      <c r="AG128" s="38">
        <f t="shared" ref="AG128" si="357">(N626+N628+N630+N632+N634)/5</f>
        <v>0.687544364819906</v>
      </c>
      <c r="AH128" s="34">
        <f t="shared" si="354"/>
        <v>0.6034632034632027</v>
      </c>
      <c r="AI128" s="34">
        <f t="shared" si="355"/>
        <v>0.57558788799124883</v>
      </c>
      <c r="AJ128" s="34">
        <f t="shared" si="355"/>
        <v>0.6210317460317456</v>
      </c>
      <c r="AK128" s="34">
        <f t="shared" si="355"/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58">(J635+J637+J639+J641+J643)</f>
        <v>15</v>
      </c>
      <c r="AD129" s="3">
        <f t="shared" si="358"/>
        <v>33</v>
      </c>
      <c r="AE129" s="3">
        <f t="shared" si="358"/>
        <v>51</v>
      </c>
      <c r="AF129" s="34">
        <f>(M635+M637+M639+M641+M643)/5</f>
        <v>0.56565217391304301</v>
      </c>
      <c r="AG129" s="34">
        <f t="shared" ref="AG129" si="359">(N635+N637+N639+N641+N643)/5</f>
        <v>0.51511747231974059</v>
      </c>
      <c r="AH129" s="34">
        <f t="shared" ref="AH129:AH130" si="360">(O635+O637+O639+O641+O643)/5</f>
        <v>0.56565217391304301</v>
      </c>
      <c r="AI129" s="34">
        <f t="shared" ref="AI129:AK130" si="361">(P635+P637+P639+P641+P643)/5</f>
        <v>0.50274010053796581</v>
      </c>
      <c r="AJ129" s="34">
        <f t="shared" si="361"/>
        <v>0.53517156862745097</v>
      </c>
      <c r="AK129" s="34">
        <f t="shared" si="361"/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62">(J636+J638+J640+J642+J644)</f>
        <v>22</v>
      </c>
      <c r="AD130" s="3">
        <f t="shared" si="362"/>
        <v>32</v>
      </c>
      <c r="AE130" s="3">
        <f t="shared" si="362"/>
        <v>30</v>
      </c>
      <c r="AF130" s="34">
        <f>(M636+M638+M640+M642+M644)/5</f>
        <v>0.49177489177489109</v>
      </c>
      <c r="AG130" s="34">
        <f t="shared" ref="AG130" si="363">(N636+N638+N640+N642+N644)/5</f>
        <v>0.38706246134817501</v>
      </c>
      <c r="AH130" s="34">
        <f t="shared" si="360"/>
        <v>0.49177489177489109</v>
      </c>
      <c r="AI130" s="34">
        <f t="shared" si="361"/>
        <v>0.38401232393930124</v>
      </c>
      <c r="AJ130" s="34">
        <f t="shared" si="361"/>
        <v>0.50039682539682528</v>
      </c>
      <c r="AK130" s="34">
        <f t="shared" si="361"/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64">(J645+J647+J649+J651+J653)</f>
        <v>11</v>
      </c>
      <c r="AD131" s="3">
        <f t="shared" si="364"/>
        <v>48</v>
      </c>
      <c r="AE131" s="3">
        <f t="shared" si="364"/>
        <v>36</v>
      </c>
      <c r="AF131" s="34">
        <f>(M645+M647+M649+M651+M653)/5</f>
        <v>0.48173913043478223</v>
      </c>
      <c r="AG131" s="34">
        <f t="shared" ref="AG131" si="365">(N645+N647+N649+N651+N653)/5</f>
        <v>0.52599273704109017</v>
      </c>
      <c r="AH131" s="34">
        <f t="shared" ref="AH131:AH132" si="366">(O645+O647+O649+O651+O653)/5</f>
        <v>0.48173913043478223</v>
      </c>
      <c r="AI131" s="34">
        <f t="shared" ref="AI131:AK132" si="367">(P645+P647+P649+P651+P653)/5</f>
        <v>0.43119896761575882</v>
      </c>
      <c r="AJ131" s="34">
        <f t="shared" si="367"/>
        <v>0.50098039215686241</v>
      </c>
      <c r="AK131" s="34">
        <f t="shared" si="367"/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68">(J646+J648+J650+J652+J654)</f>
        <v>15</v>
      </c>
      <c r="AD132" s="3">
        <f t="shared" si="368"/>
        <v>41</v>
      </c>
      <c r="AE132" s="3">
        <f t="shared" si="368"/>
        <v>21</v>
      </c>
      <c r="AF132" s="34">
        <f>(M646+M648+M650+M652+M654)/5</f>
        <v>0.47012987012986962</v>
      </c>
      <c r="AG132" s="34">
        <f t="shared" ref="AG132" si="369">(N646+N648+N650+N652+N654)/5</f>
        <v>0.43428139148053857</v>
      </c>
      <c r="AH132" s="34">
        <f t="shared" si="366"/>
        <v>0.47012987012986962</v>
      </c>
      <c r="AI132" s="34">
        <f t="shared" si="367"/>
        <v>0.37835339263910661</v>
      </c>
      <c r="AJ132" s="34">
        <f t="shared" si="367"/>
        <v>0.48055555555555535</v>
      </c>
      <c r="AK132" s="34">
        <f t="shared" si="367"/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70">(J655+J657+J659+J661+J663)</f>
        <v>14</v>
      </c>
      <c r="AD133" s="3">
        <f t="shared" si="370"/>
        <v>37</v>
      </c>
      <c r="AE133" s="3">
        <f t="shared" si="370"/>
        <v>47</v>
      </c>
      <c r="AF133" s="34">
        <f>(M655+M657+M659+M661+M663)/5</f>
        <v>0.55130434782608639</v>
      </c>
      <c r="AG133" s="34">
        <f t="shared" ref="AG133" si="371">(N655+N657+N659+N661+N663)/5</f>
        <v>0.66702879728966669</v>
      </c>
      <c r="AH133" s="34">
        <f t="shared" ref="AH133:AH134" si="372">(O655+O657+O659+O661+O663)/5</f>
        <v>0.55130434782608639</v>
      </c>
      <c r="AI133" s="34">
        <f t="shared" ref="AI133:AK134" si="373">(P655+P657+P659+P661+P663)/5</f>
        <v>0.52504903270331005</v>
      </c>
      <c r="AJ133" s="34">
        <f t="shared" si="373"/>
        <v>0.51568627450980364</v>
      </c>
      <c r="AK133" s="34">
        <f t="shared" si="373"/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74">(J656+J658+J660+J662+J664)</f>
        <v>18</v>
      </c>
      <c r="AD134" s="3">
        <f t="shared" si="374"/>
        <v>37</v>
      </c>
      <c r="AE134" s="3">
        <f t="shared" si="374"/>
        <v>25</v>
      </c>
      <c r="AF134" s="34">
        <f>(M656+M658+M660+M662+M664)/5</f>
        <v>0.47965367965367917</v>
      </c>
      <c r="AG134" s="34">
        <f t="shared" ref="AG134" si="375">(N656+N658+N660+N662+N664)/5</f>
        <v>0.43730626134751382</v>
      </c>
      <c r="AH134" s="34">
        <f t="shared" si="372"/>
        <v>0.47965367965367917</v>
      </c>
      <c r="AI134" s="34">
        <f t="shared" si="373"/>
        <v>0.37347915357767542</v>
      </c>
      <c r="AJ134" s="34">
        <f t="shared" si="373"/>
        <v>0.48055555555555518</v>
      </c>
      <c r="AK134" s="34">
        <f t="shared" si="373"/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76">(J665+J667+J669+J671+J673)</f>
        <v>12</v>
      </c>
      <c r="AD135" s="3">
        <f t="shared" si="376"/>
        <v>51</v>
      </c>
      <c r="AE135" s="3">
        <f t="shared" si="376"/>
        <v>33</v>
      </c>
      <c r="AF135" s="34">
        <f>(M665+M667+M669+M671+M673)/5</f>
        <v>0.43652173913043441</v>
      </c>
      <c r="AG135" s="34">
        <f t="shared" ref="AG135" si="377">(N665+N667+N669+N671+N673)/5</f>
        <v>0.57394569198916989</v>
      </c>
      <c r="AH135" s="34">
        <f t="shared" ref="AH135:AH136" si="378">(O665+O667+O669+O671+O673)/5</f>
        <v>0.43652173913043441</v>
      </c>
      <c r="AI135" s="34">
        <f t="shared" ref="AI135:AK136" si="379">(P665+P667+P669+P671+P673)/5</f>
        <v>0.44248830244253518</v>
      </c>
      <c r="AJ135" s="34">
        <f t="shared" si="379"/>
        <v>0.46372549019607801</v>
      </c>
      <c r="AK135" s="34">
        <f t="shared" si="379"/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80">(J666+J668+J670+J672+J674)</f>
        <v>15</v>
      </c>
      <c r="AD136" s="3">
        <f t="shared" si="380"/>
        <v>46</v>
      </c>
      <c r="AE136" s="3">
        <f t="shared" si="380"/>
        <v>16</v>
      </c>
      <c r="AF136" s="34">
        <f>(M666+M668+M670+M672+M674)/5</f>
        <v>0.42294372294372218</v>
      </c>
      <c r="AG136" s="34">
        <f t="shared" ref="AG136" si="381">(N666+N668+N670+N672+N674)/5</f>
        <v>0.34942708085565177</v>
      </c>
      <c r="AH136" s="34">
        <f t="shared" si="378"/>
        <v>0.42294372294372218</v>
      </c>
      <c r="AI136" s="34">
        <f t="shared" si="379"/>
        <v>0.35768822215598783</v>
      </c>
      <c r="AJ136" s="34">
        <f t="shared" si="379"/>
        <v>0.45555555555555516</v>
      </c>
      <c r="AK136" s="34">
        <f t="shared" si="379"/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82">(J675+J677+J679+J681+J683)</f>
        <v>22</v>
      </c>
      <c r="AD137" s="3">
        <f t="shared" si="382"/>
        <v>9</v>
      </c>
      <c r="AE137" s="3">
        <f t="shared" si="382"/>
        <v>75</v>
      </c>
      <c r="AF137" s="34">
        <f>(M675+M677+M679+M681+M683)/5</f>
        <v>0.72130434782608654</v>
      </c>
      <c r="AG137" s="34">
        <f t="shared" ref="AG137" si="383">(N675+N677+N679+N681+N683)/5</f>
        <v>0.63539191858217725</v>
      </c>
      <c r="AH137" s="34">
        <f t="shared" ref="AH137:AH138" si="384">(O675+O677+O679+O681+O683)/5</f>
        <v>0.72130434782608654</v>
      </c>
      <c r="AI137" s="34">
        <f t="shared" ref="AI137:AK138" si="385">(P675+P677+P679+P681+P683)/5</f>
        <v>0.66758392461057237</v>
      </c>
      <c r="AJ137" s="34">
        <f t="shared" si="385"/>
        <v>0.54595588235294101</v>
      </c>
      <c r="AK137" s="34">
        <f t="shared" si="385"/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86">(J676+J678+J680+J682+J684)</f>
        <v>24</v>
      </c>
      <c r="AD138" s="3">
        <f t="shared" si="386"/>
        <v>24</v>
      </c>
      <c r="AE138" s="3">
        <f t="shared" si="386"/>
        <v>38</v>
      </c>
      <c r="AF138" s="34">
        <f>(M676+M678+M680+M682+M684)/5</f>
        <v>0.54761904761904723</v>
      </c>
      <c r="AG138" s="34">
        <f t="shared" ref="AG138" si="387">(N676+N678+N680+N682+N684)/5</f>
        <v>0.55303648732220112</v>
      </c>
      <c r="AH138" s="34">
        <f t="shared" si="384"/>
        <v>0.54761904761904723</v>
      </c>
      <c r="AI138" s="34">
        <f t="shared" si="385"/>
        <v>0.53984259926459832</v>
      </c>
      <c r="AJ138" s="34">
        <f t="shared" si="385"/>
        <v>0.53095238095238084</v>
      </c>
      <c r="AK138" s="34">
        <f t="shared" si="385"/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88">(J685+J687+J689+J691+J693)</f>
        <v>17</v>
      </c>
      <c r="AD139" s="3">
        <f t="shared" si="388"/>
        <v>11</v>
      </c>
      <c r="AE139" s="3">
        <f t="shared" si="388"/>
        <v>73</v>
      </c>
      <c r="AF139" s="34">
        <f>(M685+M687+M689+M691+M693)/5</f>
        <v>0.74739130434782597</v>
      </c>
      <c r="AG139" s="35">
        <f t="shared" ref="AG139" si="389">(N685+N687+N689+N691+N693)/5</f>
        <v>0.73612623310193581</v>
      </c>
      <c r="AH139" s="34">
        <f t="shared" ref="AH139:AH140" si="390">(O685+O687+O689+O691+O693)/5</f>
        <v>0.74739130434782597</v>
      </c>
      <c r="AI139" s="34">
        <f t="shared" ref="AI139:AK140" si="391">(P685+P687+P689+P691+P693)/5</f>
        <v>0.73390329216416161</v>
      </c>
      <c r="AJ139" s="34">
        <f t="shared" si="391"/>
        <v>0.61752450980392126</v>
      </c>
      <c r="AK139" s="34">
        <f t="shared" si="391"/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92">(J686+J688+J690+J692+J694)</f>
        <v>24</v>
      </c>
      <c r="AD140" s="3">
        <f t="shared" si="392"/>
        <v>19</v>
      </c>
      <c r="AE140" s="3">
        <f t="shared" si="392"/>
        <v>43</v>
      </c>
      <c r="AF140" s="34">
        <f>(M686+M688+M690+M692+M694)/5</f>
        <v>0.59567099567099524</v>
      </c>
      <c r="AG140" s="34">
        <f t="shared" ref="AG140" si="393">(N686+N688+N690+N692+N694)/5</f>
        <v>0.58561688311688287</v>
      </c>
      <c r="AH140" s="34">
        <f t="shared" si="390"/>
        <v>0.59567099567099524</v>
      </c>
      <c r="AI140" s="34">
        <f t="shared" si="391"/>
        <v>0.58770562770562718</v>
      </c>
      <c r="AJ140" s="34">
        <f t="shared" si="391"/>
        <v>0.57123015873015826</v>
      </c>
      <c r="AK140" s="34">
        <f t="shared" si="391"/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21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4"/>
      <c r="AG141" s="34"/>
      <c r="AH141" s="34"/>
      <c r="AI141" s="34"/>
      <c r="AJ141" s="34"/>
      <c r="AK141" s="34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21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4"/>
      <c r="AG142" s="34"/>
      <c r="AH142" s="34"/>
      <c r="AI142" s="34"/>
      <c r="AJ142" s="34"/>
      <c r="AK142" s="34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40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(I705+I707+I709+I711+I713)</f>
        <v>12</v>
      </c>
      <c r="AC143" s="3">
        <f>(J705+J707+J709+J711+J713)</f>
        <v>19</v>
      </c>
      <c r="AD143" s="3">
        <f>(K705+K707+K709+K711+K713)</f>
        <v>16</v>
      </c>
      <c r="AE143" s="3">
        <f>(L705+L707+L709+L711+L713)</f>
        <v>63</v>
      </c>
      <c r="AF143" s="34">
        <f>(M705+M707+M709+M711+M713)/5</f>
        <v>0.67527950310558971</v>
      </c>
      <c r="AG143" s="34">
        <f>(N705+N707+N709+N711+N713)/5</f>
        <v>0.68702041665428337</v>
      </c>
      <c r="AH143" s="34">
        <f>(O705+O707+O709+O711+O713)/5</f>
        <v>0.67527950310558971</v>
      </c>
      <c r="AI143" s="34">
        <f>(P705+P707+P709+P711+P713)/5</f>
        <v>0.66512472649772403</v>
      </c>
      <c r="AJ143" s="34">
        <f>(Q705+Q707+Q709+Q711+Q713)/5</f>
        <v>0.58096405228758119</v>
      </c>
      <c r="AK143" s="34">
        <f>(R705+R707+R709+R711+R713)/5</f>
        <v>0.56116791425564605</v>
      </c>
      <c r="AL143" s="3">
        <f>(S705+S707+S709+S711+S713)/5/60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(I706+I708+I710+I712+I714)</f>
        <v>23</v>
      </c>
      <c r="AC144" s="3">
        <f>(J706+J708+J710+J712+J714)</f>
        <v>18</v>
      </c>
      <c r="AD144" s="3">
        <f>(K706+K708+K710+K712+K714)</f>
        <v>22</v>
      </c>
      <c r="AE144" s="3">
        <f>(L706+L708+L710+L712+L714)</f>
        <v>45</v>
      </c>
      <c r="AF144" s="34">
        <f>(M706+M708+M710+M712+M714)/5</f>
        <v>0.62960662525879885</v>
      </c>
      <c r="AG144" s="38">
        <f>(N706+N708+N710+N712+N714)/5</f>
        <v>0.63833412963847702</v>
      </c>
      <c r="AH144" s="34">
        <f>(O706+O708+O710+O712+O714)/5</f>
        <v>0.62960662525879885</v>
      </c>
      <c r="AI144" s="34">
        <f>(P706+P708+P710+P712+P714)/5</f>
        <v>0.62101703683289311</v>
      </c>
      <c r="AJ144" s="34">
        <f>(Q706+Q708+Q710+Q712+Q714)/5</f>
        <v>0.59914799253034501</v>
      </c>
      <c r="AK144" s="34">
        <f>(R706+R708+R710+R712+R714)/5</f>
        <v>0.57651310886677121</v>
      </c>
      <c r="AL144" s="3">
        <f>(S706+S708+S710+S712+S714)/5/60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(I715+I717+I719+I721+I723)</f>
        <v>13</v>
      </c>
      <c r="AC145" s="3">
        <f>(J715+J717+J719+J721+J723)</f>
        <v>15</v>
      </c>
      <c r="AD145" s="3">
        <f>(K715+K717+K719+K721+K723)</f>
        <v>17</v>
      </c>
      <c r="AE145" s="3">
        <f>(L715+L717+L719+L721+L723)</f>
        <v>67</v>
      </c>
      <c r="AF145" s="34">
        <f>(M715+M717+M719+M721+M723)/5</f>
        <v>0.70999999999999974</v>
      </c>
      <c r="AG145" s="35">
        <f>(N715+N717+N719+N721+N723)/5</f>
        <v>0.74094631836508218</v>
      </c>
      <c r="AH145" s="34">
        <f>(O715+O717+O719+O721+O723)/5</f>
        <v>0.70999999999999974</v>
      </c>
      <c r="AI145" s="34">
        <f>(P715+P717+P719+P721+P723)/5</f>
        <v>0.70676078981477186</v>
      </c>
      <c r="AJ145" s="34">
        <f>(Q715+Q717+Q719+Q721+Q723)/5</f>
        <v>0.61482843137254861</v>
      </c>
      <c r="AK145" s="34">
        <f>(R715+R717+R719+R721+R723)/5</f>
        <v>0.52068081537309219</v>
      </c>
      <c r="AL145" s="3">
        <f>(S715+S717+S719+S721+S723)/5/60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(I716+I718+I720+I722+I724)</f>
        <v>24</v>
      </c>
      <c r="AC146" s="3">
        <f>(J716+J718+J720+J722+J724)</f>
        <v>20</v>
      </c>
      <c r="AD146" s="3">
        <f>(K716+K718+K720+K722+K724)</f>
        <v>30</v>
      </c>
      <c r="AE146" s="3">
        <f>(L716+L718+L720+L722+L724)</f>
        <v>32</v>
      </c>
      <c r="AF146" s="34">
        <f>(M716+M718+M720+M722+M724)/5</f>
        <v>0.52857142857142791</v>
      </c>
      <c r="AG146" s="34">
        <f>(N716+N718+N720+N722+N724)/5</f>
        <v>0.54393495393495339</v>
      </c>
      <c r="AH146" s="34">
        <f>(O716+O718+O720+O722+O724)/5</f>
        <v>0.52857142857142791</v>
      </c>
      <c r="AI146" s="34">
        <f>(P716+P718+P720+P722+P724)/5</f>
        <v>0.53048593868354232</v>
      </c>
      <c r="AJ146" s="34">
        <f>(Q716+Q718+Q720+Q722+Q724)/5</f>
        <v>0.52797619047618982</v>
      </c>
      <c r="AK146" s="34">
        <f>(R716+R718+R720+R722+R724)/5</f>
        <v>0.52153246588472102</v>
      </c>
      <c r="AL146" s="3">
        <f>(S716+S718+S720+S722+S724)/5/60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40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>
        <f>(I725+I727+I729+I731+I733)</f>
        <v>15</v>
      </c>
      <c r="AC147" s="3">
        <f>(J725+J727+J729+J731+J733)</f>
        <v>13</v>
      </c>
      <c r="AD147" s="3">
        <f>(K725+K727+K729+K731+K733)</f>
        <v>13</v>
      </c>
      <c r="AE147" s="3">
        <f>(L725+L727+L729+L731+L733)</f>
        <v>71</v>
      </c>
      <c r="AF147" s="34">
        <f>(M725+M727+M729+M731+M733)/5</f>
        <v>0.76347826086956494</v>
      </c>
      <c r="AG147" s="34">
        <f>(N725+N727+N729+N731+N733)/5</f>
        <v>0.77394277220364138</v>
      </c>
      <c r="AH147" s="34">
        <f>(O725+O727+O729+O731+O733)/5</f>
        <v>0.76347826086956494</v>
      </c>
      <c r="AI147" s="34">
        <f>(P725+P727+P729+P731+P733)/5</f>
        <v>0.76022489457272047</v>
      </c>
      <c r="AJ147" s="34">
        <f>(Q725+Q727+Q729+Q731+Q733)/5</f>
        <v>0.6720588235294116</v>
      </c>
      <c r="AK147" s="34">
        <f>(R725+R727+R729+R731+R733)/5</f>
        <v>0.58913349745074561</v>
      </c>
      <c r="AL147" s="39">
        <f>(S725+S727+S729+S731+S733)/5/60</f>
        <v>9.8233333333333324</v>
      </c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40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>
        <f>(I726+I728+I730+I732+I734)</f>
        <v>21</v>
      </c>
      <c r="AC148" s="3">
        <f>(J726+J728+J730+J732+J734)</f>
        <v>23</v>
      </c>
      <c r="AD148" s="3">
        <f>(K726+K728+K730+K732+K734)</f>
        <v>25</v>
      </c>
      <c r="AE148" s="3">
        <f>(L726+L728+L730+L732+L734)</f>
        <v>37</v>
      </c>
      <c r="AF148" s="34">
        <f>(M726+M728+M730+M732+M734)/5</f>
        <v>0.54675324675324588</v>
      </c>
      <c r="AG148" s="34">
        <f>(N726+N728+N730+N732+N734)/5</f>
        <v>0.55523365523365464</v>
      </c>
      <c r="AH148" s="34">
        <f>(O726+O728+O730+O732+O734)/5</f>
        <v>0.54675324675324588</v>
      </c>
      <c r="AI148" s="34">
        <f>(P726+P728+P730+P732+P734)/5</f>
        <v>0.54381574852163017</v>
      </c>
      <c r="AJ148" s="34">
        <f>(Q726+Q728+Q730+Q732+Q734)/5</f>
        <v>0.53650793650793616</v>
      </c>
      <c r="AK148" s="34">
        <f>(R726+R728+R730+R732+R734)/5</f>
        <v>0.52944355753347561</v>
      </c>
      <c r="AL148" s="39">
        <f>(S726+S728+S730+S732+S734)/5/60</f>
        <v>9.8433333333333337</v>
      </c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40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>
        <f>(I735+I737+I739+I741+I743)</f>
        <v>5</v>
      </c>
      <c r="AC149" s="3">
        <f>(J735+J737+J739+J741+J743)</f>
        <v>23</v>
      </c>
      <c r="AD149" s="3">
        <f>(K735+K737+K739+K741+K743)</f>
        <v>14</v>
      </c>
      <c r="AE149" s="3">
        <f>(L735+L737+L739+L741+L743)</f>
        <v>70</v>
      </c>
      <c r="AF149" s="34">
        <f>(M735+M737+M739+M741+M743)/5</f>
        <v>0.67173913043478239</v>
      </c>
      <c r="AG149" s="34">
        <f>(N735+N737+N739+N741+N743)/5</f>
        <v>0.61805755495457981</v>
      </c>
      <c r="AH149" s="34">
        <f>(O735+O737+O739+O741+O743)/5</f>
        <v>0.67173913043478239</v>
      </c>
      <c r="AI149" s="34">
        <f>(P735+P737+P739+P741+P743)/5</f>
        <v>0.64097832647622222</v>
      </c>
      <c r="AJ149" s="34">
        <f>(Q735+Q737+Q739+Q741+Q743)/5</f>
        <v>0.51654411764705843</v>
      </c>
      <c r="AK149" s="34">
        <f>(R735+R737+R739+R741+R743)/5</f>
        <v>0.30324727017770658</v>
      </c>
      <c r="AL149" s="3">
        <f>(S735+S737+S739+S741+S743)/5/60</f>
        <v>2.4266666666666667</v>
      </c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40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>
        <f>(I736+I738+I740+I742+I744)</f>
        <v>11</v>
      </c>
      <c r="AC150" s="3">
        <f>(J736+J738+J740+J742+J744)</f>
        <v>33</v>
      </c>
      <c r="AD150" s="3">
        <f>(K736+K738+K740+K742+K744)</f>
        <v>13</v>
      </c>
      <c r="AE150" s="3">
        <f>(L736+L738+L740+L742+L744)</f>
        <v>49</v>
      </c>
      <c r="AF150" s="34">
        <f>(M736+M738+M740+M742+M744)/5</f>
        <v>0.56536796536796496</v>
      </c>
      <c r="AG150" s="34">
        <f>(N736+N738+N740+N742+N744)/5</f>
        <v>0.54636076440145387</v>
      </c>
      <c r="AH150" s="34">
        <f>(O736+O738+O740+O742+O744)/5</f>
        <v>0.56536796536796496</v>
      </c>
      <c r="AI150" s="34">
        <f>(P736+P738+P740+P742+P744)/5</f>
        <v>0.52144573217791756</v>
      </c>
      <c r="AJ150" s="34">
        <f>(Q736+Q738+Q740+Q742+Q744)/5</f>
        <v>0.51646825396825347</v>
      </c>
      <c r="AK150" s="34">
        <f>(R736+R738+R740+R742+R744)/5</f>
        <v>0.46759480776183882</v>
      </c>
      <c r="AL150" s="3">
        <f>(S736+S738+S740+S742+S744)/5/60</f>
        <v>2.44</v>
      </c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(I745+I747+I749+I751+I753)</f>
        <v>3</v>
      </c>
      <c r="AC151" s="3">
        <f>(J745+J747+J749+J751+J753)</f>
        <v>25</v>
      </c>
      <c r="AD151" s="3">
        <f>(K745+K747+K749+K751+K753)</f>
        <v>15</v>
      </c>
      <c r="AE151" s="3">
        <f>(L745+L747+L749+L751+L753)</f>
        <v>69</v>
      </c>
      <c r="AF151" s="34">
        <f>(M745+M747+M749+M751+M753)/5</f>
        <v>0.63913043478260856</v>
      </c>
      <c r="AG151" s="34">
        <f>(N745+N747+N749+N751+N753)/5</f>
        <v>0.59836547891467762</v>
      </c>
      <c r="AH151" s="34">
        <f>(O745+O747+O749+O751+O753)/5</f>
        <v>0.63913043478260856</v>
      </c>
      <c r="AI151" s="34">
        <f>(P745+P747+P749+P751+P753)/5</f>
        <v>0.61168848482349603</v>
      </c>
      <c r="AJ151" s="34">
        <f>(Q745+Q747+Q749+Q751+Q753)/5</f>
        <v>0.45955882352941141</v>
      </c>
      <c r="AK151" s="34">
        <f>(R745+R747+R749+R751+R753)/5</f>
        <v>0.20766553442821278</v>
      </c>
      <c r="AL151" s="3">
        <f>(S745+S747+S749+S751+S753)/5/60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(I746+I748+I750+I752+I754)</f>
        <v>14</v>
      </c>
      <c r="AC152" s="3">
        <f>(J746+J748+J750+J752+J754)</f>
        <v>30</v>
      </c>
      <c r="AD152" s="3">
        <f>(K746+K748+K750+K752+K754)</f>
        <v>19</v>
      </c>
      <c r="AE152" s="3">
        <f>(L746+L748+L750+L752+L754)</f>
        <v>43</v>
      </c>
      <c r="AF152" s="34">
        <f>(M746+M748+M750+M752+M754)/5</f>
        <v>0.53766233766233706</v>
      </c>
      <c r="AG152" s="34">
        <f>(N746+N748+N750+N752+N754)/5</f>
        <v>0.51206094559035686</v>
      </c>
      <c r="AH152" s="34">
        <f>(O746+O748+O750+O752+O754)/5</f>
        <v>0.53766233766233706</v>
      </c>
      <c r="AI152" s="34">
        <f>(P746+P748+P750+P752+P754)/5</f>
        <v>0.50657220174461493</v>
      </c>
      <c r="AJ152" s="34">
        <f>(Q746+Q748+Q750+Q752+Q754)/5</f>
        <v>0.50992063492063433</v>
      </c>
      <c r="AK152" s="34">
        <f>(R746+R748+R750+R752+R754)/5</f>
        <v>0.41742540612282764</v>
      </c>
      <c r="AL152" s="3">
        <f>(S746+S748+S750+S752+S754)/5/60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(I755+I757+I759+I761+I763)</f>
        <v>5</v>
      </c>
      <c r="AC153" s="3">
        <f>(J755+J757+J759+J761+J763)</f>
        <v>23</v>
      </c>
      <c r="AD153" s="3">
        <f>(K755+K757+K759+K761+K763)</f>
        <v>25</v>
      </c>
      <c r="AE153" s="3">
        <f>(L755+L757+L759+L761+L763)</f>
        <v>59</v>
      </c>
      <c r="AF153" s="34">
        <f>(M755+M757+M759+M761+M763)/5</f>
        <v>0.56565217391304334</v>
      </c>
      <c r="AG153" s="34">
        <f>(N755+N757+N759+N761+N763)/5</f>
        <v>0.57092414831545213</v>
      </c>
      <c r="AH153" s="34">
        <f>(O755+O757+O759+O761+O763)/5</f>
        <v>0.56565217391304334</v>
      </c>
      <c r="AI153" s="34">
        <f>(P755+P757+P759+P761+P763)/5</f>
        <v>0.55783331521180446</v>
      </c>
      <c r="AJ153" s="34">
        <f>(Q755+Q757+Q759+Q761+Q763)/5</f>
        <v>0.44093137254901904</v>
      </c>
      <c r="AK153" s="34">
        <f>(R755+R757+R759+R761+R763)/5</f>
        <v>0.24445449478755563</v>
      </c>
      <c r="AL153" s="3">
        <f>(S755+S757+S759+S761+S763)/560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(I756+I758+I760+I762+I764)</f>
        <v>15</v>
      </c>
      <c r="AC154" s="3">
        <f>(J756+J758+J760+J762+J764)</f>
        <v>29</v>
      </c>
      <c r="AD154" s="3">
        <f>(K756+K758+K760+K762+K764)</f>
        <v>10</v>
      </c>
      <c r="AE154" s="3">
        <f>(L756+L758+L760+L762+L764)</f>
        <v>52</v>
      </c>
      <c r="AF154" s="34">
        <f>(M756+M758+M760+M762+M764)/5</f>
        <v>0.63160173160173094</v>
      </c>
      <c r="AG154" s="38">
        <f>(N756+N758+N760+N762+N764)/5</f>
        <v>0.63163637016578134</v>
      </c>
      <c r="AH154" s="34">
        <f>(O756+O758+O760+O762+O764)/5</f>
        <v>0.63160173160173094</v>
      </c>
      <c r="AI154" s="34">
        <f>(P756+P758+P760+P762+P764)/5</f>
        <v>0.5979987504044294</v>
      </c>
      <c r="AJ154" s="34">
        <f>(Q756+Q758+Q760+Q762+Q764)/5</f>
        <v>0.59246031746031669</v>
      </c>
      <c r="AK154" s="34">
        <f>(R756+R758+R760+R762+R764)/5</f>
        <v>0.56402838658337562</v>
      </c>
      <c r="AL154" s="3">
        <f>(S756+S758+S760+S762+S764)/560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(I765+I767+I769+I771+I773)</f>
        <v>3</v>
      </c>
      <c r="AC155" s="3">
        <f>(J765+J767+J769+J771+J773)</f>
        <v>25</v>
      </c>
      <c r="AD155" s="3">
        <f>(K765+K767+K769+K771+K773)</f>
        <v>10</v>
      </c>
      <c r="AE155" s="3">
        <f>(L765+L767+L769+L771+L773)</f>
        <v>74</v>
      </c>
      <c r="AF155" s="34">
        <f>(M765+M767+M769+M771+M773)/5</f>
        <v>0.68913043478260838</v>
      </c>
      <c r="AG155" s="34">
        <f>(N765+N767+N769+N771+N773)/5</f>
        <v>0.58711581647881506</v>
      </c>
      <c r="AH155" s="34">
        <f>(O765+O767+O769+O771+O773)/5</f>
        <v>0.68913043478260838</v>
      </c>
      <c r="AI155" s="34">
        <f>(P765+P767+P769+P771+P773)/5</f>
        <v>0.63191753244384785</v>
      </c>
      <c r="AJ155" s="34">
        <f>(Q765+Q767+Q769+Q771+Q773)/5</f>
        <v>0.49080882352941141</v>
      </c>
      <c r="AK155" s="34">
        <f>(R765+R767+R769+R771+R773)/5</f>
        <v>0.120811353675968</v>
      </c>
      <c r="AL155" s="3">
        <f>(S765+S767+S769+S771+S773)/5/60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(I766+I768+I770+I772+I774)</f>
        <v>19</v>
      </c>
      <c r="AC156" s="3">
        <f>(J766+J768+J770+J772+J774)</f>
        <v>25</v>
      </c>
      <c r="AD156" s="3">
        <f>(K766+K768+K770+K772+K774)</f>
        <v>27</v>
      </c>
      <c r="AE156" s="3">
        <f>(L766+L768+L770+L772+L774)</f>
        <v>35</v>
      </c>
      <c r="AF156" s="34">
        <f>(M766+M768+M770+M772+M774)/5</f>
        <v>0.50995670995670939</v>
      </c>
      <c r="AG156" s="34">
        <f>(N766+N768+N770+N772+N774)/5</f>
        <v>0.54217713401149881</v>
      </c>
      <c r="AH156" s="34">
        <f>(O766+O768+O770+O772+O774)/5</f>
        <v>0.50995670995670939</v>
      </c>
      <c r="AI156" s="34">
        <f>(P766+P768+P770+P772+P774)/5</f>
        <v>0.4752352591761454</v>
      </c>
      <c r="AJ156" s="34">
        <f>(Q766+Q768+Q770+Q772+Q774)/5</f>
        <v>0.49345238095238059</v>
      </c>
      <c r="AK156" s="34">
        <f>(R766+R768+R770+R772+R774)/5</f>
        <v>0.44281513968372899</v>
      </c>
      <c r="AL156" s="3">
        <f>(S766+S768+S770+S772+S774)/5/60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(I775+I777+I779+I781+I783)</f>
        <v>6</v>
      </c>
      <c r="AC157" s="3">
        <f>(J775+J777+J779+J781+J783)</f>
        <v>22</v>
      </c>
      <c r="AD157" s="3">
        <f>(K775+K777+K779+K781+K783)</f>
        <v>19</v>
      </c>
      <c r="AE157" s="3">
        <f>(L775+L777+L779+L781+L783)</f>
        <v>65</v>
      </c>
      <c r="AF157" s="34">
        <f>(M775+M777+M779+M781+M783)/5</f>
        <v>0.63173913043478236</v>
      </c>
      <c r="AG157" s="34">
        <f>(N775+N777+N779+N781+N783)/5</f>
        <v>0.61481725373974883</v>
      </c>
      <c r="AH157" s="34">
        <f>(O775+O777+O779+O781+O783)/5</f>
        <v>0.63173913043478236</v>
      </c>
      <c r="AI157" s="34">
        <f>(P775+P777+P779+P781+P783)/5</f>
        <v>0.61758085243092697</v>
      </c>
      <c r="AJ157" s="34">
        <f>(Q775+Q777+Q779+Q781+Q783)/5</f>
        <v>0.49436274509803885</v>
      </c>
      <c r="AK157" s="34">
        <f>(R775+R777+R779+R781+R783)/5</f>
        <v>0.34326151656168641</v>
      </c>
      <c r="AL157" s="3">
        <f>(S775+S777+S779+S781+S783)/5/60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(I776+I778+I780+I782+I784)</f>
        <v>17</v>
      </c>
      <c r="AC158" s="3">
        <f>(J776+J778+J780+J782+J784)</f>
        <v>27</v>
      </c>
      <c r="AD158" s="3">
        <f>(K776+K778+K780+K782+K784)</f>
        <v>19</v>
      </c>
      <c r="AE158" s="3">
        <f>(L776+L778+L780+L782+L784)</f>
        <v>43</v>
      </c>
      <c r="AF158" s="34">
        <f>(M776+M778+M780+M782+M784)/5</f>
        <v>0.56406926406926339</v>
      </c>
      <c r="AG158" s="34">
        <f>(N776+N778+N780+N782+N784)/5</f>
        <v>0.5340775890775884</v>
      </c>
      <c r="AH158" s="34">
        <f>(O776+O778+O780+O782+O784)/5</f>
        <v>0.56406926406926339</v>
      </c>
      <c r="AI158" s="34">
        <f>(P776+P778+P780+P782+P784)/5</f>
        <v>0.54556750349042349</v>
      </c>
      <c r="AJ158" s="34">
        <f>(Q776+Q778+Q780+Q782+Q784)/5</f>
        <v>0.53988095238095202</v>
      </c>
      <c r="AK158" s="34">
        <f>(R776+R778+R780+R782+R784)/5</f>
        <v>0.46257398243630082</v>
      </c>
      <c r="AL158" s="3">
        <f>(S776+S778+S780+S782+S784)/5/60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(I785+I787+I789+I791+I793)</f>
        <v>10</v>
      </c>
      <c r="AC159" s="3">
        <f>(J785+J787+J789+J791+J793)</f>
        <v>18</v>
      </c>
      <c r="AD159" s="3">
        <f>(K785+K787+K789+K791+K793)</f>
        <v>10</v>
      </c>
      <c r="AE159" s="3">
        <f>(L785+L787+L789+L791+L793)</f>
        <v>74</v>
      </c>
      <c r="AF159" s="34">
        <f>(M785+M787+M789+M791+M793)/5</f>
        <v>0.74999999999999956</v>
      </c>
      <c r="AG159" s="35">
        <f>(N785+N787+N789+N791+N793)/5</f>
        <v>0.73811603571194317</v>
      </c>
      <c r="AH159" s="34">
        <f>(O785+O787+O789+O791+O793)/5</f>
        <v>0.74999999999999956</v>
      </c>
      <c r="AI159" s="34">
        <f>(P785+P787+P789+P791+P793)/5</f>
        <v>0.72415091515777952</v>
      </c>
      <c r="AJ159" s="34">
        <f>(Q785+Q787+Q789+Q791+Q793)/5</f>
        <v>0.61544117647058783</v>
      </c>
      <c r="AK159" s="34">
        <f>(R785+R787+R789+R791+R793)/5</f>
        <v>0.56905489892723049</v>
      </c>
      <c r="AL159" s="3">
        <f>(S785+S787+S789+S791+S793)/5/60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(I786+I788+I790+I792+I794)</f>
        <v>22</v>
      </c>
      <c r="AC160" s="3">
        <f>(J786+J788+J790+J792+J794)</f>
        <v>22</v>
      </c>
      <c r="AD160" s="3">
        <f>(K786+K788+K790+K792+K794)</f>
        <v>24</v>
      </c>
      <c r="AE160" s="3">
        <f>(L786+L788+L790+L792+L794)</f>
        <v>38</v>
      </c>
      <c r="AF160" s="34">
        <f>(M786+M788+M790+M792+M794)/5</f>
        <v>0.56666666666666632</v>
      </c>
      <c r="AG160" s="34">
        <f>(N786+N788+N790+N792+N794)/5</f>
        <v>0.57780219780219744</v>
      </c>
      <c r="AH160" s="34">
        <f>(O786+O788+O790+O792+O794)/5</f>
        <v>0.56666666666666632</v>
      </c>
      <c r="AI160" s="34">
        <f>(P786+P788+P790+P792+P794)/5</f>
        <v>0.56694482855204298</v>
      </c>
      <c r="AJ160" s="34">
        <f>(Q786+Q788+Q790+Q792+Q794)/5</f>
        <v>0.55575396825396794</v>
      </c>
      <c r="AK160" s="34">
        <f>(R786+R788+R790+R792+R794)/5</f>
        <v>0.55280731592145915</v>
      </c>
      <c r="AL160" s="3">
        <f>(S786+S788+S790+S792+S794)/5/60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I795+I797+I799+I801+I803</f>
        <v>10</v>
      </c>
      <c r="AC161" s="3">
        <f>J795+J797+J799+J801+J803</f>
        <v>18</v>
      </c>
      <c r="AD161" s="3">
        <f>K795+K797+K799+K801+K803</f>
        <v>12</v>
      </c>
      <c r="AE161" s="3">
        <f>L795+L797+L799+L801+L803</f>
        <v>72</v>
      </c>
      <c r="AF161" s="34">
        <f>(M795+M797+M799+M801+M803)/5</f>
        <v>0.73391304347826036</v>
      </c>
      <c r="AG161" s="34">
        <f>(N795+N797+N799+N801+N803)/5</f>
        <v>0.72279503105590026</v>
      </c>
      <c r="AH161" s="34">
        <f>(O795+O797+O799+O801+O803)/5</f>
        <v>0.73391304347826036</v>
      </c>
      <c r="AI161" s="34">
        <f>(P795+P797+P799+P801+P803)/5</f>
        <v>0.71271918607259799</v>
      </c>
      <c r="AJ161" s="34">
        <f>(Q795+Q797+Q799+Q801+Q803)/5</f>
        <v>0.60404411764705823</v>
      </c>
      <c r="AK161" s="34">
        <f>(R795+R797+R799+R801+R803)/5</f>
        <v>0.5607744795312074</v>
      </c>
      <c r="AL161" s="3">
        <f>(S795+S797+S799+S801+S803)/5/60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I796+I798+I800+I802+I804</f>
        <v>22</v>
      </c>
      <c r="AC162" s="3">
        <f>J796+J798+J800+J802+J804</f>
        <v>22</v>
      </c>
      <c r="AD162" s="3">
        <f>K796+K798+K800+K802+K804</f>
        <v>26</v>
      </c>
      <c r="AE162" s="3">
        <f>L796+L798+L800+L802+L804</f>
        <v>36</v>
      </c>
      <c r="AF162" s="34">
        <f>(M796+M798+M800+M802+M804)/5</f>
        <v>0.54761904761904734</v>
      </c>
      <c r="AG162" s="34">
        <f>(N796+N798+N800+N802+N804)/5</f>
        <v>0.55416583416583376</v>
      </c>
      <c r="AH162" s="34">
        <f>(O796+O798+O800+O802+O804)/5</f>
        <v>0.54761904761904734</v>
      </c>
      <c r="AI162" s="34">
        <f>(P796+P798+P800+P802+P804)/5</f>
        <v>0.54970731227562541</v>
      </c>
      <c r="AJ162" s="34">
        <f>(Q796+Q798+Q800+Q802+Q804)/5</f>
        <v>0.53908730158730123</v>
      </c>
      <c r="AK162" s="34">
        <f>(R796+R798+R800+R802+R804)/5</f>
        <v>0.53423589900308266</v>
      </c>
      <c r="AL162" s="3">
        <f>(S796+S798+S800+S802+S804)/5/60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(I805+I807+I809+I811+I813)</f>
        <v>7</v>
      </c>
      <c r="AC163" s="3">
        <f>(J805+J807+J809+J811+J813)</f>
        <v>26</v>
      </c>
      <c r="AD163" s="3">
        <f>(K805+K807+K809+K811+K813)</f>
        <v>13</v>
      </c>
      <c r="AE163" s="3">
        <f>(L805+L807+L809+L811+L813)</f>
        <v>67</v>
      </c>
      <c r="AF163" s="34">
        <f>(M805+M807+M809+M811+M813)/5</f>
        <v>0.65175983436852958</v>
      </c>
      <c r="AG163" s="34">
        <f>(N805+N807+N809+N811+N813)/5</f>
        <v>0.57799019191268675</v>
      </c>
      <c r="AH163" s="34">
        <f>(O805+O807+O809+O811+O813)/5</f>
        <v>0.65175983436852958</v>
      </c>
      <c r="AI163" s="34">
        <f>(P805+P807+P809+P811+P813)/5</f>
        <v>0.60940752512619456</v>
      </c>
      <c r="AJ163" s="34">
        <f>(Q805+Q807+Q809+Q811+Q813)/5</f>
        <v>0.5112745098039212</v>
      </c>
      <c r="AK163" s="34">
        <f>(R805+R807+R809+R811+R813)/5</f>
        <v>0.29469186639777817</v>
      </c>
      <c r="AL163" s="3">
        <f>(S805+S807+S809+S811+S813)/5/60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>(I806+I808+I810+I812+I814)</f>
        <v>19</v>
      </c>
      <c r="AC164" s="3">
        <f>(J806+J808+J810+J812+J814)</f>
        <v>20</v>
      </c>
      <c r="AD164" s="3">
        <f>(K806+K808+K810+K812+K814)</f>
        <v>16</v>
      </c>
      <c r="AE164" s="3">
        <f>(L806+L808+L810+L812+L814)</f>
        <v>50</v>
      </c>
      <c r="AF164" s="34">
        <f>(M806+M808+M810+M812+M814)/5</f>
        <v>0.65683982683982656</v>
      </c>
      <c r="AG164" s="38">
        <f>(N806+N808+N810+N812+N814)/5</f>
        <v>0.659805387719826</v>
      </c>
      <c r="AH164" s="34">
        <f>(O806+O808+O810+O812+O814)/5</f>
        <v>0.65683982683982656</v>
      </c>
      <c r="AI164" s="34">
        <f>(P806+P808+P810+P812+P814)/5</f>
        <v>0.6426776030986554</v>
      </c>
      <c r="AJ164" s="34">
        <f>(Q806+Q808+Q810+Q812+Q814)/5</f>
        <v>0.59831349206349194</v>
      </c>
      <c r="AK164" s="34">
        <f>(R806+R808+R810+R812+R814)/5</f>
        <v>0.50669909252097955</v>
      </c>
      <c r="AL164" s="3">
        <f>(S806+S808+S810+S812+S814)/5/60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(I815+I817+I819+I821+I823)</f>
        <v>2</v>
      </c>
      <c r="AC165" s="3">
        <f>(J815+J817+J819+J821+J823)</f>
        <v>26</v>
      </c>
      <c r="AD165" s="3">
        <f>(K815+K817+K819+K821+K823)</f>
        <v>9</v>
      </c>
      <c r="AE165" s="3">
        <f>(L815+L817+L819+L821+L823)</f>
        <v>75</v>
      </c>
      <c r="AF165" s="34">
        <f>(M815+M817+M819+M821+M823)/5</f>
        <v>0.6917391304347823</v>
      </c>
      <c r="AG165" s="34">
        <f>(N815+N817+N819+N821+N823)/5</f>
        <v>0.60803122258300801</v>
      </c>
      <c r="AH165" s="34">
        <f>(O815+O817+O819+O821+O823)/5</f>
        <v>0.6917391304347823</v>
      </c>
      <c r="AI165" s="34">
        <f>(P815+P817+P819+P821+P823)/5</f>
        <v>0.63414295614295557</v>
      </c>
      <c r="AJ165" s="34">
        <f>(Q815+Q817+Q819+Q821+Q823)/5</f>
        <v>0.48872549019607792</v>
      </c>
      <c r="AK165" s="34">
        <f>(R815+R817+R819+R821+R823)/5</f>
        <v>0.2040736334812662</v>
      </c>
      <c r="AL165" s="3">
        <f>(S815+S817+S819+S821+S823)/5/60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(I816+I818+I820+I822+I824)</f>
        <v>13</v>
      </c>
      <c r="AC166" s="3">
        <f>(J816+J818+J820+J822+J824)</f>
        <v>31</v>
      </c>
      <c r="AD166" s="3">
        <f>(K816+K818+K820+K822+K824)</f>
        <v>8</v>
      </c>
      <c r="AE166" s="3">
        <f>(L816+L818+L820+L822+L824)</f>
        <v>54</v>
      </c>
      <c r="AF166" s="34">
        <f>(M816+M818+M820+M822+M824)/5</f>
        <v>0.63160173160173072</v>
      </c>
      <c r="AG166" s="38">
        <f>(N816+N818+N820+N822+N824)/5</f>
        <v>0.60884644766997686</v>
      </c>
      <c r="AH166" s="34">
        <f>(O816+O818+O820+O822+O824)/5</f>
        <v>0.63160173160173072</v>
      </c>
      <c r="AI166" s="34">
        <f>(P816+P818+P820+P822+P824)/5</f>
        <v>0.58699545717444346</v>
      </c>
      <c r="AJ166" s="34">
        <f>(Q816+Q818+Q820+Q822+Q824)/5</f>
        <v>0.58174603174603157</v>
      </c>
      <c r="AK166" s="34">
        <f>(R816+R818+R820+R822+R824)/5</f>
        <v>0.49572569333847855</v>
      </c>
      <c r="AL166" s="3">
        <f>(S816+S818+S820+S822+S824)/5/60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(I825+I827+I829+I831+I833)</f>
        <v>5</v>
      </c>
      <c r="AC167" s="3">
        <f>(J825+J827+J829+J831+J833)</f>
        <v>23</v>
      </c>
      <c r="AD167" s="3">
        <f>(K825+K827+K829+K831+K833)</f>
        <v>19</v>
      </c>
      <c r="AE167" s="3">
        <f>(L825+L827+L829+L831+L833)</f>
        <v>65</v>
      </c>
      <c r="AF167" s="34">
        <f>(M825+M827+M829+M831+M833)/5</f>
        <v>0.62826086956521698</v>
      </c>
      <c r="AG167" s="34">
        <f>(N825+N827+N829+N831+N833)/5</f>
        <v>0.59200246994297312</v>
      </c>
      <c r="AH167" s="34">
        <f>(O825+O827+O829+O831+O833)/5</f>
        <v>0.62826086956521698</v>
      </c>
      <c r="AI167" s="34">
        <f>(P825+P827+P829+P831+P833)/5</f>
        <v>0.60622202740051656</v>
      </c>
      <c r="AJ167" s="34">
        <f>(Q825+Q827+Q829+Q831+Q833)/5</f>
        <v>0.47120098039215641</v>
      </c>
      <c r="AK167" s="34">
        <f>(R825+R827+R829+R831+R833)/5</f>
        <v>0.25204176687259838</v>
      </c>
      <c r="AL167" s="3">
        <f>(S825+S827+S829+S831+S833)/5/60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(I826+I828+I830+I832+I834)</f>
        <v>17</v>
      </c>
      <c r="AC168" s="3">
        <f>(J826+J828+J830+J832+J834)</f>
        <v>27</v>
      </c>
      <c r="AD168" s="3">
        <f>(K826+K828+K830+K832+K834)</f>
        <v>16</v>
      </c>
      <c r="AE168" s="3">
        <f>(L826+L828+L830+L832+L834)</f>
        <v>46</v>
      </c>
      <c r="AF168" s="34">
        <f>(M826+M828+M830+M832+M834)/5</f>
        <v>0.59307359307359275</v>
      </c>
      <c r="AG168" s="34">
        <f>(N826+N828+N830+N832+N834)/5</f>
        <v>0.59203669346526455</v>
      </c>
      <c r="AH168" s="34">
        <f>(O826+O828+O830+O832+O834)/5</f>
        <v>0.59307359307359275</v>
      </c>
      <c r="AI168" s="34">
        <f>(P826+P828+P830+P832+P834)/5</f>
        <v>0.57592567996458077</v>
      </c>
      <c r="AJ168" s="34">
        <f>(Q826+Q828+Q830+Q832+Q834)/5</f>
        <v>0.56349206349206304</v>
      </c>
      <c r="AK168" s="34">
        <f>(R826+R828+R830+R832+R834)/5</f>
        <v>0.55047826848555237</v>
      </c>
      <c r="AL168" s="3">
        <f>(S826+S828+S830+S832+S834)/5/60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(I835+I837+I839+I841+I843)</f>
        <v>3</v>
      </c>
      <c r="AC169" s="3">
        <f>(J835+J837+J839+J841+J843)</f>
        <v>25</v>
      </c>
      <c r="AD169" s="3">
        <f>(K835+K837+K839+K841+K843)</f>
        <v>8</v>
      </c>
      <c r="AE169" s="3">
        <f>(L835+L837+L839+L841+L843)</f>
        <v>76</v>
      </c>
      <c r="AF169" s="34">
        <f>(M835+M837+M839+M841+M843)/5</f>
        <v>0.70260869565217343</v>
      </c>
      <c r="AG169" s="34">
        <f>(N835+N837+N839+N841+N843)/5</f>
        <v>0.61828075946870065</v>
      </c>
      <c r="AH169" s="34">
        <f>(O835+O837+O839+O841+O843)/5</f>
        <v>0.70260869565217343</v>
      </c>
      <c r="AI169" s="34">
        <f>(P835+P837+P839+P841+P843)/5</f>
        <v>0.64853194860059804</v>
      </c>
      <c r="AJ169" s="34">
        <f>(Q835+Q837+Q839+Q841+Q843)/5</f>
        <v>0.50147058823529378</v>
      </c>
      <c r="AK169" s="34">
        <f>(R835+R837+R839+R841+R843)/5</f>
        <v>0.21562906557150799</v>
      </c>
      <c r="AL169" s="3">
        <f>(S835+S837+S839+S841+S843)/5/60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(I836+I838+I840+I842+I844)</f>
        <v>15</v>
      </c>
      <c r="AC170" s="3">
        <f>(J836+J838+J840+J842+J844)</f>
        <v>29</v>
      </c>
      <c r="AD170" s="3">
        <f>(K836+K838+K840+K842+K844)</f>
        <v>12</v>
      </c>
      <c r="AE170" s="3">
        <f>(L836+L838+L840+L842+L844)</f>
        <v>50</v>
      </c>
      <c r="AF170" s="34">
        <f>(M836+M838+M840+M842+M844)/5</f>
        <v>0.61255411255411185</v>
      </c>
      <c r="AG170" s="34">
        <f>(N836+N838+N840+N842+N844)/5</f>
        <v>0.59640669490936815</v>
      </c>
      <c r="AH170" s="34">
        <f>(O836+O838+O840+O842+O844)/5</f>
        <v>0.61255411255411185</v>
      </c>
      <c r="AI170" s="34">
        <f>(P836+P838+P840+P842+P844)/5</f>
        <v>0.57636762407931674</v>
      </c>
      <c r="AJ170" s="34">
        <f>(Q836+Q838+Q840+Q842+Q844)/5</f>
        <v>0.58095238095238066</v>
      </c>
      <c r="AK170" s="34">
        <f>(R836+R838+R840+R842+R844)/5</f>
        <v>0.4945463322570906</v>
      </c>
      <c r="AL170" s="3">
        <f>(S836+S838+S840+S842+S844)/5/60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(I845+I847+I849+I851+I853)</f>
        <v>6</v>
      </c>
      <c r="AC171" s="3">
        <f>(J845+J847+J849+J851+J853)</f>
        <v>22</v>
      </c>
      <c r="AD171" s="3">
        <f>(K845+K847+K849+K851+K853)</f>
        <v>8</v>
      </c>
      <c r="AE171" s="3">
        <f>(L845+L847+L849+L851+L853)</f>
        <v>76</v>
      </c>
      <c r="AF171" s="34">
        <f>(M845+M847+M849+M851+M853)/5</f>
        <v>0.73391304347826036</v>
      </c>
      <c r="AG171" s="34">
        <f>(N845+N847+N849+N851+N853)/5</f>
        <v>0.67208539622528241</v>
      </c>
      <c r="AH171" s="34">
        <f>(O845+O847+O849+O851+O853)/5</f>
        <v>0.73391304347826036</v>
      </c>
      <c r="AI171" s="34">
        <f>(P845+P847+P849+P851+P853)/5</f>
        <v>0.69186717193582148</v>
      </c>
      <c r="AJ171" s="34">
        <f>(Q845+Q847+Q849+Q851+Q853)/5</f>
        <v>0.56887254901960738</v>
      </c>
      <c r="AK171" s="34">
        <f>(R845+R847+R849+R851+R853)/5</f>
        <v>0.4268665502096412</v>
      </c>
      <c r="AL171" s="3">
        <f>(S845+S847+S849+S851+S853)/5/60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(I846+I848+I850+I852+I854)</f>
        <v>11</v>
      </c>
      <c r="AC172" s="3">
        <f>(J846+J848+J850+J852+J854)</f>
        <v>33</v>
      </c>
      <c r="AD172" s="3">
        <f>(K846+K848+K850+K852+K854)</f>
        <v>15</v>
      </c>
      <c r="AE172" s="3">
        <f>(L846+L848+L850+L852+L854)</f>
        <v>47</v>
      </c>
      <c r="AF172" s="34">
        <f>(M846+M848+M850+M852+M854)/5</f>
        <v>0.54545454545454475</v>
      </c>
      <c r="AG172" s="34">
        <f>(N846+N848+N850+N852+N854)/5</f>
        <v>0.47942279942279897</v>
      </c>
      <c r="AH172" s="34">
        <f>(O846+O848+O850+O852+O854)/5</f>
        <v>0.54545454545454475</v>
      </c>
      <c r="AI172" s="34">
        <f>(P846+P848+P850+P852+P854)/5</f>
        <v>0.49681508967223198</v>
      </c>
      <c r="AJ172" s="34">
        <f>(Q846+Q848+Q850+Q852+Q854)/5</f>
        <v>0.50773809523809477</v>
      </c>
      <c r="AK172" s="34">
        <f>(R846+R848+R850+R852+R854)/5</f>
        <v>0.37303494914532837</v>
      </c>
      <c r="AL172" s="3">
        <f>(S846+S848+S850+S852+S854)/5/60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(I855+I857+I859+I861+I863)</f>
        <v>2</v>
      </c>
      <c r="AC173" s="3">
        <f>(J855+J857+J859+J861+J863)</f>
        <v>26</v>
      </c>
      <c r="AD173" s="3">
        <f>(K855+K857+K859+K861+K863)</f>
        <v>16</v>
      </c>
      <c r="AE173" s="3">
        <f>(L855+L857+L859+L861+L863)</f>
        <v>68</v>
      </c>
      <c r="AF173" s="34">
        <f>(M855+M857+M859+M861+M863)/5</f>
        <v>0.62695652173913019</v>
      </c>
      <c r="AG173" s="34">
        <f>(N855+N857+N859+N861+N863)/5</f>
        <v>0.57006864988558337</v>
      </c>
      <c r="AH173" s="34">
        <f>(O855+O857+O859+O861+O863)/5</f>
        <v>0.62695652173913019</v>
      </c>
      <c r="AI173" s="34">
        <f>(P855+P857+P859+P861+P863)/5</f>
        <v>0.59591069330199731</v>
      </c>
      <c r="AJ173" s="34">
        <f>(Q855+Q857+Q859+Q861+Q863)/5</f>
        <v>0.44644607843137207</v>
      </c>
      <c r="AK173" s="34">
        <f>(R855+R857+R859+R861+R863)/5</f>
        <v>0.1698905963232602</v>
      </c>
      <c r="AL173" s="3">
        <f>(S855+S857+S859+S861+S863)/5/60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(I856+I858+I860+I862+I864)</f>
        <v>10</v>
      </c>
      <c r="AC174" s="3">
        <f>(J856+J858+J860+J862+J864)</f>
        <v>34</v>
      </c>
      <c r="AD174" s="3">
        <f>(K856+K858+K860+K862+K864)</f>
        <v>15</v>
      </c>
      <c r="AE174" s="3">
        <f>(L856+L858+L860+L862+L864)</f>
        <v>47</v>
      </c>
      <c r="AF174" s="34">
        <f>(M856+M858+M860+M862+M864)/5</f>
        <v>0.53852813852813819</v>
      </c>
      <c r="AG174" s="34">
        <f>(N856+N858+N860+N862+N864)/5</f>
        <v>0.52248803827751167</v>
      </c>
      <c r="AH174" s="34">
        <f>(O856+O858+O860+O862+O864)/5</f>
        <v>0.53852813852813819</v>
      </c>
      <c r="AI174" s="34">
        <f>(P856+P858+P860+P862+P864)/5</f>
        <v>0.48790711592554886</v>
      </c>
      <c r="AJ174" s="34">
        <f>(Q856+Q858+Q860+Q862+Q864)/5</f>
        <v>0.49603174603174544</v>
      </c>
      <c r="AK174" s="34">
        <f>(R856+R858+R860+R862+R864)/5</f>
        <v>0.37731491625630376</v>
      </c>
      <c r="AL174" s="3">
        <f>(S856+S858+S860+S862+S864)/5/60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(I865+I867+I869+I871+I873)</f>
        <v>2</v>
      </c>
      <c r="AC175" s="3">
        <f>(J865+J867+J869+J871+J873)</f>
        <v>26</v>
      </c>
      <c r="AD175" s="3">
        <f>(K865+K867+K869+K871+K873)</f>
        <v>23</v>
      </c>
      <c r="AE175" s="3">
        <f>(L865+L867+L869+L871+L873)</f>
        <v>61</v>
      </c>
      <c r="AF175" s="34">
        <f>(M865+M867+M869+M871+M873)/5</f>
        <v>0.55826086956521725</v>
      </c>
      <c r="AG175" s="34">
        <f>(N865+N867+N869+N871+N873)/5</f>
        <v>0.54201690821256021</v>
      </c>
      <c r="AH175" s="34">
        <f>(O865+O867+O869+O871+O873)/5</f>
        <v>0.55826086956521725</v>
      </c>
      <c r="AI175" s="34">
        <f>(P865+P867+P869+P871+P873)/5</f>
        <v>0.54587907814452397</v>
      </c>
      <c r="AJ175" s="34">
        <f>(Q865+Q867+Q869+Q871+Q873)/5</f>
        <v>0.39509803921568576</v>
      </c>
      <c r="AK175" s="34">
        <f>(R865+R867+R869+R871+R873)/5</f>
        <v>0.13783115457630341</v>
      </c>
      <c r="AL175" s="3">
        <f>(S865+S867+S869+S871+S873)/5/60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(I866+I868+I870+I872+I874)</f>
        <v>14</v>
      </c>
      <c r="AC176" s="3">
        <f>(J866+J868+J870+J872+J874)</f>
        <v>30</v>
      </c>
      <c r="AD176" s="3">
        <f>(K866+K868+K870+K872+K874)</f>
        <v>13</v>
      </c>
      <c r="AE176" s="3">
        <f>(L866+L868+L870+L872+L874)</f>
        <v>49</v>
      </c>
      <c r="AF176" s="34">
        <f>(M866+M868+M870+M872+M874)/5</f>
        <v>0.59393939393939343</v>
      </c>
      <c r="AG176" s="34">
        <f>(N866+N868+N870+N872+N874)/5</f>
        <v>0.60016496661233454</v>
      </c>
      <c r="AH176" s="34">
        <f>(O866+O868+O870+O872+O874)/5</f>
        <v>0.59393939393939343</v>
      </c>
      <c r="AI176" s="34">
        <f>(P866+P868+P870+P872+P874)/5</f>
        <v>0.56488335158110115</v>
      </c>
      <c r="AJ176" s="34">
        <f>(Q866+Q868+Q870+Q872+Q874)/5</f>
        <v>0.55496031746031682</v>
      </c>
      <c r="AK176" s="34">
        <f>(R866+R868+R870+R872+R874)/5</f>
        <v>0.52890307939401537</v>
      </c>
      <c r="AL176" s="3">
        <f>(S866+S868+S870+S872+S874)/5/60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(I875+I877+I879+I881+I883)</f>
        <v>6</v>
      </c>
      <c r="AC177" s="3">
        <f>(J875+J877+J879+J881+J883)</f>
        <v>22</v>
      </c>
      <c r="AD177" s="3">
        <f>(K875+K877+K879+K881+K883)</f>
        <v>9</v>
      </c>
      <c r="AE177" s="3">
        <f>(L875+L877+L879+L881+L883)</f>
        <v>75</v>
      </c>
      <c r="AF177" s="34">
        <f>(M875+M877+M879+M881+M883)/5</f>
        <v>0.72391304347826035</v>
      </c>
      <c r="AG177" s="34">
        <f>(N875+N877+N879+N881+N883)/5</f>
        <v>0.65255577507094742</v>
      </c>
      <c r="AH177" s="34">
        <f>(O875+O877+O879+O881+O883)/5</f>
        <v>0.72391304347826035</v>
      </c>
      <c r="AI177" s="34">
        <f>(P875+P877+P879+P881+P883)/5</f>
        <v>0.67858450474011067</v>
      </c>
      <c r="AJ177" s="34">
        <f>(Q875+Q877+Q879+Q881+Q883)/5</f>
        <v>0.54669117647058774</v>
      </c>
      <c r="AK177" s="34">
        <f>(R875+R877+R879+R881+R883)/5</f>
        <v>0.32819778572516495</v>
      </c>
      <c r="AL177" s="3">
        <f>(S875+S877+S879+S881+S883)/5/60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(I876+I878+I880+I882+I884)</f>
        <v>20</v>
      </c>
      <c r="AC178" s="3">
        <f>(J876+J878+J880+J882+J884)</f>
        <v>24</v>
      </c>
      <c r="AD178" s="3">
        <f>(K876+K878+K880+K882+K884)</f>
        <v>22</v>
      </c>
      <c r="AE178" s="3">
        <f>(L876+L878+L880+L882+L884)</f>
        <v>40</v>
      </c>
      <c r="AF178" s="34">
        <f>(M876+M878+M880+M882+M884)/5</f>
        <v>0.56623376623376576</v>
      </c>
      <c r="AG178" s="34">
        <f>(N876+N878+N880+N882+N884)/5</f>
        <v>0.56306748806748752</v>
      </c>
      <c r="AH178" s="34">
        <f>(O876+O878+O880+O882+O884)/5</f>
        <v>0.56623376623376576</v>
      </c>
      <c r="AI178" s="34">
        <f>(P876+P878+P880+P882+P884)/5</f>
        <v>0.5599918512859684</v>
      </c>
      <c r="AJ178" s="34">
        <f>(Q876+Q878+Q880+Q882+Q884)/5</f>
        <v>0.54642857142857104</v>
      </c>
      <c r="AK178" s="34">
        <f>(R876+R878+R880+R882+R884)/5</f>
        <v>0.52974981976842905</v>
      </c>
      <c r="AL178" s="3">
        <f>(S876+S878+S880+S882+S884)/5/60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(I885+I887+I889+I891+I893)</f>
        <v>7</v>
      </c>
      <c r="AC179" s="3">
        <f>(J885+J887+J889+J891+J893)</f>
        <v>21</v>
      </c>
      <c r="AD179" s="3">
        <f>(K885+K887+K889+K891+K893)</f>
        <v>11</v>
      </c>
      <c r="AE179" s="3">
        <f>(L885+L887+L889+L891+L893)</f>
        <v>73</v>
      </c>
      <c r="AF179" s="34">
        <f>(M885+M887+M889+M891+M893)/5</f>
        <v>0.71260869565217333</v>
      </c>
      <c r="AG179" s="34">
        <f>(N885+N887+N889+N891+N893)/5</f>
        <v>0.67781962639887183</v>
      </c>
      <c r="AH179" s="34">
        <f>(O885+O887+O889+O891+O893)/5</f>
        <v>0.71260869565217333</v>
      </c>
      <c r="AI179" s="34">
        <f>(P885+P887+P889+P891+P893)/5</f>
        <v>0.67567199834934322</v>
      </c>
      <c r="AJ179" s="34">
        <f>(Q885+Q887+Q889+Q891+Q893)/5</f>
        <v>0.57475490196078405</v>
      </c>
      <c r="AK179" s="34">
        <f>(R885+R887+R889+R891+R893)/5</f>
        <v>0.42598820437968482</v>
      </c>
      <c r="AL179" s="3">
        <f>(S885+S887+S889+S891+S893)/5/60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(I886+I888+I890+I892+I894)</f>
        <v>17</v>
      </c>
      <c r="AC180" s="3">
        <f>(J886+J888+J890+J892+J894)</f>
        <v>27</v>
      </c>
      <c r="AD180" s="3">
        <f>(K886+K888+K890+K892+K894)</f>
        <v>17</v>
      </c>
      <c r="AE180" s="3">
        <f>(L886+L888+L890+L892+L894)</f>
        <v>45</v>
      </c>
      <c r="AF180" s="34">
        <f>(M886+M888+M890+M892+M894)/5</f>
        <v>0.58441558441558372</v>
      </c>
      <c r="AG180" s="34">
        <f>(N886+N888+N890+N892+N894)/5</f>
        <v>0.56277415395062425</v>
      </c>
      <c r="AH180" s="34">
        <f>(O886+O888+O890+O892+O894)/5</f>
        <v>0.58441558441558372</v>
      </c>
      <c r="AI180" s="34">
        <f>(P886+P888+P890+P892+P894)/5</f>
        <v>0.55980957064121317</v>
      </c>
      <c r="AJ180" s="34">
        <f>(Q886+Q888+Q890+Q892+Q894)/5</f>
        <v>0.56011904761904741</v>
      </c>
      <c r="AK180" s="34">
        <f>(R886+R888+R890+R892+R894)/5</f>
        <v>0.51411137579028721</v>
      </c>
      <c r="AL180" s="3">
        <f>(S886+S888+S890+S892+S894)/5/60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>(I895+I897+I899+I901+I903)</f>
        <v>22</v>
      </c>
      <c r="AC181" s="3">
        <f>(J895+J897+J899+J901+J903)</f>
        <v>6</v>
      </c>
      <c r="AD181" s="3">
        <f>(K895+K897+K899+K901+K903)</f>
        <v>66</v>
      </c>
      <c r="AE181" s="3">
        <f>(L895+L897+L899+L901+L903)</f>
        <v>18</v>
      </c>
      <c r="AF181" s="34">
        <f>(M895+M897+M899+M901+M903)/5</f>
        <v>0.35304347826086946</v>
      </c>
      <c r="AG181" s="34">
        <f>(N895+N897+N899+N901+N903)/5</f>
        <v>0.28994275859781771</v>
      </c>
      <c r="AH181" s="34">
        <f>(O895+O897+O899+O901+O903)/5</f>
        <v>0.35304347826086946</v>
      </c>
      <c r="AI181" s="34">
        <f>(P895+P897+P899+P901+P903)/5</f>
        <v>0.25741644329350433</v>
      </c>
      <c r="AJ181" s="34">
        <f>(Q895+Q897+Q899+Q901+Q903)/5</f>
        <v>0.50588235294117645</v>
      </c>
      <c r="AK181" s="34">
        <f>(R895+R897+R899+R901+R903)/5</f>
        <v>0.17112827319091881</v>
      </c>
      <c r="AL181" s="3">
        <f>(S895+S897+S899+S901+S903)/5/60</f>
        <v>4.75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>(I896+I898+I900+I902+I904)</f>
        <v>33</v>
      </c>
      <c r="AC182" s="3">
        <f>(J896+J898+J900+J902+J904)</f>
        <v>11</v>
      </c>
      <c r="AD182" s="3">
        <f>(K896+K898+K900+K902+K904)</f>
        <v>46</v>
      </c>
      <c r="AE182" s="3">
        <f>(L896+L898+L900+L902+L904)</f>
        <v>16</v>
      </c>
      <c r="AF182" s="34">
        <f>(M896+M898+M900+M902+M904)/5</f>
        <v>0.46320346320346256</v>
      </c>
      <c r="AG182" s="34">
        <f>(N896+N898+N900+N902+N904)/5</f>
        <v>0.28141226738629282</v>
      </c>
      <c r="AH182" s="34">
        <f>(O896+O898+O900+O902+O904)/5</f>
        <v>0.46320346320346256</v>
      </c>
      <c r="AI182" s="34">
        <f>(P896+P898+P900+P902+P904)/5</f>
        <v>0.32555555555555521</v>
      </c>
      <c r="AJ182" s="34">
        <f>(Q896+Q898+Q900+Q902+Q904)/5</f>
        <v>0.51111111111111096</v>
      </c>
      <c r="AK182" s="34">
        <f>(R896+R898+R900+R902+R904)/5</f>
        <v>0.1065841055836662</v>
      </c>
      <c r="AL182" s="3">
        <f>(S896+S898+S900+S902+S904)/5/60</f>
        <v>4.7953333333333328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>(I905+I907+I909+I911+I913)</f>
        <v>1</v>
      </c>
      <c r="AC183" s="3">
        <f>(J905+J907+J909+J911+J913)</f>
        <v>27</v>
      </c>
      <c r="AD183" s="3">
        <f>(K905+K907+K909+K911+K913)</f>
        <v>15</v>
      </c>
      <c r="AE183" s="3">
        <f>(L905+L907+L909+L911+L913)</f>
        <v>69</v>
      </c>
      <c r="AF183" s="34">
        <f>(M905+M907+M909+M911+M913)/5</f>
        <v>0.62956521739130411</v>
      </c>
      <c r="AG183" s="34">
        <f>(N905+N907+N909+N911+N913)/5</f>
        <v>0.52828912486379387</v>
      </c>
      <c r="AH183" s="34">
        <f>(O905+O907+O909+O911+O913)/5</f>
        <v>0.62956521739130411</v>
      </c>
      <c r="AI183" s="34">
        <f>(P905+P907+P909+P911+P913)/5</f>
        <v>0.56611479460449687</v>
      </c>
      <c r="AJ183" s="34">
        <f>(Q905+Q907+Q909+Q911+Q913)/5</f>
        <v>0.42843137254901942</v>
      </c>
      <c r="AK183" s="34">
        <f>(R905+R907+R909+R911+R913)/5</f>
        <v>4.1675336660063997E-2</v>
      </c>
      <c r="AL183" s="3">
        <f>(S905+S907+S909+S911+S913)/5/60</f>
        <v>4.7600000000000007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>(I906+I908+I910+I912+I914)</f>
        <v>13</v>
      </c>
      <c r="AC184" s="3">
        <f>(J906+J908+J910+J912+J914)</f>
        <v>31</v>
      </c>
      <c r="AD184" s="3">
        <f>(K906+K908+K910+K912+K914)</f>
        <v>18</v>
      </c>
      <c r="AE184" s="3">
        <f>(L906+L908+L910+L912+L914)</f>
        <v>44</v>
      </c>
      <c r="AF184" s="34">
        <f>(M906+M908+M910+M912+M914)/5</f>
        <v>0.53679653679653616</v>
      </c>
      <c r="AG184" s="34">
        <f>(N906+N908+N910+N912+N914)/5</f>
        <v>0.39963119131950259</v>
      </c>
      <c r="AH184" s="34">
        <f>(O906+O908+O910+O912+O914)/5</f>
        <v>0.53679653679653616</v>
      </c>
      <c r="AI184" s="34">
        <f>(P906+P908+P910+P912+P914)/5</f>
        <v>0.43464646464646417</v>
      </c>
      <c r="AJ184" s="34">
        <f>(Q906+Q908+Q910+Q912+Q914)/5</f>
        <v>0.49444444444444419</v>
      </c>
      <c r="AK184" s="34">
        <f>(R906+R908+R910+R912+R914)/5</f>
        <v>0.17602151629881399</v>
      </c>
      <c r="AL184" s="3">
        <f>(S906+S908+S910+S912+S914)/5/60</f>
        <v>4.7833333333333332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>(I915+I917+I919+I921+I923)</f>
        <v>12</v>
      </c>
      <c r="AC185" s="3">
        <f>(J915+J917+J919+J921+J923)</f>
        <v>16</v>
      </c>
      <c r="AD185" s="3">
        <f>(K915+K917+K919+K921+K923)</f>
        <v>34</v>
      </c>
      <c r="AE185" s="3">
        <f>(L915+L917+L919+L921+L923)</f>
        <v>50</v>
      </c>
      <c r="AF185" s="34">
        <f>(M915+M917+M919+M921+M923)/5</f>
        <v>0.55999999999999961</v>
      </c>
      <c r="AG185" s="34">
        <f>(N915+N917+N919+N921+N923)/5</f>
        <v>0.37374669187145554</v>
      </c>
      <c r="AH185" s="34">
        <f>(O915+O917+O919+O921+O923)/5</f>
        <v>0.55999999999999961</v>
      </c>
      <c r="AI185" s="34">
        <f>(P915+P917+P919+P921+P923)/5</f>
        <v>0.43670498084291137</v>
      </c>
      <c r="AJ185" s="34">
        <f>(Q915+Q917+Q919+Q921+Q923)/5</f>
        <v>0.5</v>
      </c>
      <c r="AK185" s="34">
        <f>(R915+R917+R919+R921+R923)/5</f>
        <v>0</v>
      </c>
      <c r="AL185" s="3">
        <f>(S915+S917+S919+S921+S923)/5/60</f>
        <v>8.25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>(I916+I918+I920+I922+I924)</f>
        <v>18</v>
      </c>
      <c r="AC186" s="3">
        <f>(J916+J918+J920+J922+J924)</f>
        <v>26</v>
      </c>
      <c r="AD186" s="3">
        <f>(K916+K918+K920+K922+K924)</f>
        <v>24</v>
      </c>
      <c r="AE186" s="3">
        <f>(L916+L918+L920+L922+L924)</f>
        <v>38</v>
      </c>
      <c r="AF186" s="34">
        <f>(M916+M918+M920+M922+M924)/5</f>
        <v>0.52727272727272678</v>
      </c>
      <c r="AG186" s="34">
        <f>(N916+N918+N920+N922+N924)/5</f>
        <v>0.28507336819025075</v>
      </c>
      <c r="AH186" s="34">
        <f>(O916+O918+O920+O922+O924)/5</f>
        <v>0.52727272727272678</v>
      </c>
      <c r="AI186" s="34">
        <f>(P916+P918+P920+P922+P924)/5</f>
        <v>0.36808080808080779</v>
      </c>
      <c r="AJ186" s="34">
        <f>(Q916+Q918+Q920+Q922+Q924)/5</f>
        <v>0.5</v>
      </c>
      <c r="AK186" s="34">
        <f>(R916+R918+R920+R922+R924)/5</f>
        <v>0</v>
      </c>
      <c r="AL186" s="3">
        <f>(S916+S918+S920+S922+S924)/5/60</f>
        <v>8.293333333333333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>(I925+I927+I929+I931+I933)</f>
        <v>14</v>
      </c>
      <c r="AC187" s="3">
        <f>(J925+J927+J929+J931+J933)</f>
        <v>14</v>
      </c>
      <c r="AD187" s="3">
        <f>(K925+K927+K929+K931+K933)</f>
        <v>33</v>
      </c>
      <c r="AE187" s="3">
        <f>(L925+L927+L929+L931+L933)</f>
        <v>51</v>
      </c>
      <c r="AF187" s="34">
        <f>(M925+M927+M929+M931+M933)/5</f>
        <v>0.5704347826086954</v>
      </c>
      <c r="AG187" s="34">
        <f>(N925+N927+N929+N931+N933)/5</f>
        <v>0.55054658385093147</v>
      </c>
      <c r="AH187" s="34">
        <f>(O925+O927+O929+O931+O933)/5</f>
        <v>0.5704347826086954</v>
      </c>
      <c r="AI187" s="34">
        <f>(P925+P927+P929+P931+P933)/5</f>
        <v>0.54924090402351222</v>
      </c>
      <c r="AJ187" s="34">
        <f>(Q925+Q927+Q929+Q931+Q933)/5</f>
        <v>0.56666666666666621</v>
      </c>
      <c r="AK187" s="34">
        <f>(R925+R927+R929+R931+R933)/5</f>
        <v>0.43313767281635762</v>
      </c>
      <c r="AL187" s="3">
        <f>(S925+S927+S929+S931+S933)/5/60</f>
        <v>9.6966666666666654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>(I926+I928+I930+I932+I934)</f>
        <v>18</v>
      </c>
      <c r="AC188" s="3">
        <f>(J926+J928+J930+J932+J934)</f>
        <v>26</v>
      </c>
      <c r="AD188" s="3">
        <f>(K926+K928+K930+K932+K934)</f>
        <v>29</v>
      </c>
      <c r="AE188" s="3">
        <f>(L926+L928+L930+L932+L934)</f>
        <v>33</v>
      </c>
      <c r="AF188" s="34">
        <f>(M926+M928+M930+M932+M934)/5</f>
        <v>0.48225108225108154</v>
      </c>
      <c r="AG188" s="34">
        <f>(N926+N928+N930+N932+N934)/5</f>
        <v>0.38430841885387285</v>
      </c>
      <c r="AH188" s="34">
        <f>(O926+O928+O930+O932+O934)/5</f>
        <v>0.48225108225108154</v>
      </c>
      <c r="AI188" s="34">
        <f>(P926+P928+P930+P932+P934)/5</f>
        <v>0.41358412455891391</v>
      </c>
      <c r="AJ188" s="34">
        <f>(Q926+Q928+Q930+Q932+Q934)/5</f>
        <v>0.48611111111111061</v>
      </c>
      <c r="AK188" s="34">
        <f>(R926+R928+R930+R932+R934)/5</f>
        <v>0.27349916961206916</v>
      </c>
      <c r="AL188" s="3">
        <f>(S926+S928+S930+S932+S934)/5/60</f>
        <v>9.7166666666666668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>(I935+I937+I939+I941+I943)</f>
        <v>10</v>
      </c>
      <c r="AC189" s="3">
        <f>(J935+J937+J939+J941+J943)</f>
        <v>18</v>
      </c>
      <c r="AD189" s="3">
        <f>(K935+K937+K939+K941+K943)</f>
        <v>26</v>
      </c>
      <c r="AE189" s="3">
        <f>(L935+L937+L939+L941+L943)</f>
        <v>58</v>
      </c>
      <c r="AF189" s="34">
        <f>(M935+M937+M939+M941+M943)/5</f>
        <v>0.60956521739130398</v>
      </c>
      <c r="AG189" s="34">
        <f>(N935+N937+N939+N941+N943)/5</f>
        <v>0.64463877084014309</v>
      </c>
      <c r="AH189" s="34">
        <f>(O935+O937+O939+O941+O943)/5</f>
        <v>0.60956521739130398</v>
      </c>
      <c r="AI189" s="34">
        <f>(P935+P937+P939+P941+P943)/5</f>
        <v>0.62120986664885658</v>
      </c>
      <c r="AJ189" s="34">
        <f>(Q935+Q937+Q939+Q941+Q943)/5</f>
        <v>0.52892156862745077</v>
      </c>
      <c r="AK189" s="34">
        <f>(R935+R937+R939+R941+R943)/5</f>
        <v>0.47627262070715037</v>
      </c>
      <c r="AL189" s="3">
        <f>(S935+S937+S939+S941+S943)/5/60</f>
        <v>8.42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>(I936+I938+I940+I942+I944)</f>
        <v>11</v>
      </c>
      <c r="AC190" s="3">
        <f>(J936+J938+J940+J942+J944)</f>
        <v>33</v>
      </c>
      <c r="AD190" s="3">
        <f>(K936+K938+K940+K942+K944)</f>
        <v>20</v>
      </c>
      <c r="AE190" s="3">
        <f>(L936+L938+L940+L942+L944)</f>
        <v>42</v>
      </c>
      <c r="AF190" s="34">
        <f>(M936+M938+M940+M942+M944)/5</f>
        <v>0.49999999999999967</v>
      </c>
      <c r="AG190" s="34">
        <f>(N936+N938+N940+N942+N944)/5</f>
        <v>0.48121956474897598</v>
      </c>
      <c r="AH190" s="34">
        <f>(O936+O938+O940+O942+O944)/5</f>
        <v>0.49999999999999967</v>
      </c>
      <c r="AI190" s="34">
        <f>(P936+P938+P940+P942+P944)/5</f>
        <v>0.4780267167285418</v>
      </c>
      <c r="AJ190" s="34">
        <f>(Q936+Q938+Q940+Q942+Q944)/5</f>
        <v>0.46686507936507871</v>
      </c>
      <c r="AK190" s="34">
        <f>(R936+R938+R940+R942+R944)/5</f>
        <v>0.42672104641161807</v>
      </c>
      <c r="AL190" s="3">
        <f>(S936+S938+S940+S942+S944)/5/60</f>
        <v>8.43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40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B191" s="3">
        <f>(I1387+I1389+I1391+I1393+I1395)</f>
        <v>14</v>
      </c>
      <c r="AC191" s="3">
        <f t="shared" ref="AC191:AE191" si="394">(J1387+J1389+J1391+J1393+J1395)</f>
        <v>14</v>
      </c>
      <c r="AD191" s="3">
        <f t="shared" si="394"/>
        <v>25</v>
      </c>
      <c r="AE191" s="3">
        <f t="shared" si="394"/>
        <v>59</v>
      </c>
      <c r="AF191" s="34">
        <f>(M1387+M1389+M1391+M1393+M1395)/5</f>
        <v>0.65173913043478227</v>
      </c>
      <c r="AG191" s="34">
        <f t="shared" ref="AG191:AK191" si="395">(N1387+N1389+N1391+N1393+N1395)/5</f>
        <v>0.7211840243930695</v>
      </c>
      <c r="AH191" s="34">
        <f t="shared" si="395"/>
        <v>0.65173913043478227</v>
      </c>
      <c r="AI191" s="34">
        <f t="shared" si="395"/>
        <v>0.63580041451894964</v>
      </c>
      <c r="AJ191" s="34">
        <f t="shared" si="395"/>
        <v>0.58517156862745057</v>
      </c>
      <c r="AK191" s="34">
        <f t="shared" si="395"/>
        <v>0.44182148391113457</v>
      </c>
      <c r="AL191" s="3">
        <f>(S1387+S1389+S1391+S1393+S1395)/5/60</f>
        <v>6.4833333333333334</v>
      </c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40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>
        <f>(I1388+I1390+I1392+I1394+I1396)</f>
        <v>11</v>
      </c>
      <c r="AC192" s="3">
        <f t="shared" ref="AC192:AE192" si="396">(J1388+J1390+J1392+J1394+J1396)</f>
        <v>33</v>
      </c>
      <c r="AD192" s="3">
        <f t="shared" si="396"/>
        <v>20</v>
      </c>
      <c r="AE192" s="3">
        <f t="shared" si="396"/>
        <v>42</v>
      </c>
      <c r="AF192" s="34">
        <f>(M1388+M1390+M1392+M1394+M1396)/5</f>
        <v>0.50129870129870058</v>
      </c>
      <c r="AG192" s="34">
        <f t="shared" ref="AG192:AK192" si="397">(N1388+N1390+N1392+N1394+N1396)/5</f>
        <v>0.48910913647755672</v>
      </c>
      <c r="AH192" s="34">
        <f t="shared" si="397"/>
        <v>0.50129870129870058</v>
      </c>
      <c r="AI192" s="34">
        <f t="shared" si="397"/>
        <v>0.47227355337954374</v>
      </c>
      <c r="AJ192" s="34">
        <f t="shared" si="397"/>
        <v>0.4678571428571428</v>
      </c>
      <c r="AK192" s="34">
        <f t="shared" si="397"/>
        <v>0.42507843418392238</v>
      </c>
      <c r="AL192" s="3">
        <f>(S1388+S1390+S1392+S1394+S1396)/5/60</f>
        <v>6.5066666666666659</v>
      </c>
    </row>
    <row r="193" spans="2:38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>(I955+I957+I959+I961+I963)</f>
        <v>7</v>
      </c>
      <c r="AC193" s="3">
        <f>(J955+J957+J959+J961+J963)</f>
        <v>21</v>
      </c>
      <c r="AD193" s="3">
        <f>(K955+K957+K959+K961+K963)</f>
        <v>13</v>
      </c>
      <c r="AE193" s="3">
        <f>(L955+L957+L959+L961+L963)</f>
        <v>71</v>
      </c>
      <c r="AF193" s="34">
        <f>(M955+M957+M959+M961+M963)/5</f>
        <v>0.69260869565217364</v>
      </c>
      <c r="AG193" s="34">
        <f>(N955+N957+N959+N961+N963)/5</f>
        <v>0.65431539150333262</v>
      </c>
      <c r="AH193" s="34">
        <f>(O955+O957+O959+O961+O963)/5</f>
        <v>0.69260869565217364</v>
      </c>
      <c r="AI193" s="34">
        <f>(P955+P957+P959+P961+P963)/5</f>
        <v>0.6688598871908823</v>
      </c>
      <c r="AJ193" s="34">
        <f>(Q955+Q957+Q959+Q961+Q963)/5</f>
        <v>0.53835784313725488</v>
      </c>
      <c r="AK193" s="34">
        <f>(R955+R957+R959+R961+R963)/5</f>
        <v>0.35478502328063999</v>
      </c>
      <c r="AL193" s="3">
        <f>(S955+S957+S959+S961+S963)/5/60</f>
        <v>8.8166666666666664</v>
      </c>
    </row>
    <row r="194" spans="2:38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>(I956+I958+I960+I962+I964)</f>
        <v>13</v>
      </c>
      <c r="AC194" s="3">
        <f>(J956+J958+J960+J962+J964)</f>
        <v>31</v>
      </c>
      <c r="AD194" s="3">
        <f>(K956+K958+K960+K962+K964)</f>
        <v>15</v>
      </c>
      <c r="AE194" s="3">
        <f>(L956+L958+L960+L962+L964)</f>
        <v>47</v>
      </c>
      <c r="AF194" s="34">
        <f>(M956+M958+M960+M962+M964)/5</f>
        <v>0.56623376623376576</v>
      </c>
      <c r="AG194" s="34">
        <f>(N956+N958+N960+N962+N964)/5</f>
        <v>0.57129937142320997</v>
      </c>
      <c r="AH194" s="34">
        <f>(O956+O958+O960+O962+O964)/5</f>
        <v>0.56623376623376576</v>
      </c>
      <c r="AI194" s="34">
        <f>(P956+P958+P960+P962+P964)/5</f>
        <v>0.53463048419349057</v>
      </c>
      <c r="AJ194" s="34">
        <f>(Q956+Q958+Q960+Q962+Q964)/5</f>
        <v>0.52956349206349196</v>
      </c>
      <c r="AK194" s="34">
        <f>(R956+R958+R960+R962+R964)/5</f>
        <v>0.4951539955582242</v>
      </c>
      <c r="AL194" s="3">
        <f>(S956+S958+S960+S962+S964)/5/60</f>
        <v>8.8266666666666662</v>
      </c>
    </row>
    <row r="195" spans="2:38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>(I965+I967+I969+I971+I973)</f>
        <v>4</v>
      </c>
      <c r="AC195" s="3">
        <f>(J965+J967+J969+J971+J973)</f>
        <v>24</v>
      </c>
      <c r="AD195" s="3">
        <f>(K965+K967+K969+K971+K973)</f>
        <v>9</v>
      </c>
      <c r="AE195" s="3">
        <f>(L965+L967+L969+L971+L973)</f>
        <v>75</v>
      </c>
      <c r="AF195" s="34">
        <f>(M965+M967+M969+M971+M973)/5</f>
        <v>0.70652173913043459</v>
      </c>
      <c r="AG195" s="34">
        <f>(N965+N967+N969+N971+N973)/5</f>
        <v>0.61587645001832614</v>
      </c>
      <c r="AH195" s="34">
        <f>(O965+O967+O969+O971+O973)/5</f>
        <v>0.70652173913043459</v>
      </c>
      <c r="AI195" s="34">
        <f>(P965+P967+P969+P971+P973)/5</f>
        <v>0.65571806276611722</v>
      </c>
      <c r="AJ195" s="34">
        <f>(Q965+Q967+Q969+Q971+Q973)/5</f>
        <v>0.51335784313725452</v>
      </c>
      <c r="AK195" s="34">
        <f>(R965+R967+R969+R971+R973)/5</f>
        <v>0.2168165025680478</v>
      </c>
      <c r="AL195" s="3">
        <f>(S965+S967+S969+S971+S973)/5/60</f>
        <v>7.1566666666666663</v>
      </c>
    </row>
    <row r="196" spans="2:38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>(I966+I968+I970+I972+I974)</f>
        <v>14</v>
      </c>
      <c r="AC196" s="3">
        <f>(J966+J968+J970+J972+J974)</f>
        <v>30</v>
      </c>
      <c r="AD196" s="3">
        <f>(K966+K968+K970+K972+K974)</f>
        <v>26</v>
      </c>
      <c r="AE196" s="3">
        <f>(L966+L968+L970+L972+L974)</f>
        <v>36</v>
      </c>
      <c r="AF196" s="34">
        <f>(M966+M968+M970+M972+M974)/5</f>
        <v>0.47316017316017256</v>
      </c>
      <c r="AG196" s="34">
        <f>(N966+N968+N970+N972+N974)/5</f>
        <v>0.46548229548229481</v>
      </c>
      <c r="AH196" s="34">
        <f>(O966+O968+O970+O972+O974)/5</f>
        <v>0.47316017316017256</v>
      </c>
      <c r="AI196" s="34">
        <f>(P966+P968+P970+P972+P974)/5</f>
        <v>0.45319612746284266</v>
      </c>
      <c r="AJ196" s="34">
        <f>(Q966+Q968+Q970+Q972+Q974)/5</f>
        <v>0.45496031746031695</v>
      </c>
      <c r="AK196" s="34">
        <f>(R966+R968+R970+R972+R974)/5</f>
        <v>0.42070909173210314</v>
      </c>
      <c r="AL196" s="3">
        <f>(S966+S968+S970+S972+S974)/5/60</f>
        <v>7.2</v>
      </c>
    </row>
    <row r="197" spans="2:38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B197" s="3">
        <f>(I975+I977+I979+I981+I983)</f>
        <v>9</v>
      </c>
      <c r="AC197" s="3">
        <f>(J975+J977+J979+J981+J983)</f>
        <v>19</v>
      </c>
      <c r="AD197" s="3">
        <f>(K975+K977+K979+K981+K983)</f>
        <v>26</v>
      </c>
      <c r="AE197" s="3">
        <f>(L975+L977+L979+L981+L983)</f>
        <v>58</v>
      </c>
      <c r="AF197" s="34">
        <f>(M975+M977+M979+M981+M983)/5</f>
        <v>0.59434782608695591</v>
      </c>
      <c r="AG197" s="34">
        <f>(N975+N977+N979+N981+N983)/5</f>
        <v>0.63835538984280338</v>
      </c>
      <c r="AH197" s="34">
        <f>(O975+O977+O979+O981+O983)/5</f>
        <v>0.59434782608695591</v>
      </c>
      <c r="AI197" s="34">
        <f>(P975+P977+P979+P981+P983)/5</f>
        <v>0.60582690797458361</v>
      </c>
      <c r="AJ197" s="34">
        <f>(Q975+Q977+Q979+Q981+Q983)/5</f>
        <v>0.49448529411764686</v>
      </c>
      <c r="AK197" s="34">
        <f>(R975+R977+R979+R981+R983)/5</f>
        <v>0.41363350876898597</v>
      </c>
      <c r="AL197" s="3">
        <f>(S975+S977+S979+S981+S983)/5/60</f>
        <v>11.943333333333333</v>
      </c>
    </row>
    <row r="198" spans="2:38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>
        <f>(I976+I978+I980+I982+I984)</f>
        <v>18</v>
      </c>
      <c r="AC198" s="3">
        <f>(J976+J978+J980+J982+J984)</f>
        <v>26</v>
      </c>
      <c r="AD198" s="3">
        <f>(K976+K978+K980+K982+K984)</f>
        <v>28</v>
      </c>
      <c r="AE198" s="3">
        <f>(L976+L978+L980+L982+L984)</f>
        <v>34</v>
      </c>
      <c r="AF198" s="34">
        <f>(M976+M978+M980+M982+M984)/5</f>
        <v>0.49090909090909041</v>
      </c>
      <c r="AG198" s="34">
        <f>(N976+N978+N980+N982+N984)/5</f>
        <v>0.49890538033395126</v>
      </c>
      <c r="AH198" s="34">
        <f>(O976+O978+O980+O982+O984)/5</f>
        <v>0.49090909090909041</v>
      </c>
      <c r="AI198" s="34">
        <f>(P976+P978+P980+P982+P984)/5</f>
        <v>0.47930704168036586</v>
      </c>
      <c r="AJ198" s="34">
        <f>(Q976+Q978+Q980+Q982+Q984)/5</f>
        <v>0.48174603174603137</v>
      </c>
      <c r="AK198" s="34">
        <f>(R976+R978+R980+R982+R984)/5</f>
        <v>0.45788418750193882</v>
      </c>
      <c r="AL198" s="3">
        <f>(S976+S978+S980+S982+S984)/5/60</f>
        <v>11.97</v>
      </c>
    </row>
    <row r="199" spans="2:38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>(I985+I987+I989+I991+I993)</f>
        <v>12</v>
      </c>
      <c r="AC199" s="3">
        <f>(J985+J987+J989+J991+J993)</f>
        <v>16</v>
      </c>
      <c r="AD199" s="3">
        <f>(K985+K987+K989+K991+K993)</f>
        <v>31</v>
      </c>
      <c r="AE199" s="3">
        <f>(L985+L987+L989+L991+L993)</f>
        <v>53</v>
      </c>
      <c r="AF199" s="34">
        <f>(M985+M987+M989+M991+M993)/5</f>
        <v>0.58217391304347776</v>
      </c>
      <c r="AG199" s="34">
        <f>(N985+N987+N989+N991+N993)/5</f>
        <v>0.5314707735646238</v>
      </c>
      <c r="AH199" s="34">
        <f>(O985+O987+O989+O991+O993)/5</f>
        <v>0.58217391304347776</v>
      </c>
      <c r="AI199" s="34">
        <f>(P985+P987+P989+P991+P993)/5</f>
        <v>0.5420688422899812</v>
      </c>
      <c r="AJ199" s="34">
        <f>(Q985+Q987+Q989+Q991+Q993)/5</f>
        <v>0.51654411764705843</v>
      </c>
      <c r="AK199" s="34">
        <f>(R985+R987+R989+R991+R993)/5</f>
        <v>0.29329139602665161</v>
      </c>
      <c r="AL199" s="3">
        <f>(S985+S987+S989+S991+S993)/5/60</f>
        <v>13.076666666666666</v>
      </c>
    </row>
    <row r="200" spans="2:38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>(I986+I988+I990+I992+I994)</f>
        <v>19</v>
      </c>
      <c r="AC200" s="3">
        <f>(J986+J988+J990+J992+J994)</f>
        <v>25</v>
      </c>
      <c r="AD200" s="3">
        <f>(K986+K988+K990+K992+K994)</f>
        <v>27</v>
      </c>
      <c r="AE200" s="3">
        <f>(L986+L988+L990+L992+L994)</f>
        <v>35</v>
      </c>
      <c r="AF200" s="34">
        <f>(M986+M988+M990+M992+M994)/5</f>
        <v>0.51168831168831119</v>
      </c>
      <c r="AG200" s="34">
        <f>(N986+N988+N990+N992+N994)/5</f>
        <v>0.56089211442152576</v>
      </c>
      <c r="AH200" s="34">
        <f>(O986+O988+O990+O992+O994)/5</f>
        <v>0.51168831168831119</v>
      </c>
      <c r="AI200" s="34">
        <f>(P986+P988+P990+P992+P994)/5</f>
        <v>0.46490515231894475</v>
      </c>
      <c r="AJ200" s="34">
        <f>(Q986+Q988+Q990+Q992+Q994)/5</f>
        <v>0.50079365079365012</v>
      </c>
      <c r="AK200" s="34">
        <f>(R986+R988+R990+R992+R994)/5</f>
        <v>0.4489698696692862</v>
      </c>
      <c r="AL200" s="3">
        <f>(S986+S988+S990+S992+S994)/5/60</f>
        <v>13.1</v>
      </c>
    </row>
    <row r="201" spans="2:38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>(I995+I997+I999+I1001+I1003)</f>
        <v>8</v>
      </c>
      <c r="AC201" s="3">
        <f>(J995+J997+J999+J1001+J1003)</f>
        <v>20</v>
      </c>
      <c r="AD201" s="3">
        <f>(K995+K997+K999+K1001+K1003)</f>
        <v>11</v>
      </c>
      <c r="AE201" s="3">
        <f>(L995+L997+L999+L1001+L1003)</f>
        <v>73</v>
      </c>
      <c r="AF201" s="34">
        <f>(M995+M997+M999+M1001+M1003)/5</f>
        <v>0.71739130434782583</v>
      </c>
      <c r="AG201" s="35">
        <f>(N995+N997+N999+N1001+N1003)/5</f>
        <v>0.7308468800459641</v>
      </c>
      <c r="AH201" s="34">
        <f>(O995+O997+O999+O1001+O1003)/5</f>
        <v>0.71739130434782583</v>
      </c>
      <c r="AI201" s="34">
        <f>(P995+P997+P999+P1001+P1003)/5</f>
        <v>0.69850752857617793</v>
      </c>
      <c r="AJ201" s="34">
        <f>(Q995+Q997+Q999+Q1001+Q1003)/5</f>
        <v>0.5664215686274503</v>
      </c>
      <c r="AK201" s="34">
        <f>(R995+R997+R999+R1001+R1003)/5</f>
        <v>0.49470538406235887</v>
      </c>
      <c r="AL201" s="3">
        <f>(S995+S997+S999+S1001+S1003)/5/60</f>
        <v>10.193333333333333</v>
      </c>
    </row>
    <row r="202" spans="2:38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>(I996+I998+I1000+I1002+I1004)</f>
        <v>18</v>
      </c>
      <c r="AC202" s="3">
        <f>(J996+J998+J1000+J1002+J1004)</f>
        <v>26</v>
      </c>
      <c r="AD202" s="3">
        <f>(K996+K998+K1000+K1002+K1004)</f>
        <v>15</v>
      </c>
      <c r="AE202" s="3">
        <f>(L996+L998+L1000+L1002+L1004)</f>
        <v>47</v>
      </c>
      <c r="AF202" s="34">
        <f>(M996+M998+M1000+M1002+M1004)/5</f>
        <v>0.61341991341991275</v>
      </c>
      <c r="AG202" s="34">
        <f>(N996+N998+N1000+N1002+N1004)/5</f>
        <v>0.56158867276514302</v>
      </c>
      <c r="AH202" s="34">
        <f>(O996+O998+O1000+O1002+O1004)/5</f>
        <v>0.61341991341991275</v>
      </c>
      <c r="AI202" s="34">
        <f>(P996+P998+P1000+P1002+P1004)/5</f>
        <v>0.5772233175111452</v>
      </c>
      <c r="AJ202" s="34">
        <f>(Q996+Q998+Q1000+Q1002+Q1004)/5</f>
        <v>0.5865079365079362</v>
      </c>
      <c r="AK202" s="34">
        <f>(R996+R998+R1000+R1002+R1004)/5</f>
        <v>0.47044665898506599</v>
      </c>
      <c r="AL202" s="3">
        <f>(S996+S998+S1000+S1002+S1004)/5/60</f>
        <v>10.213333333333333</v>
      </c>
    </row>
    <row r="203" spans="2:38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>
        <f>(I1005+I1007+I1009+I1011+I1013)</f>
        <v>7</v>
      </c>
      <c r="AC203" s="3">
        <f>(J1005+J1007+J1009+J1011+J1013)</f>
        <v>21</v>
      </c>
      <c r="AD203" s="3">
        <f>(K1005+K1007+K1009+K1011+K1013)</f>
        <v>26</v>
      </c>
      <c r="AE203" s="3">
        <f>(L1005+L1007+L1009+L1011+L1013)</f>
        <v>58</v>
      </c>
      <c r="AF203" s="34">
        <f>(M1005+M1007+M1009+M1011+M1013)/5</f>
        <v>0.58086956521739108</v>
      </c>
      <c r="AG203" s="34">
        <f>(N1005+N1007+N1009+N1011+N1013)/5</f>
        <v>0.47461247637051018</v>
      </c>
      <c r="AH203" s="34">
        <f>(O1005+O1007+O1009+O1011+O1013)/5</f>
        <v>0.58086956521739108</v>
      </c>
      <c r="AI203" s="34">
        <f>(P1005+P1007+P1009+P1011+P1013)/5</f>
        <v>0.5105629617623616</v>
      </c>
      <c r="AJ203" s="34">
        <f>(Q1005+Q1007+Q1009+Q1011+Q1013)/5</f>
        <v>0.462254901960784</v>
      </c>
      <c r="AK203" s="34">
        <f>(R1005+R1007+R1009+R1011+R1013)/5</f>
        <v>8.7576537317215791E-2</v>
      </c>
      <c r="AL203" s="3">
        <f>(S1005+S1007+S1009+S1011+S1013)/5/60</f>
        <v>4.8499999999999996</v>
      </c>
    </row>
    <row r="204" spans="2:38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>
        <f>(I1006+I1008+I1010+I1012+I1014)</f>
        <v>20</v>
      </c>
      <c r="AC204" s="3">
        <f>(J1006+J1008+J1010+J1012+J1014)</f>
        <v>24</v>
      </c>
      <c r="AD204" s="3">
        <f>(K1006+K1008+K1010+K1012+K1014)</f>
        <v>33</v>
      </c>
      <c r="AE204" s="3">
        <f>(L1006+L1008+L1010+L1012+L1014)</f>
        <v>29</v>
      </c>
      <c r="AF204" s="34">
        <f>(M1006+M1008+M1010+M1012+M1014)/5</f>
        <v>0.46233766233766171</v>
      </c>
      <c r="AG204" s="34">
        <f>(N1006+N1008+N1010+N1012+N1014)/5</f>
        <v>0.37535749964321341</v>
      </c>
      <c r="AH204" s="34">
        <f>(O1006+O1008+O1010+O1012+O1014)/5</f>
        <v>0.46233766233766171</v>
      </c>
      <c r="AI204" s="34">
        <f>(P1006+P1008+P1010+P1012+P1014)/5</f>
        <v>0.39789457601222261</v>
      </c>
      <c r="AJ204" s="34">
        <f>(Q1006+Q1008+Q1010+Q1012+Q1014)/5</f>
        <v>0.46230158730158699</v>
      </c>
      <c r="AK204" s="34">
        <f>(R1006+R1008+R1010+R1012+R1014)/5</f>
        <v>0.25863208836853702</v>
      </c>
      <c r="AL204" s="3">
        <f>(S1006+S1008+S1010+S1012+S1014)/5/60</f>
        <v>4.87</v>
      </c>
    </row>
    <row r="205" spans="2:38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>
        <f>(I1015+I1017+I1019+I1021+I1023)</f>
        <v>9</v>
      </c>
      <c r="AC205" s="3">
        <f>(J1015+J1017+J1019+J1021+J1023)</f>
        <v>19</v>
      </c>
      <c r="AD205" s="3">
        <f>(K1015+K1017+K1019+K1021+K1023)</f>
        <v>28</v>
      </c>
      <c r="AE205" s="3">
        <f>(L1015+L1017+L1019+L1021+L1023)</f>
        <v>56</v>
      </c>
      <c r="AF205" s="34">
        <f>(M1015+M1017+M1019+M1021+M1023)/5</f>
        <v>0.5860869565217387</v>
      </c>
      <c r="AG205" s="34">
        <f>(N1015+N1017+N1019+N1021+N1023)/5</f>
        <v>0.48536609955891602</v>
      </c>
      <c r="AH205" s="34">
        <f>(O1015+O1017+O1019+O1021+O1023)/5</f>
        <v>0.5860869565217387</v>
      </c>
      <c r="AI205" s="34">
        <f>(P1015+P1017+P1019+P1021+P1023)/5</f>
        <v>0.51904434687418144</v>
      </c>
      <c r="AJ205" s="34">
        <f>(Q1015+Q1017+Q1019+Q1021+Q1023)/5</f>
        <v>0.4852941176470586</v>
      </c>
      <c r="AK205" s="34">
        <f>(R1015+R1017+R1019+R1021+R1023)/5</f>
        <v>0.15778528936312258</v>
      </c>
      <c r="AL205" s="3">
        <f>(S1015+S1017+S1019+S1021+S1023)/5/60</f>
        <v>3.0266666666666664</v>
      </c>
    </row>
    <row r="206" spans="2:38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>
        <f>(I1016+I1018+I1020+I1022+I1024)</f>
        <v>13</v>
      </c>
      <c r="AC206" s="3">
        <f>(J1016+J1018+J1020+J1022+J1024)</f>
        <v>31</v>
      </c>
      <c r="AD206" s="3">
        <f>(K1016+K1018+K1020+K1022+K1024)</f>
        <v>17</v>
      </c>
      <c r="AE206" s="3">
        <f>(L1016+L1018+L1020+L1022+L1024)</f>
        <v>45</v>
      </c>
      <c r="AF206" s="34">
        <f>(M1016+M1018+M1020+M1022+M1024)/5</f>
        <v>0.54632034632034598</v>
      </c>
      <c r="AG206" s="34">
        <f>(N1016+N1018+N1020+N1022+N1024)/5</f>
        <v>0.39954048837165679</v>
      </c>
      <c r="AH206" s="34">
        <f>(O1016+O1018+O1020+O1022+O1024)/5</f>
        <v>0.54632034632034598</v>
      </c>
      <c r="AI206" s="34">
        <f>(P1016+P1018+P1020+P1022+P1024)/5</f>
        <v>0.436498316498316</v>
      </c>
      <c r="AJ206" s="34">
        <f>(Q1016+Q1018+Q1020+Q1022+Q1024)/5</f>
        <v>0.50277777777777755</v>
      </c>
      <c r="AK206" s="34">
        <f>(R1016+R1018+R1020+R1022+R1024)/5</f>
        <v>0.18791628030005181</v>
      </c>
      <c r="AL206" s="3">
        <f>(S1016+S1018+S1020+S1022+S1024)/5/60</f>
        <v>3.0466666666666669</v>
      </c>
    </row>
    <row r="207" spans="2:38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>
        <f>(I1025+I1027+I1029+I1031+I1033+I1035)</f>
        <v>13</v>
      </c>
      <c r="AC207" s="3">
        <f>(J1025+J1027+J1029+J1031+J1033+J1035)</f>
        <v>19</v>
      </c>
      <c r="AD207" s="3">
        <f>(K1025+K1027+K1029+K1031+K1033+K1035)</f>
        <v>42</v>
      </c>
      <c r="AE207" s="3">
        <f>(L1025+L1027+L1029+L1031+L1033+L1035)</f>
        <v>58</v>
      </c>
      <c r="AF207" s="34">
        <f>(M1025+M1027+M1029+M1031+M1033+M1035)/5</f>
        <v>0.65260869565217372</v>
      </c>
      <c r="AG207" s="34">
        <f>(N1025+N1027+N1029+N1031+N1033+N1035)/5</f>
        <v>0.50717203327455729</v>
      </c>
      <c r="AH207" s="34">
        <f>(O1025+O1027+O1029+O1031+O1033+O1035)/5</f>
        <v>0.65260869565217372</v>
      </c>
      <c r="AI207" s="34">
        <f>(P1025+P1027+P1029+P1031+P1033+P1035)/5</f>
        <v>0.55272153738578356</v>
      </c>
      <c r="AJ207" s="34">
        <f>(Q1025+Q1027+Q1029+Q1031+Q1033+Q1035)/5</f>
        <v>0.57573529411764701</v>
      </c>
      <c r="AK207" s="34">
        <f>(R1025+R1027+R1029+R1031+R1033+R1035)/5</f>
        <v>9.90048513366696E-2</v>
      </c>
      <c r="AL207" s="3">
        <f>(S1025+S1027+S1029+S1031+S1033+S1035)/5/60</f>
        <v>6.9666666666666668</v>
      </c>
    </row>
    <row r="208" spans="2:38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>
        <f>(I1026+I1028+I1030+I1032+I1034+I1036)</f>
        <v>27</v>
      </c>
      <c r="AC208" s="3">
        <f>(J1026+J1028+J1030+J1032+J1034+J1036)</f>
        <v>25</v>
      </c>
      <c r="AD208" s="3">
        <f>(K1026+K1028+K1030+K1032+K1034+K1036)</f>
        <v>36</v>
      </c>
      <c r="AE208" s="3">
        <f>(L1026+L1028+L1030+L1032+L1034+L1036)</f>
        <v>40</v>
      </c>
      <c r="AF208" s="34">
        <f>(M1026+M1028+M1030+M1032+M1034+M1036)/5</f>
        <v>0.62727272727272676</v>
      </c>
      <c r="AG208" s="34">
        <f>(N1026+N1028+N1030+N1032+N1034+N1036)/5</f>
        <v>0.55160938501274581</v>
      </c>
      <c r="AH208" s="34">
        <f>(O1026+O1028+O1030+O1032+O1034+O1036)/5</f>
        <v>0.62727272727272676</v>
      </c>
      <c r="AI208" s="34">
        <f>(P1026+P1028+P1030+P1032+P1034+P1036)/5</f>
        <v>0.5527640028816494</v>
      </c>
      <c r="AJ208" s="34">
        <f>(Q1026+Q1028+Q1030+Q1032+Q1034+Q1036)/5</f>
        <v>0.62162698412698381</v>
      </c>
      <c r="AK208" s="34">
        <f>(R1026+R1028+R1030+R1032+R1034+R1036)/5</f>
        <v>0.40596787067987938</v>
      </c>
      <c r="AL208" s="3">
        <f>(S1026+S1028+S1030+S1032+S1034+S1036)/5/60</f>
        <v>6.996666666666667</v>
      </c>
    </row>
    <row r="209" spans="2:38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>
        <f>(I1037+I1039+I1041+I1043+I1045)</f>
        <v>15</v>
      </c>
      <c r="AC209" s="3">
        <f>(J1037+J1039+J1041+J1043+J1045)</f>
        <v>13</v>
      </c>
      <c r="AD209" s="3">
        <f>(K1037+K1039+K1041+K1043+K1045)</f>
        <v>42</v>
      </c>
      <c r="AE209" s="3">
        <f>(L1037+L1039+L1041+L1043+L1045)</f>
        <v>42</v>
      </c>
      <c r="AF209" s="34">
        <f>(M1037+M1039+M1041+M1043+M1045)/5</f>
        <v>0.51521739130434741</v>
      </c>
      <c r="AG209" s="34">
        <f>(N1037+N1039+N1041+N1043+N1045)/5</f>
        <v>0.69829068719228871</v>
      </c>
      <c r="AH209" s="34">
        <f>(O1037+O1039+O1041+O1043+O1045)/5</f>
        <v>0.51521739130434741</v>
      </c>
      <c r="AI209" s="34">
        <f>(P1037+P1039+P1041+P1043+P1045)/5</f>
        <v>0.45861628709454766</v>
      </c>
      <c r="AJ209" s="34">
        <f>(Q1037+Q1039+Q1041+Q1043+Q1045)/5</f>
        <v>0.50257352941176436</v>
      </c>
      <c r="AK209" s="34">
        <f>(R1037+R1039+R1041+R1043+R1045)/5</f>
        <v>0.31923114642858003</v>
      </c>
      <c r="AL209" s="3">
        <f>(S1037+S1039+S1041+S1043+S1045)/5/60</f>
        <v>5.2399999999999993</v>
      </c>
    </row>
    <row r="210" spans="2:38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>
        <f>(I1038+I1040+I1042+I1044+I1046)</f>
        <v>15</v>
      </c>
      <c r="AC210" s="3">
        <f>(J1038+J1040+J1042+J1044+J1046)</f>
        <v>29</v>
      </c>
      <c r="AD210" s="3">
        <f>(K1038+K1040+K1042+K1044+K1046)</f>
        <v>25</v>
      </c>
      <c r="AE210" s="3">
        <f>(L1038+L1040+L1042+L1044+L1046)</f>
        <v>37</v>
      </c>
      <c r="AF210" s="34">
        <f>(M1038+M1040+M1042+M1044+M1046)/5</f>
        <v>0.48961038961038916</v>
      </c>
      <c r="AG210" s="34">
        <f>(N1038+N1040+N1042+N1044+N1046)/5</f>
        <v>0.43498126523336555</v>
      </c>
      <c r="AH210" s="34">
        <f>(O1038+O1040+O1042+O1044+O1046)/5</f>
        <v>0.48961038961038916</v>
      </c>
      <c r="AI210" s="34">
        <f>(P1038+P1040+P1042+P1044+P1046)/5</f>
        <v>0.44035100547907763</v>
      </c>
      <c r="AJ210" s="34">
        <f>(Q1038+Q1040+Q1042+Q1044+Q1046)/5</f>
        <v>0.46468253968253936</v>
      </c>
      <c r="AK210" s="34">
        <f>(R1038+R1040+R1042+R1044+R1046)/5</f>
        <v>0.335834365376804</v>
      </c>
      <c r="AL210" s="3">
        <f>(S1038+S1040+S1042+S1044+S1046)/5/60</f>
        <v>5.2833333333333332</v>
      </c>
    </row>
    <row r="211" spans="2:38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>
        <f>(I1047+I1049+I1051+I1053+I1055)</f>
        <v>4</v>
      </c>
      <c r="AC211" s="3">
        <f>(J1047+J1049+J1051+J1053+J1055)</f>
        <v>24</v>
      </c>
      <c r="AD211" s="3">
        <f>(K1047+K1049+K1051+K1053+K1055)</f>
        <v>20</v>
      </c>
      <c r="AE211" s="3">
        <f>(L1047+L1049+L1051+L1053+L1055)</f>
        <v>64</v>
      </c>
      <c r="AF211" s="34">
        <f>(M1047+M1049+M1051+M1053+M1055)/5</f>
        <v>0.61086956521739089</v>
      </c>
      <c r="AG211" s="34">
        <f>(N1047+N1049+N1051+N1053+N1055)/5</f>
        <v>0.56988368834916092</v>
      </c>
      <c r="AH211" s="34">
        <f>(O1047+O1049+O1051+O1053+O1055)/5</f>
        <v>0.61086956521739089</v>
      </c>
      <c r="AI211" s="34">
        <f>(P1047+P1049+P1051+P1053+P1055)/5</f>
        <v>0.57950048934030551</v>
      </c>
      <c r="AJ211" s="34">
        <f>(Q1047+Q1049+Q1051+Q1053+Q1055)/5</f>
        <v>0.45661764705882302</v>
      </c>
      <c r="AK211" s="34">
        <f>(R1047+R1049+R1051+R1053+R1055)/5</f>
        <v>0.23216743932647921</v>
      </c>
      <c r="AL211" s="3">
        <f>(S1047+S1049+S1051+S1053+S1055)/5/60</f>
        <v>6.9733333333333327</v>
      </c>
    </row>
    <row r="212" spans="2:38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>
        <f>(I1048+I1050+I1052+I1054+I1056)</f>
        <v>12</v>
      </c>
      <c r="AC212" s="3">
        <f>(J1048+J1050+J1052+J1054+J1056)</f>
        <v>32</v>
      </c>
      <c r="AD212" s="3">
        <f>(K1048+K1050+K1052+K1054+K1056)</f>
        <v>20</v>
      </c>
      <c r="AE212" s="3">
        <f>(L1048+L1050+L1052+L1054+L1056)</f>
        <v>42</v>
      </c>
      <c r="AF212" s="34">
        <f>(M1048+M1050+M1052+M1054+M1056)/5</f>
        <v>0.50865800865800825</v>
      </c>
      <c r="AG212" s="34">
        <f>(N1048+N1050+N1052+N1054+N1056)/5</f>
        <v>0.43883907630037616</v>
      </c>
      <c r="AH212" s="34">
        <f>(O1048+O1050+O1052+O1054+O1056)/5</f>
        <v>0.50865800865800825</v>
      </c>
      <c r="AI212" s="34">
        <f>(P1048+P1050+P1052+P1054+P1056)/5</f>
        <v>0.44424727663882246</v>
      </c>
      <c r="AJ212" s="34">
        <f>(Q1048+Q1050+Q1052+Q1054+Q1056)/5</f>
        <v>0.47559523809523763</v>
      </c>
      <c r="AK212" s="34">
        <f>(R1048+R1050+R1052+R1054+R1056)/5</f>
        <v>0.28264943697600764</v>
      </c>
      <c r="AL212" s="3">
        <f>(S1048+S1050+S1052+S1054+S1056)/5/60</f>
        <v>7.02</v>
      </c>
    </row>
    <row r="213" spans="2:38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>
        <f>(I1057+I1059+I1061+I1063+I1065)</f>
        <v>4</v>
      </c>
      <c r="AC213" s="3">
        <f>(J1057+J1059+J1061+J1063+J1065)</f>
        <v>24</v>
      </c>
      <c r="AD213" s="3">
        <f>(K1057+K1059+K1061+K1063+K1065)</f>
        <v>22</v>
      </c>
      <c r="AE213" s="3">
        <f>(L1057+L1059+L1061+L1063+L1065)</f>
        <v>62</v>
      </c>
      <c r="AF213" s="34">
        <f>(M1057+M1059+M1061+M1063+M1065)/5</f>
        <v>0.5960869565217386</v>
      </c>
      <c r="AG213" s="34">
        <f>(N1057+N1059+N1061+N1063+N1065)/5</f>
        <v>0.57242277115647899</v>
      </c>
      <c r="AH213" s="34">
        <f>(O1057+O1059+O1061+O1063+O1065)/5</f>
        <v>0.5960869565217386</v>
      </c>
      <c r="AI213" s="34">
        <f>(P1057+P1059+P1061+P1063+P1065)/5</f>
        <v>0.57916124237302302</v>
      </c>
      <c r="AJ213" s="34">
        <f>(Q1057+Q1059+Q1061+Q1063+Q1065)/5</f>
        <v>0.461519607843137</v>
      </c>
      <c r="AK213" s="34">
        <f>(R1057+R1059+R1061+R1063+R1065)/5</f>
        <v>0.21988107553776381</v>
      </c>
      <c r="AL213" s="3">
        <f>(S1057+S1059+S1061+S1063+S1065)/5/60</f>
        <v>8.2433333333333341</v>
      </c>
    </row>
    <row r="214" spans="2:38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>
        <f>(I1058+I1060+I1062+I1064+I1066)</f>
        <v>13</v>
      </c>
      <c r="AC214" s="3">
        <f>(J1058+J1060+J1062+J1064+J1066)</f>
        <v>31</v>
      </c>
      <c r="AD214" s="3">
        <f>(K1058+K1060+K1062+K1064+K1066)</f>
        <v>15</v>
      </c>
      <c r="AE214" s="3">
        <f>(L1058+L1060+L1062+L1064+L1066)</f>
        <v>47</v>
      </c>
      <c r="AF214" s="34">
        <f>(M1058+M1060+M1062+M1064+M1066)/5</f>
        <v>0.5649350649350644</v>
      </c>
      <c r="AG214" s="34">
        <f>(N1058+N1060+N1062+N1064+N1066)/5</f>
        <v>0.51634714491857303</v>
      </c>
      <c r="AH214" s="34">
        <f>(O1058+O1060+O1062+O1064+O1066)/5</f>
        <v>0.5649350649350644</v>
      </c>
      <c r="AI214" s="34">
        <f>(P1058+P1060+P1062+P1064+P1066)/5</f>
        <v>0.51899927658548306</v>
      </c>
      <c r="AJ214" s="34">
        <f>(Q1058+Q1060+Q1062+Q1064+Q1066)/5</f>
        <v>0.52857142857142803</v>
      </c>
      <c r="AK214" s="34">
        <f>(R1058+R1060+R1062+R1064+R1066)/5</f>
        <v>0.4134475067827722</v>
      </c>
      <c r="AL214" s="3">
        <f>(S1058+S1060+S1062+S1064+S1066)/5/60</f>
        <v>8.3433333333333337</v>
      </c>
    </row>
    <row r="215" spans="2:38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>
        <f>(I1067+I1069+I1071+I1073+I1074)</f>
        <v>1</v>
      </c>
      <c r="AC215" s="3">
        <f>(J1067+J1069+J1071+J1073+J1074)</f>
        <v>27</v>
      </c>
      <c r="AD215" s="3">
        <f>(K1067+K1069+K1071+K1073+K1074)</f>
        <v>7</v>
      </c>
      <c r="AE215" s="3">
        <f>(L1067+L1069+L1071+L1073+L1074)</f>
        <v>77</v>
      </c>
      <c r="AF215" s="34">
        <f>(M1067+M1069+M1071+M1073+M1074)/5</f>
        <v>0.69652173913043447</v>
      </c>
      <c r="AG215" s="34">
        <f>(N1067+N1069+N1071+N1073+N1074)/5</f>
        <v>0.58377062550975567</v>
      </c>
      <c r="AH215" s="34">
        <f>(O1067+O1069+O1071+O1073+O1074)/5</f>
        <v>0.69652173913043447</v>
      </c>
      <c r="AI215" s="34">
        <f>(P1067+P1069+P1071+P1073+P1074)/5</f>
        <v>0.62858451460147458</v>
      </c>
      <c r="AJ215" s="34">
        <f>(Q1067+Q1069+Q1071+Q1073+Q1074)/5</f>
        <v>0.47475490196078374</v>
      </c>
      <c r="AK215" s="34">
        <f>(R1067+R1069+R1071+R1073+R1074)/5</f>
        <v>9.8884363281735402E-2</v>
      </c>
      <c r="AL215" s="3">
        <f>(S1067+S1069+S1071+S1073+S1074)/5/60</f>
        <v>9.83</v>
      </c>
    </row>
    <row r="216" spans="2:38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>
        <f>(I1068+I1070+I1072+I1074+I1075)</f>
        <v>7</v>
      </c>
      <c r="AC216" s="3">
        <f>(J1068+J1070+J1072+J1074+J1075)</f>
        <v>35</v>
      </c>
      <c r="AD216" s="3">
        <f>(K1068+K1070+K1072+K1074+K1075)</f>
        <v>14</v>
      </c>
      <c r="AE216" s="3">
        <f>(L1068+L1070+L1072+L1074+L1075)</f>
        <v>51</v>
      </c>
      <c r="AF216" s="34">
        <f>(M1068+M1070+M1072+M1074+M1075)/5</f>
        <v>0.53913043478260814</v>
      </c>
      <c r="AG216" s="34">
        <f>(N1068+N1070+N1072+N1074+N1075)/5</f>
        <v>0.46350812687495135</v>
      </c>
      <c r="AH216" s="34">
        <f>(O1068+O1070+O1072+O1074+O1075)/5</f>
        <v>0.53913043478260814</v>
      </c>
      <c r="AI216" s="34">
        <f>(P1068+P1070+P1072+P1074+P1075)/5</f>
        <v>0.48383821437697377</v>
      </c>
      <c r="AJ216" s="34">
        <f>(Q1068+Q1070+Q1072+Q1074+Q1075)/5</f>
        <v>0.46356209150326755</v>
      </c>
      <c r="AK216" s="34">
        <f>(R1068+R1070+R1072+R1074+R1075)/5</f>
        <v>0.26143645218215605</v>
      </c>
      <c r="AL216" s="3">
        <f>(S1068+S1070+S1072+S1074+S1075)/5/60</f>
        <v>9.8966666666666665</v>
      </c>
    </row>
    <row r="217" spans="2:38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40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>
        <f>(I1077+I1079+I1081+I1083+I1085)</f>
        <v>10</v>
      </c>
      <c r="AC217" s="3">
        <f t="shared" ref="AC217:AE217" si="398">(J1077+J1079+J1081+J1083+J1085)</f>
        <v>21</v>
      </c>
      <c r="AD217" s="3">
        <f t="shared" si="398"/>
        <v>29</v>
      </c>
      <c r="AE217" s="3">
        <f t="shared" si="398"/>
        <v>50</v>
      </c>
      <c r="AF217" s="34">
        <f>(M1077+M1079+M1081+M1083+M1085)/5</f>
        <v>0.54128364389233896</v>
      </c>
      <c r="AG217" s="34">
        <f t="shared" ref="AG217:AK217" si="399">(N1077+N1079+N1081+N1083+N1085)/5</f>
        <v>0.58742254186190057</v>
      </c>
      <c r="AH217" s="34">
        <f t="shared" si="399"/>
        <v>0.54128364389233896</v>
      </c>
      <c r="AI217" s="34">
        <f t="shared" si="399"/>
        <v>0.52953097627010615</v>
      </c>
      <c r="AJ217" s="34">
        <f t="shared" si="399"/>
        <v>0.50661764705882317</v>
      </c>
      <c r="AK217" s="34">
        <f t="shared" si="399"/>
        <v>0.37392826106088978</v>
      </c>
      <c r="AL217" s="3">
        <f>(S1077+S1079+S1081+S1083+S1085)/5/60</f>
        <v>8.4700000000000006</v>
      </c>
    </row>
    <row r="218" spans="2:38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40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>
        <f>(I1078+I1080+I1082+I1084+I1086)</f>
        <v>17</v>
      </c>
      <c r="AC218" s="3">
        <f t="shared" ref="AC218:AE218" si="400">(J1078+J1080+J1082+J1084+J1086)</f>
        <v>24</v>
      </c>
      <c r="AD218" s="3">
        <f t="shared" si="400"/>
        <v>26</v>
      </c>
      <c r="AE218" s="3">
        <f t="shared" si="400"/>
        <v>41</v>
      </c>
      <c r="AF218" s="34">
        <f>(M1078+M1080+M1082+M1084+M1086)/5</f>
        <v>0.53523433088650441</v>
      </c>
      <c r="AG218" s="34">
        <f t="shared" ref="AG218:AK218" si="401">(N1078+N1080+N1082+N1084+N1086)/5</f>
        <v>0.53631559261993977</v>
      </c>
      <c r="AH218" s="34">
        <f t="shared" si="401"/>
        <v>0.53523433088650441</v>
      </c>
      <c r="AI218" s="34">
        <f t="shared" si="401"/>
        <v>0.52795238963013846</v>
      </c>
      <c r="AJ218" s="34">
        <f t="shared" si="401"/>
        <v>0.49894957983193222</v>
      </c>
      <c r="AK218" s="34">
        <f t="shared" si="401"/>
        <v>0.47775723282962285</v>
      </c>
      <c r="AL218" s="3">
        <f>(S1078+S1080+S1082+S1084+S1086)/5/60</f>
        <v>8.66</v>
      </c>
    </row>
    <row r="219" spans="2:38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>
        <f>(I1087+I1089+I1091+I1093+I1095)</f>
        <v>11</v>
      </c>
      <c r="AC219" s="3">
        <f>(J1087+J1089+J1091+J1093+J1095)</f>
        <v>17</v>
      </c>
      <c r="AD219" s="3">
        <f>(K1087+K1089+K1091+K1093+K1095)</f>
        <v>19</v>
      </c>
      <c r="AE219" s="3">
        <f>(L1087+L1089+L1091+L1093+L1095)</f>
        <v>65</v>
      </c>
      <c r="AF219" s="34">
        <f>(M1087+M1089+M1091+M1093+M1095)/5</f>
        <v>0.6804347826086955</v>
      </c>
      <c r="AG219" s="34">
        <f>(N1087+N1089+N1091+N1093+N1095)/5</f>
        <v>0.67900730086084737</v>
      </c>
      <c r="AH219" s="34">
        <f>(O1087+O1089+O1091+O1093+O1095)/5</f>
        <v>0.6804347826086955</v>
      </c>
      <c r="AI219" s="34">
        <f>(P1087+P1089+P1091+P1093+P1095)/5</f>
        <v>0.67670707273091546</v>
      </c>
      <c r="AJ219" s="34">
        <f>(Q1087+Q1089+Q1091+Q1093+Q1095)/5</f>
        <v>0.57120098039215639</v>
      </c>
      <c r="AK219" s="34">
        <f>(R1087+R1089+R1091+R1093+R1095)/5</f>
        <v>0.45091954108960258</v>
      </c>
      <c r="AL219" s="3">
        <f>(S1087+S1089+S1091+S1093+S1095)/5/60</f>
        <v>7.6800000000000006</v>
      </c>
    </row>
    <row r="220" spans="2:38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>
        <f>(I1088+I1090+I1092+I1094+I1096)</f>
        <v>17</v>
      </c>
      <c r="AC220" s="3">
        <f>(J1088+J1090+J1092+J1094+J1096)</f>
        <v>27</v>
      </c>
      <c r="AD220" s="3">
        <f>(K1088+K1090+K1092+K1094+K1096)</f>
        <v>27</v>
      </c>
      <c r="AE220" s="3">
        <f>(L1088+L1090+L1092+L1094+L1096)</f>
        <v>35</v>
      </c>
      <c r="AF220" s="34">
        <f>(M1088+M1090+M1092+M1094+M1096)/5</f>
        <v>0.49090909090909057</v>
      </c>
      <c r="AG220" s="34">
        <f>(N1088+N1090+N1092+N1094+N1096)/5</f>
        <v>0.53812615955473064</v>
      </c>
      <c r="AH220" s="34">
        <f>(O1088+O1090+O1092+O1094+O1096)/5</f>
        <v>0.49090909090909057</v>
      </c>
      <c r="AI220" s="34">
        <f>(P1088+P1090+P1092+P1094+P1096)/5</f>
        <v>0.47033954603748607</v>
      </c>
      <c r="AJ220" s="34">
        <f>(Q1088+Q1090+Q1092+Q1094+Q1096)/5</f>
        <v>0.47638888888888858</v>
      </c>
      <c r="AK220" s="34">
        <f>(R1088+R1090+R1092+R1094+R1096)/5</f>
        <v>0.45811013922996358</v>
      </c>
      <c r="AL220" s="3">
        <f>(S1088+S1090+S1092+S1094+S1096)/5/60</f>
        <v>7.7233333333333327</v>
      </c>
    </row>
    <row r="221" spans="2:38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>
        <f>(I1097+I1099+I1101+I1103+I1105)</f>
        <v>11</v>
      </c>
      <c r="AC221" s="3">
        <f>(J1097+J1099+J1101+J1103+J1105)</f>
        <v>17</v>
      </c>
      <c r="AD221" s="3">
        <f>(K1097+K1099+K1101+K1103+K1105)</f>
        <v>20</v>
      </c>
      <c r="AE221" s="3">
        <f>(L1097+L1099+L1101+L1103+L1105)</f>
        <v>64</v>
      </c>
      <c r="AF221" s="34">
        <f>(M1097+M1099+M1101+M1103+M1105)/5</f>
        <v>0.67043478260869538</v>
      </c>
      <c r="AG221" s="34">
        <f>(N1097+N1099+N1101+N1103+N1105)/5</f>
        <v>0.68357242744542468</v>
      </c>
      <c r="AH221" s="34">
        <f>(O1097+O1099+O1101+O1103+O1105)/5</f>
        <v>0.67043478260869538</v>
      </c>
      <c r="AI221" s="34">
        <f>(P1097+P1099+P1101+P1103+P1105)/5</f>
        <v>0.65730481611811487</v>
      </c>
      <c r="AJ221" s="34">
        <f>(Q1097+Q1099+Q1101+Q1103+Q1105)/5</f>
        <v>0.56495098039215641</v>
      </c>
      <c r="AK221" s="34">
        <f>(R1097+R1099+R1101+R1103+R1105)/5</f>
        <v>0.44921114440732579</v>
      </c>
      <c r="AL221" s="3">
        <f>(S1097+S1099+S1101+S1103+S1105)/5/60</f>
        <v>9.5033333333333339</v>
      </c>
    </row>
    <row r="222" spans="2:38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>
        <f>(I1098+I1100+I1102+I1104+I1106)</f>
        <v>17</v>
      </c>
      <c r="AC222" s="3">
        <f>(J1098+J1100+J1102+J1104+J1106)</f>
        <v>27</v>
      </c>
      <c r="AD222" s="3">
        <f>(K1098+K1100+K1102+K1104+K1106)</f>
        <v>27</v>
      </c>
      <c r="AE222" s="3">
        <f>(L1098+L1100+L1102+L1104+L1106)</f>
        <v>35</v>
      </c>
      <c r="AF222" s="34">
        <f>(M1098+M1100+M1102+M1104+M1106)/5</f>
        <v>0.49047619047619018</v>
      </c>
      <c r="AG222" s="34">
        <f>(N1098+N1100+N1102+N1104+N1106)/5</f>
        <v>0.50053929264013219</v>
      </c>
      <c r="AH222" s="34">
        <f>(O1098+O1100+O1102+O1104+O1106)/5</f>
        <v>0.49047619047619018</v>
      </c>
      <c r="AI222" s="34">
        <f>(P1098+P1100+P1102+P1104+P1106)/5</f>
        <v>0.47609142979325503</v>
      </c>
      <c r="AJ222" s="34">
        <f>(Q1098+Q1100+Q1102+Q1104+Q1106)/5</f>
        <v>0.47519841269841201</v>
      </c>
      <c r="AK222" s="34">
        <f>(R1098+R1100+R1102+R1104+R1106)/5</f>
        <v>0.44553705820694667</v>
      </c>
      <c r="AL222" s="3">
        <f>(S1098+S1100+S1102+S1104+S1106)/5/60</f>
        <v>9.5233333333333334</v>
      </c>
    </row>
    <row r="223" spans="2:38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>
        <f>(I1107+I1109+I1111+I1113+I1115)</f>
        <v>8</v>
      </c>
      <c r="AC223" s="3">
        <f>(J1107+J1109+J1111+J1113+J1115)</f>
        <v>20</v>
      </c>
      <c r="AD223" s="3">
        <f>(K1107+K1109+K1111+K1113+K1115)</f>
        <v>17</v>
      </c>
      <c r="AE223" s="3">
        <f>(L1107+L1109+L1111+L1113+L1115)</f>
        <v>67</v>
      </c>
      <c r="AF223" s="34">
        <f>(M1107+M1109+M1111+M1113+M1115)/5</f>
        <v>0.66782608695652146</v>
      </c>
      <c r="AG223" s="34">
        <f>(N1107+N1109+N1111+N1113+N1115)/5</f>
        <v>0.64789157702201128</v>
      </c>
      <c r="AH223" s="34">
        <f>(O1107+O1109+O1111+O1113+O1115)/5</f>
        <v>0.66782608695652146</v>
      </c>
      <c r="AI223" s="34">
        <f>(P1107+P1109+P1111+P1113+P1115)/5</f>
        <v>0.64824912103172916</v>
      </c>
      <c r="AJ223" s="34">
        <f>(Q1107+Q1109+Q1111+Q1113+Q1115)/5</f>
        <v>0.53982843137254855</v>
      </c>
      <c r="AK223" s="34">
        <f>(R1107+R1109+R1111+R1113+R1115)/5</f>
        <v>0.38308026448560539</v>
      </c>
      <c r="AL223" s="3">
        <f>(S1107+S1109+S1111+S1113+S1115)/5/60</f>
        <v>6.2</v>
      </c>
    </row>
    <row r="224" spans="2:38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>
        <f>(I1108+I1110+I1112+I1114+I1116)</f>
        <v>19</v>
      </c>
      <c r="AC224" s="3">
        <f>(J1108+J1110+J1112+J1114+J1116)</f>
        <v>25</v>
      </c>
      <c r="AD224" s="3">
        <f>(K1108+K1110+K1112+K1114+K1116)</f>
        <v>18</v>
      </c>
      <c r="AE224" s="3">
        <f>(L1108+L1110+L1112+L1114+L1116)</f>
        <v>44</v>
      </c>
      <c r="AF224" s="34">
        <f>(M1108+M1110+M1112+M1114+M1116)/5</f>
        <v>0.59480519480519445</v>
      </c>
      <c r="AG224" s="34">
        <f>(N1108+N1110+N1112+N1114+N1116)/5</f>
        <v>0.58622353836639496</v>
      </c>
      <c r="AH224" s="34">
        <f>(O1108+O1110+O1112+O1114+O1116)/5</f>
        <v>0.59480519480519445</v>
      </c>
      <c r="AI224" s="34">
        <f>(P1108+P1110+P1112+P1114+P1116)/5</f>
        <v>0.58436335186755306</v>
      </c>
      <c r="AJ224" s="34">
        <f>(Q1108+Q1110+Q1112+Q1114+Q1116)/5</f>
        <v>0.57380952380952321</v>
      </c>
      <c r="AK224" s="34">
        <f>(R1108+R1110+R1112+R1114+R1116)/5</f>
        <v>0.55181187455968028</v>
      </c>
      <c r="AL224" s="3">
        <f>(S1108+S1110+S1112+S1114+S1116)/5/60</f>
        <v>6.22</v>
      </c>
    </row>
    <row r="225" spans="2:38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>
        <f>(I1117+I1119+I1121+I1123+I1125)</f>
        <v>7</v>
      </c>
      <c r="AC225" s="3">
        <f>(J1117+J1119+J1121+J1123+J1125)</f>
        <v>21</v>
      </c>
      <c r="AD225" s="3">
        <f>(K1117+K1119+K1121+K1123+K1125)</f>
        <v>9</v>
      </c>
      <c r="AE225" s="3">
        <f>(L1117+L1119+L1121+L1123+L1125)</f>
        <v>75</v>
      </c>
      <c r="AF225" s="34">
        <f>(M1117+M1119+M1121+M1123+M1125)/5</f>
        <v>0.73130434782608655</v>
      </c>
      <c r="AG225" s="34">
        <f>(N1117+N1119+N1121+N1123+N1125)/5</f>
        <v>0.66303087586641429</v>
      </c>
      <c r="AH225" s="34">
        <f>(O1117+O1119+O1121+O1123+O1125)/5</f>
        <v>0.73130434782608655</v>
      </c>
      <c r="AI225" s="34">
        <f>(P1117+P1119+P1121+P1123+P1125)/5</f>
        <v>0.69132066500352907</v>
      </c>
      <c r="AJ225" s="34">
        <f>(Q1117+Q1119+Q1121+Q1123+Q1125)/5</f>
        <v>0.56299019607843104</v>
      </c>
      <c r="AK225" s="34">
        <f>(R1117+R1119+R1121+R1123+R1125)/5</f>
        <v>0.34908761914415037</v>
      </c>
      <c r="AL225" s="3">
        <f>(S1117+S1119+S1121+S1123+S1125)/5760</f>
        <v>0.2751736111111111</v>
      </c>
    </row>
    <row r="226" spans="2:38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>
        <f>(I1118+I1120+I1122+I1124+I1126)</f>
        <v>11</v>
      </c>
      <c r="AC226" s="3">
        <f>(J1118+J1120+J1122+J1124+J1126)</f>
        <v>33</v>
      </c>
      <c r="AD226" s="3">
        <f>(K1118+K1120+K1122+K1124+K1126)</f>
        <v>9</v>
      </c>
      <c r="AE226" s="3">
        <f>(L1118+L1120+L1122+L1124+L1126)</f>
        <v>53</v>
      </c>
      <c r="AF226" s="34">
        <f>(M1118+M1120+M1122+M1124+M1126)/5</f>
        <v>0.60346320346320304</v>
      </c>
      <c r="AG226" s="34">
        <f>(N1118+N1120+N1122+N1124+N1126)/5</f>
        <v>0.59150451887293976</v>
      </c>
      <c r="AH226" s="34">
        <f>(O1118+O1120+O1122+O1124+O1126)/5</f>
        <v>0.60346320346320304</v>
      </c>
      <c r="AI226" s="34">
        <f>(P1118+P1120+P1122+P1124+P1126)/5</f>
        <v>0.5576118658607131</v>
      </c>
      <c r="AJ226" s="34">
        <f>(Q1118+Q1120+Q1122+Q1124+Q1126)/5</f>
        <v>0.55238095238095197</v>
      </c>
      <c r="AK226" s="34">
        <f>(R1118+R1120+R1122+R1124+R1126)/5</f>
        <v>0.5119015340469707</v>
      </c>
      <c r="AL226" s="3">
        <f>(S1118+S1120+S1122+S1124+S1126)/5/60</f>
        <v>5.2866666666666662</v>
      </c>
    </row>
    <row r="227" spans="2:38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>
        <f>(I1127+I1129+I1131+I1133+I1135)</f>
        <v>3</v>
      </c>
      <c r="AC227" s="3">
        <f>(J1127+J1129+J1131+J1133+J1135)</f>
        <v>25</v>
      </c>
      <c r="AD227" s="3">
        <f>(K1127+K1129+K1131+K1133+K1135)</f>
        <v>6</v>
      </c>
      <c r="AE227" s="3">
        <f>(L1127+L1129+L1131+L1133+L1135)</f>
        <v>78</v>
      </c>
      <c r="AF227" s="34">
        <f>(M1127+M1129+M1131+M1133+M1135)/5</f>
        <v>0.72130434782608654</v>
      </c>
      <c r="AG227" s="34">
        <f>(N1127+N1129+N1131+N1133+N1135)/5</f>
        <v>0.66499608882906946</v>
      </c>
      <c r="AH227" s="34">
        <f>(O1127+O1129+O1131+O1133+O1135)/5</f>
        <v>0.72130434782608654</v>
      </c>
      <c r="AI227" s="34">
        <f>(P1127+P1129+P1131+P1133+P1135)/5</f>
        <v>0.66447543323973479</v>
      </c>
      <c r="AJ227" s="34">
        <f>(Q1127+Q1129+Q1131+Q1133+Q1135)/5</f>
        <v>0.51360294117647021</v>
      </c>
      <c r="AK227" s="34">
        <f>(R1127+R1129+R1131+R1133+R1135)/5</f>
        <v>0.30627246619804283</v>
      </c>
      <c r="AL227" s="3">
        <f>(S1127+S1129+S1131+S1133+S1135)/5/60</f>
        <v>7.5</v>
      </c>
    </row>
    <row r="228" spans="2:38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>
        <f>(I1128+I1130+I1132+I1134+I1136)</f>
        <v>9</v>
      </c>
      <c r="AC228" s="3">
        <f>(J1128+J1130+J1132+J1134+J1136)</f>
        <v>35</v>
      </c>
      <c r="AD228" s="3">
        <f>(K1128+K1130+K1132+K1134+K1136)</f>
        <v>2</v>
      </c>
      <c r="AE228" s="3">
        <f>(L1128+L1130+L1132+L1134+L1136)</f>
        <v>60</v>
      </c>
      <c r="AF228" s="34">
        <f>(M1128+M1130+M1132+M1134+M1136)/5</f>
        <v>0.64978354978354935</v>
      </c>
      <c r="AG228" s="38">
        <f>(N1128+N1130+N1132+N1134+N1136)/5</f>
        <v>0.7146943115364166</v>
      </c>
      <c r="AH228" s="34">
        <f>(O1128+O1130+O1132+O1134+O1136)/5</f>
        <v>0.64978354978354935</v>
      </c>
      <c r="AI228" s="34">
        <f>(P1128+P1130+P1132+P1134+P1136)/5</f>
        <v>0.57923499765141939</v>
      </c>
      <c r="AJ228" s="34">
        <f>(Q1128+Q1130+Q1132+Q1134+Q1136)/5</f>
        <v>0.5874999999999998</v>
      </c>
      <c r="AK228" s="34">
        <f>(R1128+R1130+R1132+R1134+R1136)/5</f>
        <v>0.559267240687497</v>
      </c>
      <c r="AL228" s="3">
        <f>(S1128+S1130+S1132+S1134+S1136)/5/60</f>
        <v>7.5100000000000007</v>
      </c>
    </row>
    <row r="229" spans="2:38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>
        <f>(I1137+I1139+I1141+I1143+I1145)</f>
        <v>3</v>
      </c>
      <c r="AC229" s="3">
        <f>(J1137+J1139+J1141+J1143+J1145)</f>
        <v>25</v>
      </c>
      <c r="AD229" s="3">
        <f>(K1137+K1139+K1141+K1143+K1145)</f>
        <v>17</v>
      </c>
      <c r="AE229" s="3">
        <f>(L1137+L1139+L1141+L1143+L1145)</f>
        <v>67</v>
      </c>
      <c r="AF229" s="34">
        <f>(M1137+M1139+M1141+M1143+M1145)/5</f>
        <v>0.62173913043478246</v>
      </c>
      <c r="AG229" s="34">
        <f>(N1137+N1139+N1141+N1143+N1145)/5</f>
        <v>0.58784679089026892</v>
      </c>
      <c r="AH229" s="34">
        <f>(O1137+O1139+O1141+O1143+O1145)/5</f>
        <v>0.62173913043478246</v>
      </c>
      <c r="AI229" s="34">
        <f>(P1137+P1139+P1141+P1143+P1145)/5</f>
        <v>0.59633185953552048</v>
      </c>
      <c r="AJ229" s="34">
        <f>(Q1137+Q1139+Q1141+Q1143+Q1145)/5</f>
        <v>0.44779411764705818</v>
      </c>
      <c r="AK229" s="34">
        <f>(R1137+R1139+R1141+R1143+R1145)/5</f>
        <v>0.1936565863367076</v>
      </c>
      <c r="AL229" s="3">
        <f>(S1137+S1139+S1141+S1143+S1145)/5/60</f>
        <v>4.2766666666666673</v>
      </c>
    </row>
    <row r="230" spans="2:38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>
        <f>(I1138+I1140+I1142+I1144+I1146)</f>
        <v>13</v>
      </c>
      <c r="AC230" s="3">
        <f>(J1138+J1140+J1142+J1144+J1146)</f>
        <v>31</v>
      </c>
      <c r="AD230" s="3">
        <f>(K1138+K1140+K1142+K1144+K1146)</f>
        <v>17</v>
      </c>
      <c r="AE230" s="3">
        <f>(L1138+L1140+L1142+L1144+L1146)</f>
        <v>45</v>
      </c>
      <c r="AF230" s="34">
        <f>(M1138+M1140+M1142+M1144+M1146)/5</f>
        <v>0.54545454545454497</v>
      </c>
      <c r="AG230" s="34">
        <f>(N1138+N1140+N1142+N1144+N1146)/5</f>
        <v>0.51614359496712381</v>
      </c>
      <c r="AH230" s="34">
        <f>(O1138+O1140+O1142+O1144+O1146)/5</f>
        <v>0.54545454545454497</v>
      </c>
      <c r="AI230" s="34">
        <f>(P1138+P1140+P1142+P1144+P1146)/5</f>
        <v>0.52036690824013299</v>
      </c>
      <c r="AJ230" s="34">
        <f>(Q1138+Q1140+Q1142+Q1144+Q1146)/5</f>
        <v>0.50813492063492016</v>
      </c>
      <c r="AK230" s="34">
        <f>(R1138+R1140+R1142+R1144+R1146)/5</f>
        <v>0.43216928733496918</v>
      </c>
      <c r="AL230" s="3">
        <f>(S1138+S1140+S1142+S1144+S1146)/5/60</f>
        <v>4.28</v>
      </c>
    </row>
    <row r="231" spans="2:38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>
        <f>(I1137+I1139+I1141+I1143+I1145)</f>
        <v>3</v>
      </c>
      <c r="AC231" s="3">
        <f>(J1137+J1139+J1141+J1143+J1145)</f>
        <v>25</v>
      </c>
      <c r="AD231" s="3">
        <f>(K1137+K1139+K1141+K1143+K1145)</f>
        <v>17</v>
      </c>
      <c r="AE231" s="3">
        <f>(L1137+L1139+L1141+L1143+L1145)</f>
        <v>67</v>
      </c>
      <c r="AF231" s="34">
        <f>(M1137+M1139+M1141+M1143+M1145)/5</f>
        <v>0.62173913043478246</v>
      </c>
      <c r="AG231" s="34">
        <f>(N1137+N1139+N1141+N1143+N1145)/5</f>
        <v>0.58784679089026892</v>
      </c>
      <c r="AH231" s="34">
        <f>(O1137+O1139+O1141+O1143+O1145)/5</f>
        <v>0.62173913043478246</v>
      </c>
      <c r="AI231" s="34">
        <f>(P1137+P1139+P1141+P1143+P1145)/5</f>
        <v>0.59633185953552048</v>
      </c>
      <c r="AJ231" s="34">
        <f>(Q1137+Q1139+Q1141+Q1143+Q1145)/5</f>
        <v>0.44779411764705818</v>
      </c>
      <c r="AK231" s="34">
        <f>(R1137+R1139+R1141+R1143+R1145)/5</f>
        <v>0.1936565863367076</v>
      </c>
      <c r="AL231" s="3">
        <f>(S1137+S1139+S1141+S1143+S1145)/5/60</f>
        <v>4.2766666666666673</v>
      </c>
    </row>
    <row r="232" spans="2:38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>
        <f>(I1138+I1140+I1142+I1144+I1146)</f>
        <v>13</v>
      </c>
      <c r="AC232" s="3">
        <f>(J1138+J1140+J1142+J1144+J1146)</f>
        <v>31</v>
      </c>
      <c r="AD232" s="3">
        <f>(K1138+K1140+K1142+K1144+K1146)</f>
        <v>17</v>
      </c>
      <c r="AE232" s="3">
        <f>(L1138+L1140+L1142+L1144+L1146)</f>
        <v>45</v>
      </c>
      <c r="AF232" s="34">
        <f>(M1138+M1140+M1142+M1144+M1146)/5</f>
        <v>0.54545454545454497</v>
      </c>
      <c r="AG232" s="34">
        <f>(N1138+N1140+N1142+N1144+N1146)/5</f>
        <v>0.51614359496712381</v>
      </c>
      <c r="AH232" s="34">
        <f>(O1138+O1140+O1142+O1144+O1146)/5</f>
        <v>0.54545454545454497</v>
      </c>
      <c r="AI232" s="34">
        <f>(P1138+P1140+P1142+P1144+P1146)/5</f>
        <v>0.52036690824013299</v>
      </c>
      <c r="AJ232" s="34">
        <f>(Q1138+Q1140+Q1142+Q1144+Q1146)/5</f>
        <v>0.50813492063492016</v>
      </c>
      <c r="AK232" s="34">
        <f>(R1138+R1140+R1142+R1144+R1146)/5</f>
        <v>0.43216928733496918</v>
      </c>
      <c r="AL232" s="3">
        <f>(S1138+S1140+S1142+S1144+S1146)/5/60</f>
        <v>4.28</v>
      </c>
    </row>
    <row r="233" spans="2:38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>
        <f>(I1157+I1159+I1161+I1163+I1165)</f>
        <v>4</v>
      </c>
      <c r="AC233" s="3">
        <f>(J1157+J1159+J1161+J1163+J1165)</f>
        <v>24</v>
      </c>
      <c r="AD233" s="3">
        <f>(K1157+K1159+K1161+K1163+K1165)</f>
        <v>12</v>
      </c>
      <c r="AE233" s="3">
        <f>(L1157+L1159+L1161+L1163+L1165)</f>
        <v>72</v>
      </c>
      <c r="AF233" s="34">
        <f>(M1157+M1159+M1161+M1163+M1165)/5</f>
        <v>0.67913043478260848</v>
      </c>
      <c r="AG233" s="34">
        <f>(N1157+N1159+N1161+N1163+N1165)/5</f>
        <v>0.61261794142800963</v>
      </c>
      <c r="AH233" s="34">
        <f>(O1157+O1159+O1161+O1163+O1165)/5</f>
        <v>0.67913043478260848</v>
      </c>
      <c r="AI233" s="34">
        <f>(P1157+P1159+P1161+P1163+P1165)/5</f>
        <v>0.64035650838719849</v>
      </c>
      <c r="AJ233" s="34">
        <f>(Q1157+Q1159+Q1161+Q1163+Q1165)/5</f>
        <v>0.49534313725490159</v>
      </c>
      <c r="AK233" s="34">
        <f>(R1157+R1159+R1161+R1163+R1165)/5</f>
        <v>0.26830398461335658</v>
      </c>
      <c r="AL233" s="3">
        <f>(S1157+S1159+S1161+S1163+S1165)/5/60</f>
        <v>2.39</v>
      </c>
    </row>
    <row r="234" spans="2:38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>
        <f>(I1158+I1160+I1162+I1164+I1166)</f>
        <v>17</v>
      </c>
      <c r="AC234" s="3">
        <f>(J1158+J1160+J1162+J1164+J1166)</f>
        <v>27</v>
      </c>
      <c r="AD234" s="3">
        <f>(K1158+K1160+K1162+K1164+K1166)</f>
        <v>13</v>
      </c>
      <c r="AE234" s="3">
        <f>(L1158+L1160+L1162+L1164+L1166)</f>
        <v>49</v>
      </c>
      <c r="AF234" s="34">
        <f>(M1158+M1160+M1162+M1164+M1166)/5</f>
        <v>0.62337662337662292</v>
      </c>
      <c r="AG234" s="38">
        <f>(N1158+N1160+N1162+N1164+N1166)/5</f>
        <v>0.62186725039666157</v>
      </c>
      <c r="AH234" s="34">
        <f>(O1158+O1160+O1162+O1164+O1166)/5</f>
        <v>0.62337662337662292</v>
      </c>
      <c r="AI234" s="34">
        <f>(P1158+P1160+P1162+P1164+P1166)/5</f>
        <v>0.604131008950481</v>
      </c>
      <c r="AJ234" s="34">
        <f>(Q1158+Q1160+Q1162+Q1164+Q1166)/5</f>
        <v>0.59067460317460252</v>
      </c>
      <c r="AK234" s="34">
        <f>(R1158+R1160+R1162+R1164+R1166)/5</f>
        <v>0.57636510068594804</v>
      </c>
      <c r="AL234" s="3">
        <f>(S1158+S1160+S1162+S1164+S1166)/5/60</f>
        <v>2.3933333333333331</v>
      </c>
    </row>
    <row r="235" spans="2:38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>
        <f>(I1167+I1169+I1171+I1173+I1175)</f>
        <v>6</v>
      </c>
      <c r="AC235" s="3">
        <f>(J1167+J1169+J1171+J1173+J1175)</f>
        <v>22</v>
      </c>
      <c r="AD235" s="3">
        <f>(K1167+K1169+K1171+K1173+K1175)</f>
        <v>11</v>
      </c>
      <c r="AE235" s="3">
        <f>(L1167+L1169+L1171+L1173+L1175)</f>
        <v>73</v>
      </c>
      <c r="AF235" s="34">
        <f>(M1167+M1169+M1171+M1173+M1175)/5</f>
        <v>0.70652173913043437</v>
      </c>
      <c r="AG235" s="34">
        <f>(N1167+N1169+N1171+N1173+N1175)/5</f>
        <v>0.64194691596666509</v>
      </c>
      <c r="AH235" s="34">
        <f>(O1167+O1169+O1171+O1173+O1175)/5</f>
        <v>0.70652173913043437</v>
      </c>
      <c r="AI235" s="34">
        <f>(P1167+P1169+P1171+P1173+P1175)/5</f>
        <v>0.66859705511879364</v>
      </c>
      <c r="AJ235" s="34">
        <f>(Q1167+Q1169+Q1171+Q1173+Q1175)/5</f>
        <v>0.53492647058823528</v>
      </c>
      <c r="AK235" s="34">
        <f>(R1167+R1169+R1171+R1173+R1175)/5</f>
        <v>0.31797048873710321</v>
      </c>
      <c r="AL235" s="3">
        <f>(S1167+S1169+S1171+S1173+S1175)/5/60</f>
        <v>2.2166666666666668</v>
      </c>
    </row>
    <row r="236" spans="2:38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>
        <f>(I1168+I1170+I1172+I1174+I1176)</f>
        <v>14</v>
      </c>
      <c r="AC236" s="3">
        <f>(J1168+J1170+J1172+J1174+J1176)</f>
        <v>30</v>
      </c>
      <c r="AD236" s="3">
        <f>(K1168+K1170+K1172+K1174+K1176)</f>
        <v>11</v>
      </c>
      <c r="AE236" s="3">
        <f>(L1168+L1170+L1172+L1174+L1176)</f>
        <v>51</v>
      </c>
      <c r="AF236" s="34">
        <f>(M1168+M1170+M1172+M1174+M1176)/5</f>
        <v>0.6125541125541123</v>
      </c>
      <c r="AG236" s="38">
        <f>(N1168+N1170+N1172+N1174+N1176)/5</f>
        <v>0.64961620079267079</v>
      </c>
      <c r="AH236" s="34">
        <f>(O1168+O1170+O1172+O1174+O1176)/5</f>
        <v>0.6125541125541123</v>
      </c>
      <c r="AI236" s="34">
        <f>(P1168+P1170+P1172+P1174+P1176)/5</f>
        <v>0.57180146545663757</v>
      </c>
      <c r="AJ236" s="34">
        <f>(Q1168+Q1170+Q1172+Q1174+Q1176)/5</f>
        <v>0.5755952380952376</v>
      </c>
      <c r="AK236" s="34">
        <f>(R1168+R1170+R1172+R1174+R1176)/5</f>
        <v>0.54583595820256559</v>
      </c>
      <c r="AL236" s="3">
        <f>(S1168+S1170+S1172+S1174+S1176)/5/60</f>
        <v>2.19</v>
      </c>
    </row>
    <row r="237" spans="2:38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>
        <f>(I1177+I1179+I1181+I1183+I1185)</f>
        <v>5</v>
      </c>
      <c r="AC237" s="3">
        <f>(J1177+J1179+J1181+J1183+J1185)</f>
        <v>23</v>
      </c>
      <c r="AD237" s="3">
        <f>(K1177+K1179+K1181+K1183+K1185)</f>
        <v>16</v>
      </c>
      <c r="AE237" s="3">
        <f>(L1177+L1179+L1181+L1183+L1185)</f>
        <v>68</v>
      </c>
      <c r="AF237" s="34">
        <f>(M1177+M1179+M1181+M1183+M1185)/5</f>
        <v>0.65565217391304298</v>
      </c>
      <c r="AG237" s="34">
        <f>(N1177+N1179+N1181+N1183+N1185)/5</f>
        <v>0.61701935745413938</v>
      </c>
      <c r="AH237" s="34">
        <f>(O1177+O1179+O1181+O1183+O1185)/5</f>
        <v>0.65565217391304298</v>
      </c>
      <c r="AI237" s="34">
        <f>(P1177+P1179+P1181+P1183+P1185)/5</f>
        <v>0.62673859745470961</v>
      </c>
      <c r="AJ237" s="34">
        <f>(Q1177+Q1179+Q1181+Q1183+Q1185)/5</f>
        <v>0.49718137254901917</v>
      </c>
      <c r="AK237" s="34">
        <f>(R1177+R1179+R1181+R1183+R1185)/5</f>
        <v>0.301463245868068</v>
      </c>
      <c r="AL237" s="3">
        <f>(S1177+S1179+S1181+S1183+S1185)/5/60</f>
        <v>2.5766666666666667</v>
      </c>
    </row>
    <row r="238" spans="2:38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>
        <f>(I1178+I1180+I1182+I1184+I1186)</f>
        <v>11</v>
      </c>
      <c r="AC238" s="3">
        <f>(J1178+J1180+J1182+J1184+J1186)</f>
        <v>33</v>
      </c>
      <c r="AD238" s="3">
        <f>(K1178+K1180+K1182+K1184+K1186)</f>
        <v>8</v>
      </c>
      <c r="AE238" s="3">
        <f>(L1178+L1180+L1182+L1184+L1186)</f>
        <v>54</v>
      </c>
      <c r="AF238" s="34">
        <f>(M1178+M1180+M1182+M1184+M1186)/5</f>
        <v>0.61298701298701253</v>
      </c>
      <c r="AG238" s="34">
        <f>(N1178+N1180+N1182+N1184+N1186)/5</f>
        <v>0.57991525158707791</v>
      </c>
      <c r="AH238" s="34">
        <f>(O1178+O1180+O1182+O1184+O1186)/5</f>
        <v>0.61298701298701253</v>
      </c>
      <c r="AI238" s="34">
        <f>(P1178+P1180+P1182+P1184+P1186)/5</f>
        <v>0.56244095829190321</v>
      </c>
      <c r="AJ238" s="34">
        <f>(Q1178+Q1180+Q1182+Q1184+Q1186)/5</f>
        <v>0.56071428571428539</v>
      </c>
      <c r="AK238" s="34">
        <f>(R1178+R1180+R1182+R1184+R1186)/5</f>
        <v>0.46224242202612481</v>
      </c>
      <c r="AL238" s="3">
        <f>(S1178+S1180+S1182+S1184+S1186)/5/60</f>
        <v>2.57</v>
      </c>
    </row>
    <row r="239" spans="2:38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>
        <f>(I1187+I1189+I1191+I1193+I1195)</f>
        <v>2</v>
      </c>
      <c r="AC239" s="3">
        <f>(J1187+J1189+J1191+J1193+J1195)</f>
        <v>26</v>
      </c>
      <c r="AD239" s="3">
        <f>(K1187+K1189+K1191+K1193+K1195)</f>
        <v>11</v>
      </c>
      <c r="AE239" s="3">
        <f>(L1187+L1189+L1191+L1193+L1195)</f>
        <v>73</v>
      </c>
      <c r="AF239" s="34">
        <f>(M1187+M1189+M1191+M1193+M1195)/5</f>
        <v>0.66913043478260836</v>
      </c>
      <c r="AG239" s="34">
        <f>(N1187+N1189+N1191+N1193+N1195)/5</f>
        <v>0.61597364953886646</v>
      </c>
      <c r="AH239" s="34">
        <f>(O1187+O1189+O1191+O1193+O1195)/5</f>
        <v>0.66913043478260836</v>
      </c>
      <c r="AI239" s="34">
        <f>(P1187+P1189+P1191+P1193+P1195)/5</f>
        <v>0.62049357219062662</v>
      </c>
      <c r="AJ239" s="34">
        <f>(Q1187+Q1189+Q1191+Q1193+Q1195)/5</f>
        <v>0.47549019607843102</v>
      </c>
      <c r="AK239" s="34">
        <f>(R1187+R1189+R1191+R1193+R1195)/5</f>
        <v>0.2030473946048478</v>
      </c>
      <c r="AL239" s="3">
        <f>(S1187+S1189+S1191+S1193+S1195)/5/60</f>
        <v>2.7633333333333336</v>
      </c>
    </row>
    <row r="240" spans="2:38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>
        <f>(I1188+I1190+I1192+I1194+I1196)</f>
        <v>6</v>
      </c>
      <c r="AC240" s="3">
        <f>(J1188+J1190+J1192+J1194+J1196)</f>
        <v>38</v>
      </c>
      <c r="AD240" s="3">
        <f>(K1188+K1190+K1192+K1194+K1196)</f>
        <v>12</v>
      </c>
      <c r="AE240" s="3">
        <f>(L1188+L1190+L1192+L1194+L1196)</f>
        <v>50</v>
      </c>
      <c r="AF240" s="34">
        <f>(M1188+M1190+M1192+M1194+M1196)/5</f>
        <v>0.52857142857142825</v>
      </c>
      <c r="AG240" s="34">
        <f>(N1188+N1190+N1192+N1194+N1196)/5</f>
        <v>0.44906088751289941</v>
      </c>
      <c r="AH240" s="34">
        <f>(O1188+O1190+O1192+O1194+O1196)/5</f>
        <v>0.52857142857142825</v>
      </c>
      <c r="AI240" s="34">
        <f>(P1188+P1190+P1192+P1194+P1196)/5</f>
        <v>0.46266517234259119</v>
      </c>
      <c r="AJ240" s="34">
        <f>(Q1188+Q1190+Q1192+Q1194+Q1196)/5</f>
        <v>0.47281746031746008</v>
      </c>
      <c r="AK240" s="34">
        <f>(R1188+R1190+R1192+R1194+R1196)/5</f>
        <v>0.27429567649126302</v>
      </c>
      <c r="AL240" s="3">
        <f>(S1188+S1190+S1192+S1194+S1196)/5/60</f>
        <v>2.7766666666666664</v>
      </c>
    </row>
    <row r="241" spans="2:38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>
        <f>(I1197+I1199+I1201+I1203+I1205)</f>
        <v>5</v>
      </c>
      <c r="AC241" s="3">
        <f>(J1197+J1199+J1201+J1203+J1205)</f>
        <v>23</v>
      </c>
      <c r="AD241" s="3">
        <f>(K1197+K1199+K1201+K1203+K1205)</f>
        <v>11</v>
      </c>
      <c r="AE241" s="3">
        <f>(L1197+L1199+L1201+L1203+L1205)</f>
        <v>73</v>
      </c>
      <c r="AF241" s="34">
        <f>(M1197+M1199+M1201+M1203+M1205)/5</f>
        <v>0.69652173913043447</v>
      </c>
      <c r="AG241" s="34">
        <f>(N1197+N1199+N1201+N1203+N1205)/5</f>
        <v>0.62654364329222523</v>
      </c>
      <c r="AH241" s="34">
        <f>(O1197+O1199+O1201+O1203+O1205)/5</f>
        <v>0.69652173913043447</v>
      </c>
      <c r="AI241" s="34">
        <f>(P1197+P1199+P1201+P1203+P1205)/5</f>
        <v>0.6568233825670895</v>
      </c>
      <c r="AJ241" s="34">
        <f>(Q1197+Q1199+Q1201+Q1203+Q1205)/5</f>
        <v>0.52585784313725459</v>
      </c>
      <c r="AK241" s="34">
        <f>(R1197+R1199+R1201+R1203+R1205)/5</f>
        <v>0.30637495000152082</v>
      </c>
      <c r="AL241" s="3">
        <f>(S1197+S1199+S1201+S1203+S1205)/5/60</f>
        <v>2.6599999999999997</v>
      </c>
    </row>
    <row r="242" spans="2:38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>
        <f>(I1198+I1200+I1202+I1204+I1206)</f>
        <v>14</v>
      </c>
      <c r="AC242" s="3">
        <f>(J1198+J1200+J1202+J1204+J1206)</f>
        <v>30</v>
      </c>
      <c r="AD242" s="3">
        <f>(K1198+K1200+K1202+K1204+K1206)</f>
        <v>12</v>
      </c>
      <c r="AE242" s="3">
        <f>(L1198+L1200+L1202+L1204+L1206)</f>
        <v>50</v>
      </c>
      <c r="AF242" s="34">
        <f>(M1198+M1200+M1202+M1204+M1206)/5</f>
        <v>0.60389610389610338</v>
      </c>
      <c r="AG242" s="34">
        <f>(N1198+N1200+N1202+N1204+N1206)/5</f>
        <v>0.5488100694823379</v>
      </c>
      <c r="AH242" s="34">
        <f>(O1198+O1200+O1202+O1204+O1206)/5</f>
        <v>0.60389610389610338</v>
      </c>
      <c r="AI242" s="34">
        <f>(P1198+P1200+P1202+P1204+P1206)/5</f>
        <v>0.55717923811711434</v>
      </c>
      <c r="AJ242" s="34">
        <f>(Q1198+Q1200+Q1202+Q1204+Q1206)/5</f>
        <v>0.56448412698412653</v>
      </c>
      <c r="AK242" s="34">
        <f>(R1198+R1200+R1202+R1204+R1206)/5</f>
        <v>0.44815734712486643</v>
      </c>
      <c r="AL242" s="3">
        <f>(S1198+S1200+S1202+S1204+S1206)/5/60</f>
        <v>2.6599999999999997</v>
      </c>
    </row>
    <row r="243" spans="2:38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>
        <f>(I1207+I1209+I1211+I1213+I1215)</f>
        <v>7</v>
      </c>
      <c r="AC243" s="3">
        <f>(J1207+J1209+J1211+J1213+J1215)</f>
        <v>21</v>
      </c>
      <c r="AD243" s="3">
        <f>(K1207+K1209+K1211+K1213+K1215)</f>
        <v>7</v>
      </c>
      <c r="AE243" s="3">
        <f>(L1207+L1209+L1211+L1213+L1215)</f>
        <v>77</v>
      </c>
      <c r="AF243" s="34">
        <f>(M1207+M1209+M1211+M1213+M1215)/5</f>
        <v>0.74999999999999978</v>
      </c>
      <c r="AG243" s="34">
        <f>(N1207+N1209+N1211+N1213+N1215)/5</f>
        <v>0.68197720916256332</v>
      </c>
      <c r="AH243" s="34">
        <f>(O1207+O1209+O1211+O1213+O1215)/5</f>
        <v>0.74999999999999978</v>
      </c>
      <c r="AI243" s="34">
        <f>(P1207+P1209+P1211+P1213+P1215)/5</f>
        <v>0.70798462276723106</v>
      </c>
      <c r="AJ243" s="34">
        <f>(Q1207+Q1209+Q1211+Q1213+Q1215)/5</f>
        <v>0.57512254901960769</v>
      </c>
      <c r="AK243" s="34">
        <f>(R1207+R1209+R1211+R1213+R1215)/5</f>
        <v>0.37112471308239436</v>
      </c>
      <c r="AL243" s="3">
        <f>(S1207+S1209+S1211+S1213+S1215)/5/60</f>
        <v>2.82</v>
      </c>
    </row>
    <row r="244" spans="2:38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>
        <f>(I1208+I1210+I1212+I1214+I1216)</f>
        <v>14</v>
      </c>
      <c r="AC244" s="3">
        <f>(J1208+J1210+J1212+J1214+J1216)</f>
        <v>30</v>
      </c>
      <c r="AD244" s="3">
        <f>(K1208+K1210+K1212+K1214+K1216)</f>
        <v>15</v>
      </c>
      <c r="AE244" s="3">
        <f>(L1208+L1210+L1212+L1214+L1216)</f>
        <v>47</v>
      </c>
      <c r="AF244" s="34">
        <f>(M1208+M1210+M1212+M1214+M1216)/5</f>
        <v>0.57575757575757502</v>
      </c>
      <c r="AG244" s="34">
        <f>(N1208+N1210+N1212+N1214+N1216)/5</f>
        <v>0.55223410576351684</v>
      </c>
      <c r="AH244" s="34">
        <f>(O1208+O1210+O1212+O1214+O1216)/5</f>
        <v>0.57575757575757502</v>
      </c>
      <c r="AI244" s="34">
        <f>(P1208+P1210+P1212+P1214+P1216)/5</f>
        <v>0.54901717740387634</v>
      </c>
      <c r="AJ244" s="34">
        <f>(Q1208+Q1210+Q1212+Q1214+Q1216)/5</f>
        <v>0.53551587301587256</v>
      </c>
      <c r="AK244" s="34">
        <f>(R1208+R1210+R1212+R1214+R1216)/5</f>
        <v>0.49589234290253781</v>
      </c>
      <c r="AL244" s="3">
        <f>(S1208+S1210+S1212+S1214+S1216)/5/60</f>
        <v>2.83</v>
      </c>
    </row>
    <row r="245" spans="2:38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>
        <f>(I1217+I1219+I1221+I1223+I1225)</f>
        <v>10</v>
      </c>
      <c r="AC245" s="3">
        <f>(J1217+J1219+J1221+J1223+J1225)</f>
        <v>18</v>
      </c>
      <c r="AD245" s="3">
        <f>(K1217+K1219+K1221+K1223+K1225)</f>
        <v>19</v>
      </c>
      <c r="AE245" s="3">
        <f>(L1217+L1219+L1221+L1223+L1225)</f>
        <v>65</v>
      </c>
      <c r="AF245" s="34">
        <f>(M1217+M1219+M1221+M1223+M1225)/5</f>
        <v>0.66521739130434743</v>
      </c>
      <c r="AG245" s="34">
        <f>(N1217+N1219+N1221+N1223+N1225)/5</f>
        <v>0.68112318840579655</v>
      </c>
      <c r="AH245" s="34">
        <f>(O1217+O1219+O1221+O1223+O1225)/5</f>
        <v>0.66521739130434743</v>
      </c>
      <c r="AI245" s="34">
        <f>(P1217+P1219+P1221+P1223+P1225)/5</f>
        <v>0.66580047717347435</v>
      </c>
      <c r="AJ245" s="34">
        <f>(Q1217+Q1219+Q1221+Q1223+Q1225)/5</f>
        <v>0.55269607843137192</v>
      </c>
      <c r="AK245" s="34">
        <f>(R1217+R1219+R1221+R1223+R1225)/5</f>
        <v>0.46212043598196761</v>
      </c>
      <c r="AL245" s="3">
        <f>(S1217+S1219+S1221+S1223+S1225)/5/60</f>
        <v>2.48</v>
      </c>
    </row>
    <row r="246" spans="2:38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>
        <f>(I1218+I1220+I1222+I1224+I1226)</f>
        <v>14</v>
      </c>
      <c r="AC246" s="3">
        <f>(J1218+J1220+J1222+J1224+J1226)</f>
        <v>30</v>
      </c>
      <c r="AD246" s="3">
        <f>(K1218+K1220+K1222+K1224+K1226)</f>
        <v>23</v>
      </c>
      <c r="AE246" s="3">
        <f>(L1218+L1220+L1222+L1224+L1226)</f>
        <v>39</v>
      </c>
      <c r="AF246" s="34">
        <f>(M1218+M1220+M1222+M1224+M1226)/5</f>
        <v>0.50043290043290001</v>
      </c>
      <c r="AG246" s="34">
        <f>(N1218+N1220+N1222+N1224+N1226)/5</f>
        <v>0.48740878169449564</v>
      </c>
      <c r="AH246" s="34">
        <f>(O1218+O1220+O1222+O1224+O1226)/5</f>
        <v>0.50043290043290001</v>
      </c>
      <c r="AI246" s="34">
        <f>(P1218+P1220+P1222+P1224+P1226)/5</f>
        <v>0.48492216777930996</v>
      </c>
      <c r="AJ246" s="34">
        <f>(Q1218+Q1220+Q1222+Q1224+Q1226)/5</f>
        <v>0.4789682539682536</v>
      </c>
      <c r="AK246" s="34">
        <f>(R1218+R1220+R1222+R1224+R1226)/5</f>
        <v>0.43958354406792666</v>
      </c>
      <c r="AL246" s="3">
        <f>(S1218+S1220+S1222+S1224+S1226)/5/60</f>
        <v>2.4833333333333334</v>
      </c>
    </row>
    <row r="247" spans="2:38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>
        <f>(I1227+I1229+I1231+I1233+I1235)</f>
        <v>7</v>
      </c>
      <c r="AC247" s="3">
        <f>(J1227+J1229+J1231+J1233+J1235)</f>
        <v>21</v>
      </c>
      <c r="AD247" s="3">
        <f>(K1227+K1229+K1231+K1233+K1235)</f>
        <v>4</v>
      </c>
      <c r="AE247" s="3">
        <f>(L1227+L1229+L1231+L1233+L1235)</f>
        <v>80</v>
      </c>
      <c r="AF247" s="34">
        <f>(M1227+M1229+M1231+M1233+M1235)/5</f>
        <v>0.777391304347826</v>
      </c>
      <c r="AG247" s="35">
        <f>(N1227+N1229+N1231+N1233+N1235)/5</f>
        <v>0.73653548719711248</v>
      </c>
      <c r="AH247" s="34">
        <f>(O1227+O1229+O1231+O1233+O1235)/5</f>
        <v>0.777391304347826</v>
      </c>
      <c r="AI247" s="34">
        <f>(P1227+P1229+P1231+P1233+P1235)/5</f>
        <v>0.73014740173307913</v>
      </c>
      <c r="AJ247" s="34">
        <f>(Q1227+Q1229+Q1231+Q1233+Q1235)/5</f>
        <v>0.60110294117647034</v>
      </c>
      <c r="AK247" s="34">
        <f>(R1227+R1229+R1231+R1233+R1235)/5</f>
        <v>0.49659337259702047</v>
      </c>
      <c r="AL247" s="3">
        <f>(S1227+S1229+S1231+S1233+S1235)/5/60</f>
        <v>9.8166666666666664</v>
      </c>
    </row>
    <row r="248" spans="2:38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>
        <f>(I1228+I1230+I1232+I1234+I1236)</f>
        <v>9</v>
      </c>
      <c r="AC248" s="3">
        <f>(J1228+J1230+J1232+J1234+J1236)</f>
        <v>35</v>
      </c>
      <c r="AD248" s="3">
        <f>(K1228+K1230+K1232+K1234+K1236)</f>
        <v>10</v>
      </c>
      <c r="AE248" s="3">
        <f>(L1228+L1230+L1232+L1234+L1236)</f>
        <v>52</v>
      </c>
      <c r="AF248" s="34">
        <f>(M1228+M1230+M1232+M1234+M1236)/5</f>
        <v>0.57575757575757547</v>
      </c>
      <c r="AG248" s="34">
        <f>(N1228+N1230+N1232+N1234+N1236)/5</f>
        <v>0.5215492257509059</v>
      </c>
      <c r="AH248" s="34">
        <f>(O1228+O1230+O1232+O1234+O1236)/5</f>
        <v>0.57575757575757547</v>
      </c>
      <c r="AI248" s="34">
        <f>(P1228+P1230+P1232+P1234+P1236)/5</f>
        <v>0.51497146531629212</v>
      </c>
      <c r="AJ248" s="34">
        <f>(Q1228+Q1230+Q1232+Q1234+Q1236)/5</f>
        <v>0.52678571428571386</v>
      </c>
      <c r="AK248" s="34">
        <f>(R1228+R1230+R1232+R1234+R1236)/5</f>
        <v>0.39878200359349697</v>
      </c>
      <c r="AL248" s="3">
        <f>(S1228+S1230+S1232+S1234+S1236)/5/60</f>
        <v>9.84</v>
      </c>
    </row>
    <row r="249" spans="2:38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>
        <f>(I1237+I1239+I1241+I1243+I1245)</f>
        <v>8</v>
      </c>
      <c r="AC249" s="3">
        <f>(J1237+J1239+J1241+J1243+J1245)</f>
        <v>20</v>
      </c>
      <c r="AD249" s="3">
        <f>(K1237+K1239+K1241+K1243+K1245)</f>
        <v>10</v>
      </c>
      <c r="AE249" s="3">
        <f>(L1237+L1239+L1241+L1243+L1245)</f>
        <v>74</v>
      </c>
      <c r="AF249" s="34">
        <f>(M1237+M1239+M1241+M1243+M1245)/5</f>
        <v>0.72999999999999954</v>
      </c>
      <c r="AG249" s="34">
        <f>(N1237+N1239+N1241+N1243+N1245)/5</f>
        <v>0.69152230378317303</v>
      </c>
      <c r="AH249" s="34">
        <f>(O1237+O1239+O1241+O1243+O1245)/5</f>
        <v>0.72999999999999954</v>
      </c>
      <c r="AI249" s="34">
        <f>(P1237+P1239+P1241+P1243+P1245)/5</f>
        <v>0.6957251712551773</v>
      </c>
      <c r="AJ249" s="34">
        <f>(Q1237+Q1239+Q1241+Q1243+Q1245)/5</f>
        <v>0.58137254901960711</v>
      </c>
      <c r="AK249" s="34">
        <f>(R1237+R1239+R1241+R1243+R1245)/5</f>
        <v>0.44009117792376856</v>
      </c>
      <c r="AL249" s="3">
        <f>(S1237+S1239+S1241+S1243+S1245)/5/60</f>
        <v>9.3233333333333324</v>
      </c>
    </row>
    <row r="250" spans="2:38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>
        <f>(I1238+I1240+I1242+I1244+I1246)</f>
        <v>11</v>
      </c>
      <c r="AC250" s="3">
        <f>(J1238+J1240+J1242+J1244+J1246)</f>
        <v>33</v>
      </c>
      <c r="AD250" s="3">
        <f>(K1238+K1240+K1242+K1244+K1246)</f>
        <v>11</v>
      </c>
      <c r="AE250" s="3">
        <f>(L1238+L1240+L1242+L1244+L1246)</f>
        <v>51</v>
      </c>
      <c r="AF250" s="34">
        <f>(M1238+M1240+M1242+M1244+M1246)/5</f>
        <v>0.58398268398268338</v>
      </c>
      <c r="AG250" s="34">
        <f>(N1238+N1240+N1242+N1244+N1246)/5</f>
        <v>0.59855888128776202</v>
      </c>
      <c r="AH250" s="34">
        <f>(O1238+O1240+O1242+O1244+O1246)/5</f>
        <v>0.58398268398268338</v>
      </c>
      <c r="AI250" s="34">
        <f>(P1238+P1240+P1242+P1244+P1246)/5</f>
        <v>0.54505542076970603</v>
      </c>
      <c r="AJ250" s="34">
        <f>(Q1238+Q1240+Q1242+Q1244+Q1246)/5</f>
        <v>0.53710317460317425</v>
      </c>
      <c r="AK250" s="34">
        <f>(R1238+R1240+R1242+R1244+R1246)/5</f>
        <v>0.51303581450312807</v>
      </c>
      <c r="AL250" s="3">
        <f>(S1238+S1240+S1242+S1244+S1246)/5/60</f>
        <v>9.3366666666666678</v>
      </c>
    </row>
    <row r="251" spans="2:38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>
        <f>(I1247+I1249+I1251+I1253+I1255)</f>
        <v>6</v>
      </c>
      <c r="AC251" s="3">
        <f>(J1247+J1249+J1251+J1253+J1255)</f>
        <v>22</v>
      </c>
      <c r="AD251" s="3">
        <f>(K1247+K1249+K1251+K1253+K1255)</f>
        <v>21</v>
      </c>
      <c r="AE251" s="3">
        <f>(L1247+L1249+L1251+L1253+L1255)</f>
        <v>63</v>
      </c>
      <c r="AF251" s="34">
        <f>(M1247+M1249+M1251+M1253+M1255)/5</f>
        <v>0.61695652173913018</v>
      </c>
      <c r="AG251" s="34">
        <f>(N1247+N1249+N1251+N1253+N1255)/5</f>
        <v>0.60814367218459242</v>
      </c>
      <c r="AH251" s="34">
        <f>(O1247+O1249+O1251+O1253+O1255)/5</f>
        <v>0.61695652173913018</v>
      </c>
      <c r="AI251" s="34">
        <f>(P1247+P1249+P1251+P1253+P1255)/5</f>
        <v>0.60092265346269902</v>
      </c>
      <c r="AJ251" s="34">
        <f>(Q1247+Q1249+Q1251+Q1253+Q1255)/5</f>
        <v>0.47536764705882317</v>
      </c>
      <c r="AK251" s="34">
        <f>(R1247+R1249+R1251+R1253+R1255)/5</f>
        <v>0.29345250678383861</v>
      </c>
      <c r="AL251" s="3">
        <f>(S1247+S1249+S1251+S1253+S1255)/5/60</f>
        <v>9.99</v>
      </c>
    </row>
    <row r="252" spans="2:38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>
        <f>(I1248+I1250+I1252+I1254+I1256)</f>
        <v>23</v>
      </c>
      <c r="AC252" s="3">
        <f>(J1248+J1250+J1252+J1254+J1256)</f>
        <v>21</v>
      </c>
      <c r="AD252" s="3">
        <f>(K1248+K1250+K1252+K1254+K1256)</f>
        <v>24</v>
      </c>
      <c r="AE252" s="3">
        <f>(L1248+L1250+L1252+L1254+L1256)</f>
        <v>38</v>
      </c>
      <c r="AF252" s="34">
        <f>(M1248+M1250+M1252+M1254+M1256)/5</f>
        <v>0.57402597402597377</v>
      </c>
      <c r="AG252" s="34">
        <f>(N1248+N1250+N1252+N1254+N1256)/5</f>
        <v>0.58254507397364486</v>
      </c>
      <c r="AH252" s="34">
        <f>(O1248+O1250+O1252+O1254+O1256)/5</f>
        <v>0.57402597402597377</v>
      </c>
      <c r="AI252" s="34">
        <f>(P1248+P1250+P1252+P1254+P1256)/5</f>
        <v>0.56836095819646693</v>
      </c>
      <c r="AJ252" s="34">
        <f>(Q1248+Q1250+Q1252+Q1254+Q1256)/5</f>
        <v>0.56349206349206316</v>
      </c>
      <c r="AK252" s="34">
        <f>(R1248+R1250+R1252+R1254+R1256)/5</f>
        <v>0.55493608037727238</v>
      </c>
      <c r="AL252" s="3">
        <f>(S1248+S1250+S1252+S1254+S1256)/5/60</f>
        <v>10.003333333333334</v>
      </c>
    </row>
    <row r="253" spans="2:38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>
        <f>(I1257+I1259+I1261+I1263+I1265)</f>
        <v>8</v>
      </c>
      <c r="AC253" s="3">
        <f>(J1257+J1259+J1261+J1263+J1265)</f>
        <v>20</v>
      </c>
      <c r="AD253" s="3">
        <f>(K1257+K1259+K1261+K1263+K1265)</f>
        <v>20</v>
      </c>
      <c r="AE253" s="3">
        <f>(L1257+L1259+L1261+L1263+L1265)</f>
        <v>64</v>
      </c>
      <c r="AF253" s="34">
        <f>(M1257+M1259+M1261+M1263+M1265)/5</f>
        <v>0.64434782608695618</v>
      </c>
      <c r="AG253" s="34">
        <f>(N1257+N1259+N1261+N1263+N1265)/5</f>
        <v>0.63618530020703923</v>
      </c>
      <c r="AH253" s="34">
        <f>(O1257+O1259+O1261+O1263+O1265)/5</f>
        <v>0.64434782608695618</v>
      </c>
      <c r="AI253" s="34">
        <f>(P1257+P1259+P1261+P1263+P1265)/5</f>
        <v>0.6332056977916396</v>
      </c>
      <c r="AJ253" s="34">
        <f>(Q1257+Q1259+Q1261+Q1263+Q1265)/5</f>
        <v>0.52291666666666647</v>
      </c>
      <c r="AK253" s="34">
        <f>(R1257+R1259+R1261+R1263+R1265)/5</f>
        <v>0.38784036021930601</v>
      </c>
      <c r="AL253" s="3">
        <f>(S1257+S1259+S1261+S1263+S1265)/5/60</f>
        <v>9.2466666666666661</v>
      </c>
    </row>
    <row r="254" spans="2:38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>
        <f>(I1258+I1260+I1262+I1264+I1266)</f>
        <v>16</v>
      </c>
      <c r="AC254" s="3">
        <f>(J1258+J1260+J1262+J1264+J1266)</f>
        <v>28</v>
      </c>
      <c r="AD254" s="3">
        <f>(K1258+K1260+K1262+K1264+K1266)</f>
        <v>14</v>
      </c>
      <c r="AE254" s="3">
        <f>(L1258+L1260+L1262+L1264+L1266)</f>
        <v>48</v>
      </c>
      <c r="AF254" s="34">
        <f>(M1258+M1260+M1262+M1264+M1266)/5</f>
        <v>0.60389610389610338</v>
      </c>
      <c r="AG254" s="38">
        <f>(N1258+N1260+N1262+N1264+N1266)/5</f>
        <v>0.60567099567099514</v>
      </c>
      <c r="AH254" s="34">
        <f>(O1258+O1260+O1262+O1264+O1266)/5</f>
        <v>0.60389610389610338</v>
      </c>
      <c r="AI254" s="34">
        <f>(P1258+P1260+P1262+P1264+P1266)/5</f>
        <v>0.57778701276476563</v>
      </c>
      <c r="AJ254" s="34">
        <f>(Q1258+Q1260+Q1262+Q1264+Q1266)/5</f>
        <v>0.56746031746031678</v>
      </c>
      <c r="AK254" s="34">
        <f>(R1258+R1260+R1262+R1264+R1266)/5</f>
        <v>0.54145638674787944</v>
      </c>
      <c r="AL254" s="3">
        <f>(S1258+S1260+S1262+S1264+S1266)/5/60</f>
        <v>9.2633333333333319</v>
      </c>
    </row>
    <row r="255" spans="2:38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>
        <f>(I1267+I1269+I1271+I1273+I1275)</f>
        <v>6</v>
      </c>
      <c r="AC255" s="3">
        <f>(J1267+J1269+J1271+J1273+J1275)</f>
        <v>22</v>
      </c>
      <c r="AD255" s="3">
        <f>(K1267+K1269+K1271+K1273+K1275)</f>
        <v>13</v>
      </c>
      <c r="AE255" s="3">
        <f>(L1267+L1269+L1271+L1273+L1275)</f>
        <v>71</v>
      </c>
      <c r="AF255" s="34">
        <f>(M1267+M1269+M1271+M1273+M1275)/5</f>
        <v>0.68521739130434745</v>
      </c>
      <c r="AG255" s="34">
        <f>(N1267+N1269+N1271+N1273+N1275)/5</f>
        <v>0.62741446329347972</v>
      </c>
      <c r="AH255" s="34">
        <f>(O1267+O1269+O1271+O1273+O1275)/5</f>
        <v>0.68521739130434745</v>
      </c>
      <c r="AI255" s="34">
        <f>(P1267+P1269+P1271+P1273+P1275)/5</f>
        <v>0.65053957636566273</v>
      </c>
      <c r="AJ255" s="34">
        <f>(Q1267+Q1269+Q1271+Q1273+Q1275)/5</f>
        <v>0.53002450980392113</v>
      </c>
      <c r="AK255" s="34">
        <f>(R1267+R1269+R1271+R1273+R1275)/5</f>
        <v>0.30677949231592139</v>
      </c>
      <c r="AL255" s="3">
        <f>(S1267+S1269+S1271+S1273+S1275)/5/60</f>
        <v>9.4066666666666663</v>
      </c>
    </row>
    <row r="256" spans="2:38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>
        <f>(I1268+I1270+I1272+I1274+I1276)</f>
        <v>20</v>
      </c>
      <c r="AC256" s="3">
        <f>(J1268+J1270+J1272+J1274+J1276)</f>
        <v>24</v>
      </c>
      <c r="AD256" s="3">
        <f>(K1268+K1270+K1272+K1274+K1276)</f>
        <v>23</v>
      </c>
      <c r="AE256" s="3">
        <f>(L1268+L1270+L1272+L1274+L1276)</f>
        <v>39</v>
      </c>
      <c r="AF256" s="34">
        <f>(M1268+M1270+M1272+M1274+M1276)/5</f>
        <v>0.55757575757575717</v>
      </c>
      <c r="AG256" s="34">
        <f>(N1268+N1270+N1272+N1274+N1276)/5</f>
        <v>0.55903049331620713</v>
      </c>
      <c r="AH256" s="34">
        <f>(O1268+O1270+O1272+O1274+O1276)/5</f>
        <v>0.55757575757575717</v>
      </c>
      <c r="AI256" s="34">
        <f>(P1268+P1270+P1272+P1274+P1276)/5</f>
        <v>0.55011081511081461</v>
      </c>
      <c r="AJ256" s="34">
        <f>(Q1268+Q1270+Q1272+Q1274+Q1276)/5</f>
        <v>0.54047619047619022</v>
      </c>
      <c r="AK256" s="34">
        <f>(R1268+R1270+R1272+R1274+R1276)/5</f>
        <v>0.51985984406913777</v>
      </c>
      <c r="AL256" s="3">
        <f>(S1268+S1270+S1272+S1274+S1276)/5/60</f>
        <v>9.42</v>
      </c>
    </row>
    <row r="257" spans="2:38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>
        <f>(I1277+I1279+I1281+I1283+I1285)</f>
        <v>10</v>
      </c>
      <c r="AC257" s="3">
        <f>(J1277+J1279+J1281+J1283+J1285)</f>
        <v>18</v>
      </c>
      <c r="AD257" s="3">
        <f>(K1277+K1279+K1281+K1283+K1285)</f>
        <v>16</v>
      </c>
      <c r="AE257" s="3">
        <f>(L1277+L1279+L1281+L1283+L1285)</f>
        <v>68</v>
      </c>
      <c r="AF257" s="34">
        <f>(M1277+M1279+M1281+M1283+M1285)/5</f>
        <v>0.69913043478260839</v>
      </c>
      <c r="AG257" s="34">
        <f>(N1277+N1279+N1281+N1283+N1285)/5</f>
        <v>0.71391376739202783</v>
      </c>
      <c r="AH257" s="34">
        <f>(O1277+O1279+O1281+O1283+O1285)/5</f>
        <v>0.69913043478260839</v>
      </c>
      <c r="AI257" s="34">
        <f>(P1277+P1279+P1281+P1283+P1285)/5</f>
        <v>0.67594587338726053</v>
      </c>
      <c r="AJ257" s="34">
        <f>(Q1277+Q1279+Q1281+Q1283+Q1285)/5</f>
        <v>0.58051470588235266</v>
      </c>
      <c r="AK257" s="34">
        <f>(R1277+R1279+R1281+R1283+R1285)/5</f>
        <v>0.47139316136978221</v>
      </c>
      <c r="AL257" s="3">
        <f>(S1277+S1279+S1281+S1283+S1285)/5/60</f>
        <v>9.8066666666666666</v>
      </c>
    </row>
    <row r="258" spans="2:38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>
        <f>(I1278+I1280+I1282+I1284+I1286)</f>
        <v>14</v>
      </c>
      <c r="AC258" s="3">
        <f>(J1278+J1280+J1282+J1284+J1286)</f>
        <v>30</v>
      </c>
      <c r="AD258" s="3">
        <f>(K1278+K1280+K1282+K1284+K1286)</f>
        <v>15</v>
      </c>
      <c r="AE258" s="3">
        <f>(L1278+L1280+L1282+L1284+L1286)</f>
        <v>47</v>
      </c>
      <c r="AF258" s="34">
        <f>(M1278+M1280+M1282+M1284+M1286)/5</f>
        <v>0.57532467532467457</v>
      </c>
      <c r="AG258" s="34">
        <f>(N1278+N1280+N1282+N1284+N1286)/5</f>
        <v>0.52701067937910018</v>
      </c>
      <c r="AH258" s="34">
        <f>(O1278+O1280+O1282+O1284+O1286)/5</f>
        <v>0.57532467532467457</v>
      </c>
      <c r="AI258" s="34">
        <f>(P1278+P1280+P1282+P1284+P1286)/5</f>
        <v>0.52796290728738482</v>
      </c>
      <c r="AJ258" s="34">
        <f>(Q1278+Q1280+Q1282+Q1284+Q1286)/5</f>
        <v>0.53174603174603141</v>
      </c>
      <c r="AK258" s="34">
        <f>(R1278+R1280+R1282+R1284+R1286)/5</f>
        <v>0.40120557167102777</v>
      </c>
      <c r="AL258" s="3">
        <f>(S1278+S1280+S1282+S1284+S1286)/5/60</f>
        <v>9.8266666666666662</v>
      </c>
    </row>
    <row r="259" spans="2:38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>
        <f>(I1287+I1289+I1291+I1293+I1295)</f>
        <v>10</v>
      </c>
      <c r="AC259" s="3">
        <f>(J1287+J1289+J1291+J1293+J1295)</f>
        <v>18</v>
      </c>
      <c r="AD259" s="3">
        <f>(K1287+K1289+K1291+K1293+K1295)</f>
        <v>17</v>
      </c>
      <c r="AE259" s="3">
        <f>(L1287+L1289+L1291+L1293+L1295)</f>
        <v>67</v>
      </c>
      <c r="AF259" s="34">
        <f>(M1287+M1289+M1291+M1293+M1295)/5</f>
        <v>0.69043478260869517</v>
      </c>
      <c r="AG259" s="34">
        <f>(N1287+N1289+N1291+N1293+N1295)/5</f>
        <v>0.67697762382544946</v>
      </c>
      <c r="AH259" s="34">
        <f>(O1287+O1289+O1291+O1293+O1295)/5</f>
        <v>0.69043478260869517</v>
      </c>
      <c r="AI259" s="34">
        <f>(P1287+P1289+P1291+P1293+P1295)/5</f>
        <v>0.67567695865851696</v>
      </c>
      <c r="AJ259" s="34">
        <f>(Q1287+Q1289+Q1291+Q1293+Q1295)/5</f>
        <v>0.57463235294117632</v>
      </c>
      <c r="AK259" s="34">
        <f>(R1287+R1289+R1291+R1293+R1295)/5</f>
        <v>0.44558178764349865</v>
      </c>
      <c r="AL259" s="3">
        <f>(S1287+S1289+S1291+S1293+S1295)/5/60</f>
        <v>13.276666666666667</v>
      </c>
    </row>
    <row r="260" spans="2:38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>
        <f>(I1288+I1290+I1292+I1294+I1296)</f>
        <v>15</v>
      </c>
      <c r="AC260" s="3">
        <f>(J1288+J1290+J1292+J1294+J1296)</f>
        <v>29</v>
      </c>
      <c r="AD260" s="3">
        <f>(K1288+K1290+K1292+K1294+K1296)</f>
        <v>10</v>
      </c>
      <c r="AE260" s="3">
        <f>(L1288+L1290+L1292+L1294+L1296)</f>
        <v>52</v>
      </c>
      <c r="AF260" s="34">
        <f>(M1288+M1290+M1292+M1294+M1296)/5</f>
        <v>0.6311688311688306</v>
      </c>
      <c r="AG260" s="34">
        <f>(N1288+N1290+N1292+N1294+N1296)/5</f>
        <v>0.58966131907308317</v>
      </c>
      <c r="AH260" s="34">
        <f>(O1288+O1290+O1292+O1294+O1296)/5</f>
        <v>0.6311688311688306</v>
      </c>
      <c r="AI260" s="34">
        <f>(P1288+P1290+P1292+P1294+P1296)/5</f>
        <v>0.58703780319735421</v>
      </c>
      <c r="AJ260" s="34">
        <f>(Q1288+Q1290+Q1292+Q1294+Q1296)/5</f>
        <v>0.59126984126984072</v>
      </c>
      <c r="AK260" s="34">
        <f>(R1288+R1290+R1292+R1294+R1296)/5</f>
        <v>0.48952607365580025</v>
      </c>
      <c r="AL260" s="3">
        <f>(S1288+S1290+S1292+S1294+S1296)/5/60</f>
        <v>13.303333333333335</v>
      </c>
    </row>
    <row r="261" spans="2:38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>
        <f>(I1297+I1299+I1301+I1303+I1305)</f>
        <v>6</v>
      </c>
      <c r="AC261" s="3">
        <f>(J1297+J1299+J1301+J1303+J1305)</f>
        <v>22</v>
      </c>
      <c r="AD261" s="3">
        <f>(K1297+K1299+K1301+K1303+K1305)</f>
        <v>15</v>
      </c>
      <c r="AE261" s="3">
        <f>(L1297+L1299+L1301+L1303+L1305)</f>
        <v>69</v>
      </c>
      <c r="AF261" s="34">
        <f>(M1297+M1299+M1301+M1303+M1305)/5</f>
        <v>0.66913043478260836</v>
      </c>
      <c r="AG261" s="34">
        <f>(N1297+N1299+N1301+N1303+N1305)/5</f>
        <v>0.6347175563357037</v>
      </c>
      <c r="AH261" s="34">
        <f>(O1297+O1299+O1301+O1303+O1305)/5</f>
        <v>0.66913043478260836</v>
      </c>
      <c r="AI261" s="34">
        <f>(P1297+P1299+P1301+P1303+P1305)/5</f>
        <v>0.64101886638905881</v>
      </c>
      <c r="AJ261" s="34">
        <f>(Q1297+Q1299+Q1301+Q1303+Q1305)/5</f>
        <v>0.51862745098039154</v>
      </c>
      <c r="AK261" s="34">
        <f>(R1297+R1299+R1301+R1303+R1305)/5</f>
        <v>0.3636959236930874</v>
      </c>
      <c r="AL261" s="3">
        <f>(S1297+S1299+S1301+S1303+S1305)/5/60</f>
        <v>9.6666666666666661</v>
      </c>
    </row>
    <row r="262" spans="2:38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>
        <f>(I1298+I1300+I1302+I1304+I1306)</f>
        <v>9</v>
      </c>
      <c r="AC262" s="3">
        <f>(J1298+J1300+J1302+J1304+J1306)</f>
        <v>35</v>
      </c>
      <c r="AD262" s="3">
        <f>(K1298+K1300+K1302+K1304+K1306)</f>
        <v>12</v>
      </c>
      <c r="AE262" s="3">
        <f>(L1298+L1300+L1302+L1304+L1306)</f>
        <v>50</v>
      </c>
      <c r="AF262" s="34">
        <f>(M1298+M1300+M1302+M1304+M1306)/5</f>
        <v>0.55670995670995616</v>
      </c>
      <c r="AG262" s="34">
        <f>(N1298+N1300+N1302+N1304+N1306)/5</f>
        <v>0.5321500721500716</v>
      </c>
      <c r="AH262" s="34">
        <f>(O1298+O1300+O1302+O1304+O1306)/5</f>
        <v>0.55670995670995616</v>
      </c>
      <c r="AI262" s="34">
        <f>(P1298+P1300+P1302+P1304+P1306)/5</f>
        <v>0.49713443963443893</v>
      </c>
      <c r="AJ262" s="34">
        <f>(Q1298+Q1300+Q1302+Q1304+Q1306)/5</f>
        <v>0.504960317460317</v>
      </c>
      <c r="AK262" s="34">
        <f>(R1298+R1300+R1302+R1304+R1306)/5</f>
        <v>0.38066707596617466</v>
      </c>
      <c r="AL262" s="3">
        <f>(S1298+S1300+S1302+S1304+S1306)/5/60</f>
        <v>9.69</v>
      </c>
    </row>
    <row r="263" spans="2:38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>
        <f>(I1307+I1309+I1311+I1313+I1315)</f>
        <v>4</v>
      </c>
      <c r="AC263" s="3">
        <f>(J1307+J1309+J1311+J1313+J1315)</f>
        <v>24</v>
      </c>
      <c r="AD263" s="3">
        <f>(K1307+K1309+K1311+K1313+K1315)</f>
        <v>16</v>
      </c>
      <c r="AE263" s="3">
        <f>(L1307+L1309+L1311+L1313+L1315)</f>
        <v>68</v>
      </c>
      <c r="AF263" s="34">
        <f>(M1307+M1309+M1311+M1313+M1315)/5</f>
        <v>0.64304347826086916</v>
      </c>
      <c r="AG263" s="34">
        <f>(N1307+N1309+N1311+N1313+N1315)/5</f>
        <v>0.59215825954299728</v>
      </c>
      <c r="AH263" s="34">
        <f>(O1307+O1309+O1311+O1313+O1315)/5</f>
        <v>0.64304347826086916</v>
      </c>
      <c r="AI263" s="34">
        <f>(P1307+P1309+P1311+P1313+P1315)/5</f>
        <v>0.61222831577319625</v>
      </c>
      <c r="AJ263" s="34">
        <f>(Q1307+Q1309+Q1311+Q1313+Q1315)/5</f>
        <v>0.47941176470588198</v>
      </c>
      <c r="AK263" s="34">
        <f>(R1307+R1309+R1311+R1313+R1315)/5</f>
        <v>0.25217349874853601</v>
      </c>
      <c r="AL263" s="3">
        <f>(S1307+S1309+S1311+S1313+S1315)/5/60</f>
        <v>9.3333333333333339</v>
      </c>
    </row>
    <row r="264" spans="2:38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>
        <f>(I1308+I1310+I1312+I1314+I1316)</f>
        <v>16</v>
      </c>
      <c r="AC264" s="3">
        <f>(J1308+J1310+J1312+J1314+J1316)</f>
        <v>28</v>
      </c>
      <c r="AD264" s="3">
        <f>(K1308+K1310+K1312+K1314+K1316)</f>
        <v>12</v>
      </c>
      <c r="AE264" s="3">
        <f>(L1308+L1310+L1312+L1314+L1316)</f>
        <v>50</v>
      </c>
      <c r="AF264" s="34">
        <f>(M1308+M1310+M1312+M1314+M1316)/5</f>
        <v>0.62294372294372236</v>
      </c>
      <c r="AG264" s="38">
        <f>(N1308+N1310+N1312+N1314+N1316)/5</f>
        <v>0.62038499512183676</v>
      </c>
      <c r="AH264" s="34">
        <f>(O1308+O1310+O1312+O1314+O1316)/5</f>
        <v>0.62294372294372236</v>
      </c>
      <c r="AI264" s="34">
        <f>(P1308+P1310+P1312+P1314+P1316)/5</f>
        <v>0.58737453143525198</v>
      </c>
      <c r="AJ264" s="34">
        <f>(Q1308+Q1310+Q1312+Q1314+Q1316)/5</f>
        <v>0.58928571428571408</v>
      </c>
      <c r="AK264" s="34">
        <f>(R1308+R1310+R1312+R1314+R1316)/5</f>
        <v>0.50732258083892012</v>
      </c>
      <c r="AL264" s="3">
        <f>(S1308+S1310+S1312+S1314+S1316)/5/60</f>
        <v>9.35</v>
      </c>
    </row>
    <row r="265" spans="2:38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>
        <f>(I1317+I1319+I1321+I1323+I1325)</f>
        <v>7</v>
      </c>
      <c r="AC265" s="3">
        <f>(J1317+J1319+J1321+J1323+J1325)</f>
        <v>21</v>
      </c>
      <c r="AD265" s="3">
        <f>(K1317+K1319+K1321+K1323+K1325)</f>
        <v>19</v>
      </c>
      <c r="AE265" s="3">
        <f>(L1317+L1319+L1321+L1323+L1325)</f>
        <v>65</v>
      </c>
      <c r="AF265" s="34">
        <f>(M1317+M1319+M1321+M1323+M1325)/5</f>
        <v>0.64043478260869546</v>
      </c>
      <c r="AG265" s="34">
        <f>(N1317+N1319+N1321+N1323+N1325)/5</f>
        <v>0.62353886693017091</v>
      </c>
      <c r="AH265" s="34">
        <f>(O1317+O1319+O1321+O1323+O1325)/5</f>
        <v>0.64043478260869546</v>
      </c>
      <c r="AI265" s="34">
        <f>(P1317+P1319+P1321+P1323+P1325)/5</f>
        <v>0.62894096553283041</v>
      </c>
      <c r="AJ265" s="34">
        <f>(Q1317+Q1319+Q1321+Q1323+Q1325)/5</f>
        <v>0.50306372549019573</v>
      </c>
      <c r="AK265" s="34">
        <f>(R1317+R1319+R1321+R1323+R1325)/5</f>
        <v>0.31603819515927517</v>
      </c>
      <c r="AL265" s="3">
        <f>(S1317+S1319+S1321+S1323+S1325)/5/60</f>
        <v>7.9133333333333331</v>
      </c>
    </row>
    <row r="266" spans="2:38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>
        <f>(I1318+I1320+I1322+I1324+I1326)</f>
        <v>18</v>
      </c>
      <c r="AC266" s="3">
        <f>(J1318+J1320+J1322+J1324+J1326)</f>
        <v>26</v>
      </c>
      <c r="AD266" s="3">
        <f>(K1318+K1320+K1322+K1324+K1326)</f>
        <v>20</v>
      </c>
      <c r="AE266" s="3">
        <f>(L1318+L1320+L1322+L1324+L1326)</f>
        <v>42</v>
      </c>
      <c r="AF266" s="34">
        <f>(M1318+M1320+M1322+M1324+M1326)/5</f>
        <v>0.56666666666666621</v>
      </c>
      <c r="AG266" s="34">
        <f>(N1318+N1320+N1322+N1324+N1326)/5</f>
        <v>0.55689738832595914</v>
      </c>
      <c r="AH266" s="34">
        <f>(O1318+O1320+O1322+O1324+O1326)/5</f>
        <v>0.56666666666666621</v>
      </c>
      <c r="AI266" s="34">
        <f>(P1318+P1320+P1322+P1324+P1326)/5</f>
        <v>0.55791190816322467</v>
      </c>
      <c r="AJ266" s="34">
        <f>(Q1318+Q1320+Q1322+Q1324+Q1326)/5</f>
        <v>0.54206349206349169</v>
      </c>
      <c r="AK266" s="34">
        <f>(R1318+R1320+R1322+R1324+R1326)/5</f>
        <v>0.52187646415396594</v>
      </c>
      <c r="AL266" s="3">
        <f>(S1318+S1320+S1322+S1324+S1326)/5/60</f>
        <v>7.9300000000000006</v>
      </c>
    </row>
    <row r="267" spans="2:38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>
        <f>(I1327+I1329+I1331+I1333+I1335)</f>
        <v>10</v>
      </c>
      <c r="AC267" s="3">
        <f>(J1327+J1329+J1331+J1333+J1335)</f>
        <v>18</v>
      </c>
      <c r="AD267" s="3">
        <f>(K1327+K1329+K1331+K1333+K1335)</f>
        <v>18</v>
      </c>
      <c r="AE267" s="3">
        <f>(L1327+L1329+L1331+L1333+L1335)</f>
        <v>66</v>
      </c>
      <c r="AF267" s="34">
        <f>(M1327+M1329+M1331+M1333+M1335)/5</f>
        <v>0.67521739130434766</v>
      </c>
      <c r="AG267" s="34">
        <f>(N1327+N1329+N1331+N1333+N1335)/5</f>
        <v>0.67630461072108639</v>
      </c>
      <c r="AH267" s="34">
        <f>(O1327+O1329+O1331+O1333+O1335)/5</f>
        <v>0.67521739130434766</v>
      </c>
      <c r="AI267" s="34">
        <f>(P1327+P1329+P1331+P1333+P1335)/5</f>
        <v>0.66654360465454876</v>
      </c>
      <c r="AJ267" s="34">
        <f>(Q1327+Q1329+Q1331+Q1333+Q1335)/5</f>
        <v>0.566911764705882</v>
      </c>
      <c r="AK267" s="34">
        <f>(R1327+R1329+R1331+R1333+R1335)/5</f>
        <v>0.44467400672097757</v>
      </c>
      <c r="AL267" s="3">
        <f>(S1327+S1329+S1331+S1333+S1335)/5/60</f>
        <v>9.7433333333333341</v>
      </c>
    </row>
    <row r="268" spans="2:38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>
        <f>(I1328+I1330+I1332+I1334+I1336)</f>
        <v>18</v>
      </c>
      <c r="AC268" s="3">
        <f>(J1328+J1330+J1332+J1334+J1336)</f>
        <v>26</v>
      </c>
      <c r="AD268" s="3">
        <f>(K1328+K1330+K1332+K1334+K1336)</f>
        <v>15</v>
      </c>
      <c r="AE268" s="3">
        <f>(L1328+L1330+L1332+L1334+L1336)</f>
        <v>47</v>
      </c>
      <c r="AF268" s="34">
        <f>(M1328+M1330+M1332+M1334+M1336)/5</f>
        <v>0.61298701298701253</v>
      </c>
      <c r="AG268" s="34">
        <f>(N1328+N1330+N1332+N1334+N1336)/5</f>
        <v>0.60137000254647277</v>
      </c>
      <c r="AH268" s="34">
        <f>(O1328+O1330+O1332+O1334+O1336)/5</f>
        <v>0.61298701298701253</v>
      </c>
      <c r="AI268" s="34">
        <f>(P1328+P1330+P1332+P1334+P1336)/5</f>
        <v>0.59496877962395156</v>
      </c>
      <c r="AJ268" s="34">
        <f>(Q1328+Q1330+Q1332+Q1334+Q1336)/5</f>
        <v>0.58789682539682497</v>
      </c>
      <c r="AK268" s="34">
        <f>(R1328+R1330+R1332+R1334+R1336)/5</f>
        <v>0.56090386888422306</v>
      </c>
      <c r="AL268" s="3">
        <f>(S1328+S1330+S1332+S1334+S1336)/5/60</f>
        <v>9.7666666666666675</v>
      </c>
    </row>
    <row r="269" spans="2:38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>
        <f>(I1337+I1339+I1341+I1343+I1345)</f>
        <v>5</v>
      </c>
      <c r="AC269" s="3">
        <f>(J1337+J1339+J1341+J1343+J1345)</f>
        <v>23</v>
      </c>
      <c r="AD269" s="3">
        <f>(K1337+K1339+K1341+K1343+K1345)</f>
        <v>13</v>
      </c>
      <c r="AE269" s="3">
        <f>(L1337+L1339+L1341+L1343+L1345)</f>
        <v>71</v>
      </c>
      <c r="AF269" s="34">
        <f>(M1337+M1339+M1341+M1343+M1345)/5</f>
        <v>0.68173913043478218</v>
      </c>
      <c r="AG269" s="34">
        <f>(N1337+N1339+N1341+N1343+N1345)/5</f>
        <v>0.58854190296156261</v>
      </c>
      <c r="AH269" s="34">
        <f>(O1337+O1339+O1341+O1343+O1345)/5</f>
        <v>0.68173913043478218</v>
      </c>
      <c r="AI269" s="34">
        <f>(P1337+P1339+P1341+P1343+P1345)/5</f>
        <v>0.59467281510759729</v>
      </c>
      <c r="AJ269" s="34">
        <f>(Q1337+Q1339+Q1341+Q1343+Q1345)/5</f>
        <v>0.50686274509803919</v>
      </c>
      <c r="AK269" s="34">
        <f>(R1337+R1339+R1341+R1343+R1345)/5</f>
        <v>9.1376458754258205E-2</v>
      </c>
      <c r="AL269" s="3">
        <f>(S1337+S1339+S1341+S1343+S1345)/5/60</f>
        <v>4.4899999999999993</v>
      </c>
    </row>
    <row r="270" spans="2:38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>
        <f>(I1338+I1340+I1342+I1344+I1346)</f>
        <v>0</v>
      </c>
      <c r="AC270" s="3">
        <f>(J1338+J1340+J1342+J1344+J1346)</f>
        <v>44</v>
      </c>
      <c r="AD270" s="3">
        <f>(K1338+K1340+K1342+K1344+K1346)</f>
        <v>0</v>
      </c>
      <c r="AE270" s="3">
        <f>(L1338+L1340+L1342+L1344+L1346)</f>
        <v>62</v>
      </c>
      <c r="AF270" s="34">
        <f>(M1338+M1340+M1342+M1344+M1346)/5</f>
        <v>0.58441558441558394</v>
      </c>
      <c r="AG270" s="34">
        <f>(N1338+N1340+N1342+N1344+N1346)/5</f>
        <v>0.34221622533310758</v>
      </c>
      <c r="AH270" s="34">
        <f>(O1338+O1340+O1342+O1344+O1346)/5</f>
        <v>0.58441558441558394</v>
      </c>
      <c r="AI270" s="34">
        <f>(P1338+P1340+P1342+P1344+P1346)/5</f>
        <v>0.43145743145743098</v>
      </c>
      <c r="AJ270" s="34">
        <f>(Q1338+Q1340+Q1342+Q1344+Q1346)/5</f>
        <v>0.5</v>
      </c>
      <c r="AK270" s="34">
        <f>(R1338+R1340+R1342+R1344+R1346)/5</f>
        <v>0</v>
      </c>
      <c r="AL270" s="3">
        <f>(S1338+S1340+S1342+S1344+S1346)/5/60</f>
        <v>4.5100000000000007</v>
      </c>
    </row>
    <row r="271" spans="2:38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>
        <f>(I1347+I1349+I1351+I1353+I1355)</f>
        <v>12</v>
      </c>
      <c r="AC271" s="3">
        <f>(J1347+J1349+J1351+J1353+J1355)</f>
        <v>16</v>
      </c>
      <c r="AD271" s="3">
        <f>(K1347+K1349+K1351+K1353+K1355)</f>
        <v>30</v>
      </c>
      <c r="AE271" s="3">
        <f>(L1347+L1349+L1351+L1353+L1355)</f>
        <v>54</v>
      </c>
      <c r="AF271" s="34">
        <f>(M1347+M1349+M1351+M1353+M1355)/5</f>
        <v>0.592173913043478</v>
      </c>
      <c r="AG271" s="34">
        <f>(N1347+N1349+N1351+N1353+N1355)/5</f>
        <v>0.7160775456427626</v>
      </c>
      <c r="AH271" s="34">
        <f>(O1347+O1349+O1351+O1353+O1355)/5</f>
        <v>0.592173913043478</v>
      </c>
      <c r="AI271" s="34">
        <f>(P1347+P1349+P1351+P1353+P1355)/5</f>
        <v>0.56228572113565067</v>
      </c>
      <c r="AJ271" s="34">
        <f>(Q1347+Q1349+Q1351+Q1353+Q1355)/5</f>
        <v>0.53075980392156841</v>
      </c>
      <c r="AK271" s="34">
        <f>(R1347+R1349+R1351+R1353+R1355)/5</f>
        <v>0.46610911089365137</v>
      </c>
      <c r="AL271" s="3">
        <f>(S1347+S1349+S1351+S1353+S1355)/5/60</f>
        <v>5.083333333333333</v>
      </c>
    </row>
    <row r="272" spans="2:38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>
        <f>(I1348+I1350+I1352+I1354+I1356)</f>
        <v>26</v>
      </c>
      <c r="AC272" s="3">
        <f>(J1348+J1350+J1352+J1354+J1356)</f>
        <v>18</v>
      </c>
      <c r="AD272" s="3">
        <f>(K1348+K1350+K1352+K1354+K1356)</f>
        <v>29</v>
      </c>
      <c r="AE272" s="3">
        <f>(L1348+L1350+L1352+L1354+L1356)</f>
        <v>33</v>
      </c>
      <c r="AF272" s="34">
        <f>(M1348+M1350+M1352+M1354+M1356)/5</f>
        <v>0.55584415584415514</v>
      </c>
      <c r="AG272" s="34">
        <f>(N1348+N1350+N1352+N1354+N1356)/5</f>
        <v>0.53758983289058437</v>
      </c>
      <c r="AH272" s="34">
        <f>(O1348+O1350+O1352+O1354+O1356)/5</f>
        <v>0.55584415584415514</v>
      </c>
      <c r="AI272" s="34">
        <f>(P1348+P1350+P1352+P1354+P1356)/5</f>
        <v>0.48206271599548867</v>
      </c>
      <c r="AJ272" s="34">
        <f>(Q1348+Q1350+Q1352+Q1354+Q1356)/5</f>
        <v>0.55238095238095197</v>
      </c>
      <c r="AK272" s="34">
        <f>(R1348+R1350+R1352+R1354+R1356)/5</f>
        <v>0.41210503442264701</v>
      </c>
      <c r="AL272" s="3">
        <f>(S1348+S1350+S1352+S1354+S1356)/5/60</f>
        <v>5.0999999999999996</v>
      </c>
    </row>
    <row r="273" spans="2:38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40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B273" s="3">
        <f>(I1357+I1359+I1361+I1363+I1365)</f>
        <v>7</v>
      </c>
      <c r="AC273" s="3">
        <f t="shared" ref="AC273:AE273" si="402">(J1357+J1359+J1361+J1363+J1365)</f>
        <v>21</v>
      </c>
      <c r="AD273" s="3">
        <f t="shared" si="402"/>
        <v>25</v>
      </c>
      <c r="AE273" s="3">
        <f t="shared" si="402"/>
        <v>59</v>
      </c>
      <c r="AF273" s="34">
        <f>(M1357+M1359+M1361+M1363+M1365)/5</f>
        <v>0.58695652173913004</v>
      </c>
      <c r="AG273" s="34">
        <f t="shared" ref="AG273:AK273" si="403">(N1357+N1359+N1361+N1363+N1365)/5</f>
        <v>0.46464598728303813</v>
      </c>
      <c r="AH273" s="34">
        <f t="shared" si="403"/>
        <v>0.58695652173913004</v>
      </c>
      <c r="AI273" s="34">
        <f t="shared" si="403"/>
        <v>0.50371056230126643</v>
      </c>
      <c r="AJ273" s="34">
        <f t="shared" si="403"/>
        <v>0.47536764705882339</v>
      </c>
      <c r="AK273" s="34">
        <f t="shared" si="403"/>
        <v>6.7770150270738211E-2</v>
      </c>
      <c r="AL273" s="3">
        <f>(S1357+S1359+S1361+S1363+S1365)/5/60</f>
        <v>7.83</v>
      </c>
    </row>
    <row r="274" spans="2:38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40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>
        <f>(I1358+I1360+I1362+I1364+I1366)</f>
        <v>17</v>
      </c>
      <c r="AC274" s="3">
        <f t="shared" ref="AC274:AE274" si="404">(J1358+J1360+J1362+J1364+J1366)</f>
        <v>27</v>
      </c>
      <c r="AD274" s="3">
        <f t="shared" si="404"/>
        <v>33</v>
      </c>
      <c r="AE274" s="3">
        <f t="shared" si="404"/>
        <v>29</v>
      </c>
      <c r="AF274" s="34">
        <f>(M1358+M1360+M1362+M1364+M1366)/5</f>
        <v>0.43463203463203415</v>
      </c>
      <c r="AG274" s="34">
        <f t="shared" ref="AG274:AK274" si="405">(N1358+N1360+N1362+N1364+N1366)/5</f>
        <v>0.30405689548546638</v>
      </c>
      <c r="AH274" s="34">
        <f t="shared" si="405"/>
        <v>0.43463203463203415</v>
      </c>
      <c r="AI274" s="34">
        <f t="shared" si="405"/>
        <v>0.3175541125541122</v>
      </c>
      <c r="AJ274" s="34">
        <f t="shared" si="405"/>
        <v>0.43908730158730142</v>
      </c>
      <c r="AK274" s="34">
        <f t="shared" si="405"/>
        <v>0.10316845432681501</v>
      </c>
      <c r="AL274" s="3">
        <f>(S1358+S1360+S1362+S1364+S1366)/5/60</f>
        <v>7.85</v>
      </c>
    </row>
    <row r="275" spans="2:38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>
        <f>(I1367+I1369+I1371+I1373+I1375)</f>
        <v>10</v>
      </c>
      <c r="AC275" s="3">
        <f>(J1367+J1369+J1371+J1373+J1375)</f>
        <v>18</v>
      </c>
      <c r="AD275" s="3">
        <f>(K1367+K1369+K1371+K1373+K1375)</f>
        <v>32</v>
      </c>
      <c r="AE275" s="3">
        <f>(L1367+L1369+L1371+L1373+L1375)</f>
        <v>52</v>
      </c>
      <c r="AF275" s="34">
        <f>(M1367+M1369+M1371+M1373+M1375)/5</f>
        <v>0.54956521739130404</v>
      </c>
      <c r="AG275" s="34">
        <f>(N1367+N1369+N1371+N1373+N1375)/5</f>
        <v>0.61363699102829483</v>
      </c>
      <c r="AH275" s="34">
        <f>(O1367+O1369+O1371+O1373+O1375)/5</f>
        <v>0.54956521739130404</v>
      </c>
      <c r="AI275" s="34">
        <f>(P1367+P1369+P1371+P1373+P1375)/5</f>
        <v>0.55672552868205005</v>
      </c>
      <c r="AJ275" s="34">
        <f>(Q1367+Q1369+Q1371+Q1373+Q1375)/5</f>
        <v>0.49142156862745062</v>
      </c>
      <c r="AK275" s="34">
        <f>(R1367+R1369+R1371+R1373+R1375)/5</f>
        <v>0.38431750786862201</v>
      </c>
      <c r="AL275" s="3">
        <f>(S1367+S1369+S1371+S1373+S1375)/5/60</f>
        <v>8.0566666666666666</v>
      </c>
    </row>
    <row r="276" spans="2:38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>
        <f>(I1368+I1370+I1372+I1374+I1376)</f>
        <v>11</v>
      </c>
      <c r="AC276" s="3">
        <f>(J1368+J1370+J1372+J1374+J1376)</f>
        <v>33</v>
      </c>
      <c r="AD276" s="3">
        <f>(K1368+K1370+K1372+K1374+K1376)</f>
        <v>24</v>
      </c>
      <c r="AE276" s="3">
        <f>(L1368+L1370+L1372+L1374+L1376)</f>
        <v>38</v>
      </c>
      <c r="AF276" s="34">
        <f>(M1368+M1370+M1372+M1374+M1376)/5</f>
        <v>0.46320346320346256</v>
      </c>
      <c r="AG276" s="34">
        <f>(N1368+N1370+N1372+N1374+N1376)/5</f>
        <v>0.44526355996944178</v>
      </c>
      <c r="AH276" s="34">
        <f>(O1368+O1370+O1372+O1374+O1376)/5</f>
        <v>0.46320346320346256</v>
      </c>
      <c r="AI276" s="34">
        <f>(P1368+P1370+P1372+P1374+P1376)/5</f>
        <v>0.43082928565687145</v>
      </c>
      <c r="AJ276" s="34">
        <f>(Q1368+Q1370+Q1372+Q1374+Q1376)/5</f>
        <v>0.43710317460317399</v>
      </c>
      <c r="AK276" s="34">
        <f>(R1368+R1370+R1372+R1374+R1376)/5</f>
        <v>0.38272649743488618</v>
      </c>
      <c r="AL276" s="3">
        <f>(S1368+S1370+S1372+S1374+S1376)/5/60</f>
        <v>6.7399999999999993</v>
      </c>
    </row>
    <row r="277" spans="2:38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>
        <f>(I1377+I1379+I1381+I1383+I1385)</f>
        <v>8</v>
      </c>
      <c r="AC277" s="3">
        <f>(J1377+J1379+J1381+J1383+J1385)</f>
        <v>20</v>
      </c>
      <c r="AD277" s="3">
        <f>(K1377+K1379+K1381+K1383+K1385)</f>
        <v>19</v>
      </c>
      <c r="AE277" s="3">
        <f>(L1377+L1379+L1381+L1383+L1385)</f>
        <v>65</v>
      </c>
      <c r="AF277" s="34">
        <f>(M1377+M1379+M1381+M1383+M1385)/5</f>
        <v>0.65173913043478249</v>
      </c>
      <c r="AG277" s="34">
        <f>(N1377+N1379+N1381+N1383+N1385)/5</f>
        <v>0.6519532925159518</v>
      </c>
      <c r="AH277" s="34">
        <f>(O1377+O1379+O1381+O1383+O1385)/5</f>
        <v>0.65173913043478249</v>
      </c>
      <c r="AI277" s="34">
        <f>(P1377+P1379+P1381+P1383+P1385)/5</f>
        <v>0.64219971693999356</v>
      </c>
      <c r="AJ277" s="34">
        <f>(Q1377+Q1379+Q1381+Q1383+Q1385)/5</f>
        <v>0.5204656862745094</v>
      </c>
      <c r="AK277" s="34">
        <f>(R1377+R1379+R1381+R1383+R1385)/5</f>
        <v>0.39268042688737043</v>
      </c>
      <c r="AL277" s="3">
        <f>(S1377+S1379+S1381+S1383+S1385)/5/60</f>
        <v>10.59</v>
      </c>
    </row>
    <row r="278" spans="2:38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40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>
        <f>(I1378+I1380+I1382+I1384+I1386)</f>
        <v>12</v>
      </c>
      <c r="AC278" s="3">
        <f>(J1378+J1380+J1382+J1384+J1386)</f>
        <v>32</v>
      </c>
      <c r="AD278" s="3">
        <f>(K1378+K1380+K1382+K1384+K1386)</f>
        <v>15</v>
      </c>
      <c r="AE278" s="3">
        <f>(L1378+L1380+L1382+L1384+L1386)</f>
        <v>47</v>
      </c>
      <c r="AF278" s="34">
        <f>(M1378+M1380+M1382+M1384+M1386)/5</f>
        <v>0.55627705627705548</v>
      </c>
      <c r="AG278" s="34">
        <f>(N1378+N1380+N1382+N1384+N1386)/5</f>
        <v>0.56169767993076236</v>
      </c>
      <c r="AH278" s="34">
        <f>(O1378+O1380+O1382+O1384+O1386)/5</f>
        <v>0.55627705627705548</v>
      </c>
      <c r="AI278" s="34">
        <f>(P1378+P1380+P1382+P1384+P1386)/5</f>
        <v>0.52371411639245147</v>
      </c>
      <c r="AJ278" s="34">
        <f>(Q1378+Q1380+Q1382+Q1384+Q1386)/5</f>
        <v>0.51726190476190459</v>
      </c>
      <c r="AK278" s="34">
        <f>(R1378+R1380+R1382+R1384+R1386)/5</f>
        <v>0.48560793271125657</v>
      </c>
      <c r="AL278" s="3">
        <f>(S1378+S1380+S1382+S1384+S1386)/5/60</f>
        <v>10.613333333333333</v>
      </c>
    </row>
    <row r="279" spans="2:38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40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B279" s="3">
        <f>(I945+I947+I949+I951+I953)</f>
        <v>7</v>
      </c>
      <c r="AC279" s="3">
        <f t="shared" ref="AC279:AL279" si="406">(J945+J947+J949+J951+J953)</f>
        <v>21</v>
      </c>
      <c r="AD279" s="3">
        <f t="shared" si="406"/>
        <v>16</v>
      </c>
      <c r="AE279" s="3">
        <f t="shared" si="406"/>
        <v>68</v>
      </c>
      <c r="AF279" s="34">
        <f>(M945+M947+M949+M951+M953)/5</f>
        <v>0.67173913043478228</v>
      </c>
      <c r="AG279" s="34">
        <f t="shared" ref="AG279:AL279" si="407">(N945+N947+N949+N951+N953)/5</f>
        <v>0.62740901742991062</v>
      </c>
      <c r="AH279" s="34">
        <f t="shared" si="407"/>
        <v>0.67173913043478228</v>
      </c>
      <c r="AI279" s="34">
        <f t="shared" si="407"/>
        <v>0.63799006739510111</v>
      </c>
      <c r="AJ279" s="34">
        <f t="shared" si="407"/>
        <v>0.52218137254901942</v>
      </c>
      <c r="AK279" s="34">
        <f t="shared" si="407"/>
        <v>0.30777414702364841</v>
      </c>
      <c r="AL279" s="3">
        <f>(S945+S947+S949+S951+S953)/5/60</f>
        <v>9.7733333333333334</v>
      </c>
    </row>
    <row r="280" spans="2:38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>
        <f>(I946+I948+I950+I952+I954)</f>
        <v>17</v>
      </c>
      <c r="AC280" s="3">
        <f t="shared" ref="AC280:AL280" si="408">(J946+J948+J950+J952+J954)</f>
        <v>27</v>
      </c>
      <c r="AD280" s="3">
        <f t="shared" si="408"/>
        <v>19</v>
      </c>
      <c r="AE280" s="3">
        <f t="shared" si="408"/>
        <v>43</v>
      </c>
      <c r="AF280" s="34">
        <f>(M946+M948+M950+M952+M954)/5</f>
        <v>0.5658008658008653</v>
      </c>
      <c r="AG280" s="34">
        <f t="shared" ref="AG280:AL280" si="409">(N946+N948+N950+N952+N954)/5</f>
        <v>0.51918848658344374</v>
      </c>
      <c r="AH280" s="34">
        <f t="shared" si="409"/>
        <v>0.5658008658008653</v>
      </c>
      <c r="AI280" s="34">
        <f t="shared" si="409"/>
        <v>0.5263822714815376</v>
      </c>
      <c r="AJ280" s="34">
        <f t="shared" si="409"/>
        <v>0.53690476190476155</v>
      </c>
      <c r="AK280" s="34">
        <f t="shared" si="409"/>
        <v>0.42335681702670025</v>
      </c>
      <c r="AL280" s="3">
        <f>(S946+S948+S950+S952+S954)/5/60</f>
        <v>9.8133333333333326</v>
      </c>
    </row>
    <row r="281" spans="2:38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>
        <f>(I1397+I1399+I1401+I1403+I1405)</f>
        <v>5</v>
      </c>
      <c r="AC281" s="3">
        <f>(J1397+J1399+J1401+J1403+J1405)</f>
        <v>23</v>
      </c>
      <c r="AD281" s="3">
        <f>(K1397+K1399+K1401+K1403+K1405)</f>
        <v>9</v>
      </c>
      <c r="AE281" s="3">
        <f>(L1397+L1399+L1401+L1403+L1405)</f>
        <v>75</v>
      </c>
      <c r="AF281" s="34">
        <f>(M1397+M1399+M1401+M1403+M1405)/5</f>
        <v>0.71521739130434758</v>
      </c>
      <c r="AG281" s="34">
        <f>(N1397+N1399+N1401+N1403+N1405)/5</f>
        <v>0.63220511753692477</v>
      </c>
      <c r="AH281" s="34">
        <f>(O1397+O1399+O1401+O1403+O1405)/5</f>
        <v>0.71521739130434758</v>
      </c>
      <c r="AI281" s="34">
        <f>(P1397+P1399+P1401+P1403+P1405)/5</f>
        <v>0.66399706443184658</v>
      </c>
      <c r="AJ281" s="34">
        <f>(Q1397+Q1399+Q1401+Q1403+Q1405)/5</f>
        <v>0.53002450980392113</v>
      </c>
      <c r="AK281" s="34">
        <f>(R1397+R1399+R1401+R1403+R1405)/5</f>
        <v>0.24200064943186703</v>
      </c>
      <c r="AL281" s="3">
        <f>(S1397+S1399+S1401+S1403+S1405)/5/60</f>
        <v>11.83</v>
      </c>
    </row>
    <row r="282" spans="2:38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>
        <f>(I1398+I1400+I1402+I1404+I1406)</f>
        <v>13</v>
      </c>
      <c r="AC282" s="3">
        <f>(J1398+J1400+J1402+J1404+J1406)</f>
        <v>31</v>
      </c>
      <c r="AD282" s="3">
        <f>(K1398+K1400+K1402+K1404+K1406)</f>
        <v>18</v>
      </c>
      <c r="AE282" s="3">
        <f>(L1398+L1400+L1402+L1404+L1406)</f>
        <v>44</v>
      </c>
      <c r="AF282" s="34">
        <f>(M1398+M1400+M1402+M1404+M1406)/5</f>
        <v>0.53809523809523774</v>
      </c>
      <c r="AG282" s="34">
        <f>(N1398+N1400+N1402+N1404+N1406)/5</f>
        <v>0.52082740788623094</v>
      </c>
      <c r="AH282" s="34">
        <f>(O1398+O1400+O1402+O1404+O1406)/5</f>
        <v>0.53809523809523774</v>
      </c>
      <c r="AI282" s="34">
        <f>(P1398+P1400+P1402+P1404+P1406)/5</f>
        <v>0.5128325895639716</v>
      </c>
      <c r="AJ282" s="34">
        <f>(Q1398+Q1400+Q1402+Q1404+Q1406)/5</f>
        <v>0.50575396825396779</v>
      </c>
      <c r="AK282" s="34">
        <f>(R1398+R1400+R1402+R1404+R1406)/5</f>
        <v>0.46088990570129484</v>
      </c>
      <c r="AL282" s="3">
        <f>(S1398+S1400+S1402+S1404+S1406)/5/60</f>
        <v>11.85</v>
      </c>
    </row>
    <row r="283" spans="2:38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>
        <f>(I1407+I1409+I1411+I1413+I1415)</f>
        <v>12</v>
      </c>
      <c r="AC283" s="3">
        <f>(J1407+J1409+J1411+J1413+J1415)</f>
        <v>16</v>
      </c>
      <c r="AD283" s="3">
        <f>(K1407+K1409+K1411+K1413+K1415)</f>
        <v>34</v>
      </c>
      <c r="AE283" s="3">
        <f>(L1407+L1409+L1411+L1413+L1415)</f>
        <v>50</v>
      </c>
      <c r="AF283" s="34">
        <f>(M1407+M1409+M1411+M1413+M1415)/5</f>
        <v>0.5573913043478258</v>
      </c>
      <c r="AG283" s="34">
        <f>(N1407+N1409+N1411+N1413+N1415)/5</f>
        <v>0.50288375245842132</v>
      </c>
      <c r="AH283" s="34">
        <f>(O1407+O1409+O1411+O1413+O1415)/5</f>
        <v>0.5573913043478258</v>
      </c>
      <c r="AI283" s="34">
        <f>(P1407+P1409+P1411+P1413+P1415)/5</f>
        <v>0.50385095047234496</v>
      </c>
      <c r="AJ283" s="34">
        <f>(Q1407+Q1409+Q1411+Q1413+Q1415)/5</f>
        <v>0.49926470588235256</v>
      </c>
      <c r="AK283" s="34">
        <f>(R1407+R1409+R1411+R1413+R1415)/5</f>
        <v>0.21070748442176698</v>
      </c>
      <c r="AL283" s="3">
        <f>(S1407+S1409+S1411+S1413+S1415)/5/60</f>
        <v>8.6333333333333329</v>
      </c>
    </row>
    <row r="284" spans="2:38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>
        <f>(I1408+I1410+I1412+I1414+I1416)</f>
        <v>26</v>
      </c>
      <c r="AC284" s="3">
        <f>(J1408+J1410+J1412+J1414+J1416)</f>
        <v>18</v>
      </c>
      <c r="AD284" s="3">
        <f>(K1408+K1410+K1412+K1414+K1416)</f>
        <v>35</v>
      </c>
      <c r="AE284" s="3">
        <f>(L1408+L1410+L1412+L1414+L1416)</f>
        <v>27</v>
      </c>
      <c r="AF284" s="34">
        <f>(M1408+M1410+M1412+M1414+M1416)/5</f>
        <v>0.50173160173160114</v>
      </c>
      <c r="AG284" s="34">
        <f>(N1408+N1410+N1412+N1414+N1416)/5</f>
        <v>0.52716197753791705</v>
      </c>
      <c r="AH284" s="34">
        <f>(O1408+O1410+O1412+O1414+O1416)/5</f>
        <v>0.50173160173160114</v>
      </c>
      <c r="AI284" s="34">
        <f>(P1408+P1410+P1412+P1414+P1416)/5</f>
        <v>0.4414543310826618</v>
      </c>
      <c r="AJ284" s="34">
        <f>(Q1408+Q1410+Q1412+Q1414+Q1416)/5</f>
        <v>0.51329365079365064</v>
      </c>
      <c r="AK284" s="34">
        <f>(R1408+R1410+R1412+R1414+R1416)/5</f>
        <v>0.40268904127211719</v>
      </c>
      <c r="AL284" s="3">
        <f>(S1408+S1410+S1412+S1414+S1416)/5/60</f>
        <v>8.65</v>
      </c>
    </row>
    <row r="285" spans="2:38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>
        <f>(I1417+I1419+I1421+I1423+I1425)</f>
        <v>11</v>
      </c>
      <c r="AC285" s="3">
        <f>(J1417+J1419+J1421+J1423+J1425)</f>
        <v>17</v>
      </c>
      <c r="AD285" s="3">
        <f>(K1417+K1419+K1421+K1423+K1425)</f>
        <v>15</v>
      </c>
      <c r="AE285" s="3">
        <f>(L1417+L1419+L1421+L1423+L1425)</f>
        <v>69</v>
      </c>
      <c r="AF285" s="34">
        <f>(M1417+M1419+M1421+M1423+M1425)/5</f>
        <v>0.70999999999999963</v>
      </c>
      <c r="AG285" s="34">
        <f>(N1417+N1419+N1421+N1423+N1425)/5</f>
        <v>0.71005935127674213</v>
      </c>
      <c r="AH285" s="34">
        <f>(O1417+O1419+O1421+O1423+O1425)/5</f>
        <v>0.70999999999999963</v>
      </c>
      <c r="AI285" s="34">
        <f>(P1417+P1419+P1421+P1423+P1425)/5</f>
        <v>0.7029078777205664</v>
      </c>
      <c r="AJ285" s="34">
        <f>(Q1417+Q1419+Q1421+Q1423+Q1425)/5</f>
        <v>0.59325980392156796</v>
      </c>
      <c r="AK285" s="34">
        <f>(R1417+R1419+R1421+R1423+R1425)/5</f>
        <v>0.48679282130254675</v>
      </c>
      <c r="AL285" s="3">
        <f>(S1417+S1419+S1421+S1423+S1425)/5/60</f>
        <v>11.723333333333333</v>
      </c>
    </row>
    <row r="286" spans="2:38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>
        <f>(I1418+I1420+I1422+I1424+I1426)</f>
        <v>19</v>
      </c>
      <c r="AC286" s="3">
        <f>(J1418+J1420+J1422+J1424+J1426)</f>
        <v>25</v>
      </c>
      <c r="AD286" s="3">
        <f>(K1418+K1420+K1422+K1424+K1426)</f>
        <v>26</v>
      </c>
      <c r="AE286" s="3">
        <f>(L1418+L1420+L1422+L1424+L1426)</f>
        <v>36</v>
      </c>
      <c r="AF286" s="34">
        <f>(M1418+M1420+M1422+M1424+M1426)/5</f>
        <v>0.52034632034631978</v>
      </c>
      <c r="AG286" s="34">
        <f>(N1418+N1420+N1422+N1424+N1426)/5</f>
        <v>0.54550838517225042</v>
      </c>
      <c r="AH286" s="34">
        <f>(O1418+O1420+O1422+O1424+O1426)/5</f>
        <v>0.52034632034631978</v>
      </c>
      <c r="AI286" s="34">
        <f>(P1418+P1420+P1422+P1424+P1426)/5</f>
        <v>0.51514732039311806</v>
      </c>
      <c r="AJ286" s="34">
        <f>(Q1418+Q1420+Q1422+Q1424+Q1426)/5</f>
        <v>0.50932539682539635</v>
      </c>
      <c r="AK286" s="34">
        <f>(R1418+R1420+R1422+R1424+R1426)/5</f>
        <v>0.50472040589549072</v>
      </c>
      <c r="AL286" s="3">
        <f>(S1418+S1420+S1422+S1424+S1426)/5/60</f>
        <v>11.76</v>
      </c>
    </row>
    <row r="287" spans="2:38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>
        <f>(I1427+I1429+I1431+I1433+I1435)</f>
        <v>9</v>
      </c>
      <c r="AC287" s="3">
        <f>(J1427+J1429+J1431+J1433+J1435)</f>
        <v>19</v>
      </c>
      <c r="AD287" s="3">
        <f>(K1427+K1429+K1431+K1433+K1435)</f>
        <v>17</v>
      </c>
      <c r="AE287" s="3">
        <f>(L1427+L1429+L1431+L1433+L1435)</f>
        <v>67</v>
      </c>
      <c r="AF287" s="34">
        <f>(M1427+M1429+M1431+M1433+M1435)/5</f>
        <v>0.67652173913043456</v>
      </c>
      <c r="AG287" s="34">
        <f>(N1427+N1429+N1431+N1433+N1435)/5</f>
        <v>0.66824724855617257</v>
      </c>
      <c r="AH287" s="34">
        <f>(O1427+O1429+O1431+O1433+O1435)/5</f>
        <v>0.67652173913043456</v>
      </c>
      <c r="AI287" s="34">
        <f>(P1427+P1429+P1431+P1433+P1435)/5</f>
        <v>0.66922969549056455</v>
      </c>
      <c r="AJ287" s="34">
        <f>(Q1427+Q1429+Q1431+Q1433+Q1435)/5</f>
        <v>0.55649509803921537</v>
      </c>
      <c r="AK287" s="34">
        <f>(R1427+R1429+R1431+R1433+R1435)/5</f>
        <v>0.43995336699796112</v>
      </c>
      <c r="AL287" s="3">
        <f>(S1427+S1429+S1431+S1433+S1435)/5/60</f>
        <v>11.423333333333334</v>
      </c>
    </row>
    <row r="288" spans="2:38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>
        <f>(I1428+I1430+I1432+I1434+I1436)</f>
        <v>16</v>
      </c>
      <c r="AC288" s="3">
        <f>(J1428+J1430+J1432+J1434+J1436)</f>
        <v>28</v>
      </c>
      <c r="AD288" s="3">
        <f>(K1428+K1430+K1432+K1434+K1436)</f>
        <v>24</v>
      </c>
      <c r="AE288" s="3">
        <f>(L1428+L1430+L1432+L1434+L1436)</f>
        <v>38</v>
      </c>
      <c r="AF288" s="34">
        <f>(M1428+M1430+M1432+M1434+M1436)/5</f>
        <v>0.51168831168831119</v>
      </c>
      <c r="AG288" s="34">
        <f>(N1428+N1430+N1432+N1434+N1436)/5</f>
        <v>0.4779334950763518</v>
      </c>
      <c r="AH288" s="34">
        <f>(O1428+O1430+O1432+O1434+O1436)/5</f>
        <v>0.51168831168831119</v>
      </c>
      <c r="AI288" s="34">
        <f>(P1428+P1430+P1432+P1434+P1436)/5</f>
        <v>0.48351834220430179</v>
      </c>
      <c r="AJ288" s="34">
        <f>(Q1428+Q1430+Q1432+Q1434+Q1436)/5</f>
        <v>0.49503968253968222</v>
      </c>
      <c r="AK288" s="34">
        <f>(R1428+R1430+R1432+R1434+R1436)/5</f>
        <v>0.39917661904052643</v>
      </c>
      <c r="AL288" s="3">
        <f>(S1428+S1430+S1432+S1434+S1436)/5/60</f>
        <v>11.443333333333333</v>
      </c>
    </row>
    <row r="289" spans="2:38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>
        <f>(I1437+I1439+I1441+I1443+I1444)</f>
        <v>2</v>
      </c>
      <c r="AC289" s="3">
        <f>(J1437+J1439+J1441+J1443+J1444)</f>
        <v>26</v>
      </c>
      <c r="AD289" s="3">
        <f>(K1437+K1439+K1441+K1443+K1444)</f>
        <v>4</v>
      </c>
      <c r="AE289" s="3">
        <f>(L1437+L1439+L1441+L1443+L1444)</f>
        <v>80</v>
      </c>
      <c r="AF289" s="34">
        <f>(M1437+M1439+M1441+M1443+M1444)/5</f>
        <v>0.72999999999999976</v>
      </c>
      <c r="AG289" s="34">
        <f>(N1437+N1439+N1441+N1443+N1444)/5</f>
        <v>0.67193190663445246</v>
      </c>
      <c r="AH289" s="34">
        <f>(O1437+O1439+O1441+O1443+O1444)/5</f>
        <v>0.72999999999999976</v>
      </c>
      <c r="AI289" s="34">
        <f>(P1437+P1439+P1441+P1443+P1444)/5</f>
        <v>0.66056769317638842</v>
      </c>
      <c r="AJ289" s="34">
        <f>(Q1437+Q1439+Q1441+Q1443+Q1444)/5</f>
        <v>0.50870098039215661</v>
      </c>
      <c r="AK289" s="34">
        <f>(R1437+R1439+R1441+R1443+R1444)/5</f>
        <v>0.23962313119818321</v>
      </c>
      <c r="AL289" s="3">
        <f>(S1437+S1439+S1441+S1443+S1444)/5/60</f>
        <v>10.313333333333333</v>
      </c>
    </row>
    <row r="290" spans="2:38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>
        <f>(I1438+I1440+I1442+I1445+I1446)</f>
        <v>14</v>
      </c>
      <c r="AC290" s="3">
        <f>(J1438+J1440+J1442+J1445+J1446)</f>
        <v>30</v>
      </c>
      <c r="AD290" s="3">
        <f>(K1438+K1440+K1442+K1445+K1446)</f>
        <v>7</v>
      </c>
      <c r="AE290" s="3">
        <f>(L1438+L1440+L1442+L1445+L1446)</f>
        <v>55</v>
      </c>
      <c r="AF290" s="34">
        <f>(M1438+M1440+M1442+M1445+M1446)/5</f>
        <v>0.65108225108225082</v>
      </c>
      <c r="AG290" s="38">
        <f>(N1438+N1440+N1442+N1445+N1446)/5</f>
        <v>0.7187012987012984</v>
      </c>
      <c r="AH290" s="34">
        <f>(O1438+O1440+O1442+O1445+O1446)/5</f>
        <v>0.65108225108225082</v>
      </c>
      <c r="AI290" s="34">
        <f>(P1438+P1440+P1442+P1445+P1446)/5</f>
        <v>0.60264687693259078</v>
      </c>
      <c r="AJ290" s="34">
        <f>(Q1438+Q1440+Q1442+Q1445+Q1446)/5</f>
        <v>0.60753968253968194</v>
      </c>
      <c r="AK290" s="34">
        <f>(R1438+R1440+R1442+R1445+R1446)/5</f>
        <v>0.58812515792342546</v>
      </c>
      <c r="AL290" s="3">
        <f>(S1438+S1440+S1442+S1445+S1446)/5/60</f>
        <v>10.326666666666666</v>
      </c>
    </row>
    <row r="291" spans="2:38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>
        <f>(I1447+I1449+I1451+I1453+I1455)</f>
        <v>5</v>
      </c>
      <c r="AC291" s="3">
        <f>(J1447+J1449+J1451+J1453+J1455)</f>
        <v>23</v>
      </c>
      <c r="AD291" s="3">
        <f>(K1447+K1449+K1451+K1453+K1455)</f>
        <v>11</v>
      </c>
      <c r="AE291" s="3">
        <f>(L1447+L1449+L1451+L1453+L1455)</f>
        <v>73</v>
      </c>
      <c r="AF291" s="34">
        <f>(M1447+M1449+M1451+M1453+M1455)/5</f>
        <v>0.69913043478260817</v>
      </c>
      <c r="AG291" s="34">
        <f>(N1447+N1449+N1451+N1453+N1455)/5</f>
        <v>0.59880070213340519</v>
      </c>
      <c r="AH291" s="34">
        <f>(O1447+O1449+O1451+O1453+O1455)/5</f>
        <v>0.69913043478260817</v>
      </c>
      <c r="AI291" s="34">
        <f>(P1447+P1449+P1451+P1453+P1455)/5</f>
        <v>0.61680720245937604</v>
      </c>
      <c r="AJ291" s="34">
        <f>(Q1447+Q1449+Q1451+Q1453+Q1455)/5</f>
        <v>0.51862745098039198</v>
      </c>
      <c r="AK291" s="34">
        <f>(R1447+R1449+R1451+R1453+R1455)/5</f>
        <v>0.1059585665648454</v>
      </c>
      <c r="AL291" s="3">
        <f>(S1447+S1449+S1451+S1453+S1455)/5/60</f>
        <v>2.6733333333333333</v>
      </c>
    </row>
    <row r="292" spans="2:38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>
        <f>(I1448+I1450+I1452+I1454+I1456)</f>
        <v>8</v>
      </c>
      <c r="AC292" s="3">
        <f>(J1448+J1450+J1452+J1454+J1456)</f>
        <v>36</v>
      </c>
      <c r="AD292" s="3">
        <f>(K1448+K1450+K1452+K1454+K1456)</f>
        <v>10</v>
      </c>
      <c r="AE292" s="3">
        <f>(L1448+L1450+L1452+L1454+L1456)</f>
        <v>52</v>
      </c>
      <c r="AF292" s="34">
        <f>(M1448+M1450+M1452+M1454+M1456)/5</f>
        <v>0.56536796536796496</v>
      </c>
      <c r="AG292" s="34">
        <f>(N1448+N1450+N1452+N1454+N1456)/5</f>
        <v>0.39119581716984236</v>
      </c>
      <c r="AH292" s="34">
        <f>(O1448+O1450+O1452+O1454+O1456)/5</f>
        <v>0.56536796536796496</v>
      </c>
      <c r="AI292" s="34">
        <f>(P1448+P1450+P1452+P1454+P1456)/5</f>
        <v>0.42961038961038922</v>
      </c>
      <c r="AJ292" s="34">
        <f>(Q1448+Q1450+Q1452+Q1454+Q1456)/5</f>
        <v>0.50555555555555531</v>
      </c>
      <c r="AK292" s="34">
        <f>(R1448+R1450+R1452+R1454+R1456)/5</f>
        <v>9.1545206395871798E-2</v>
      </c>
      <c r="AL292" s="3">
        <f>(S1448+S1450+S1452+S1454+S1456)/5/60</f>
        <v>2.6866666666666665</v>
      </c>
    </row>
    <row r="293" spans="2:38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>
        <f>(I1457+I1459+I1461+I1463+I1465)</f>
        <v>17</v>
      </c>
      <c r="AC293" s="3">
        <f>(J1457+J1459+J1461+J1463+J1465)</f>
        <v>11</v>
      </c>
      <c r="AD293" s="3">
        <f>(K1457+K1459+K1461+K1463+K1465)</f>
        <v>51</v>
      </c>
      <c r="AE293" s="3">
        <f>(L1457+L1459+L1461+L1463+L1465)</f>
        <v>33</v>
      </c>
      <c r="AF293" s="34">
        <f>(M1457+M1459+M1461+M1463+M1465)/5</f>
        <v>0.44260869565217364</v>
      </c>
      <c r="AG293" s="34">
        <f>(N1457+N1459+N1461+N1463+N1465)/5</f>
        <v>0.42734078422268629</v>
      </c>
      <c r="AH293" s="34">
        <f>(O1457+O1459+O1461+O1463+O1465)/5</f>
        <v>0.44260869565217364</v>
      </c>
      <c r="AI293" s="34">
        <f>(P1457+P1459+P1461+P1463+P1465)/5</f>
        <v>0.34434222282797944</v>
      </c>
      <c r="AJ293" s="34">
        <f>(Q1457+Q1459+Q1461+Q1463+Q1465)/5</f>
        <v>0.51151960784313721</v>
      </c>
      <c r="AK293" s="34">
        <f>(R1457+R1459+R1461+R1463+R1465)/5</f>
        <v>0.16140147252943321</v>
      </c>
      <c r="AL293" s="3">
        <f>(S1457+S1459+S1461+S1463+S1465)/5/60</f>
        <v>2.8433333333333333</v>
      </c>
    </row>
    <row r="294" spans="2:38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>
        <f>(I1458+I1460+I1462+I1464+I1466)</f>
        <v>28</v>
      </c>
      <c r="AC294" s="3">
        <f>(J1458+J1460+J1462+J1464+J1466)</f>
        <v>16</v>
      </c>
      <c r="AD294" s="3">
        <f>(K1458+K1460+K1462+K1464+K1466)</f>
        <v>42</v>
      </c>
      <c r="AE294" s="3">
        <f>(L1458+L1460+L1462+L1464+L1466)</f>
        <v>20</v>
      </c>
      <c r="AF294" s="34">
        <f>(M1458+M1460+M1462+M1464+M1466)/5</f>
        <v>0.45367965367965313</v>
      </c>
      <c r="AG294" s="34">
        <f>(N1458+N1460+N1462+N1464+N1466)/5</f>
        <v>0.32523191094619641</v>
      </c>
      <c r="AH294" s="34">
        <f>(O1458+O1460+O1462+O1464+O1466)/5</f>
        <v>0.45367965367965313</v>
      </c>
      <c r="AI294" s="34">
        <f>(P1458+P1460+P1462+P1464+P1466)/5</f>
        <v>0.35154209634758804</v>
      </c>
      <c r="AJ294" s="34">
        <f>(Q1458+Q1460+Q1462+Q1464+Q1466)/5</f>
        <v>0.47857142857142837</v>
      </c>
      <c r="AK294" s="34">
        <f>(R1458+R1460+R1462+R1464+R1466)/5</f>
        <v>0.17219201207357421</v>
      </c>
      <c r="AL294" s="3">
        <f>(S1458+S1460+S1462+S1464+S1466)/5/60</f>
        <v>2.8533333333333331</v>
      </c>
    </row>
    <row r="295" spans="2:38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>
        <f>(I1467+I1469+I1471+I1473+I1475)</f>
        <v>12</v>
      </c>
      <c r="AC295" s="3">
        <f>(J1467+J1469+J1471+J1473+J1475)</f>
        <v>16</v>
      </c>
      <c r="AD295" s="3">
        <f>(K1467+K1469+K1471+K1473+K1475)</f>
        <v>35</v>
      </c>
      <c r="AE295" s="3">
        <f>(L1467+L1469+L1471+L1473+L1475)</f>
        <v>49</v>
      </c>
      <c r="AF295" s="34">
        <f>(M1467+M1469+M1471+M1473+M1475)/5</f>
        <v>0.5499999999999996</v>
      </c>
      <c r="AG295" s="34">
        <f>(N1467+N1469+N1471+N1473+N1475)/5</f>
        <v>0.37206248134513975</v>
      </c>
      <c r="AH295" s="34">
        <f>(O1467+O1469+O1471+O1473+O1475)/5</f>
        <v>0.5499999999999996</v>
      </c>
      <c r="AI295" s="34">
        <f>(P1467+P1469+P1471+P1473+P1475)/5</f>
        <v>0.43162561576354619</v>
      </c>
      <c r="AJ295" s="34">
        <f>(Q1467+Q1469+Q1471+Q1473+Q1475)/5</f>
        <v>0.49375000000000002</v>
      </c>
      <c r="AK295" s="34">
        <f>(R1467+R1469+R1471+R1473+R1475)/5</f>
        <v>0</v>
      </c>
      <c r="AL295" s="3">
        <f>(S1467+S1469+S1471+S1473+S1475)/5/60</f>
        <v>4.6366666666666667</v>
      </c>
    </row>
    <row r="296" spans="2:38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>
        <f>(I1468+I1470+I1472+I1474+I1476)</f>
        <v>21</v>
      </c>
      <c r="AC296" s="3">
        <f>(J1468+J1470+J1472+J1474+J1476)</f>
        <v>23</v>
      </c>
      <c r="AD296" s="3">
        <f>(K1468+K1470+K1472+K1474+K1476)</f>
        <v>25</v>
      </c>
      <c r="AE296" s="3">
        <f>(L1468+L1470+L1472+L1474+L1476)</f>
        <v>37</v>
      </c>
      <c r="AF296" s="34">
        <f>(M1468+M1470+M1472+M1474+M1476)/5</f>
        <v>0.54502164502164441</v>
      </c>
      <c r="AG296" s="34">
        <f>(N1468+N1470+N1472+N1474+N1476)/5</f>
        <v>0.35714067445159825</v>
      </c>
      <c r="AH296" s="34">
        <f>(O1468+O1470+O1472+O1474+O1476)/5</f>
        <v>0.54502164502164441</v>
      </c>
      <c r="AI296" s="34">
        <f>(P1468+P1470+P1472+P1474+P1476)/5</f>
        <v>0.41645309084686122</v>
      </c>
      <c r="AJ296" s="34">
        <f>(Q1468+Q1470+Q1472+Q1474+Q1476)/5</f>
        <v>0.53174603174603163</v>
      </c>
      <c r="AK296" s="34">
        <f>(R1468+R1470+R1472+R1474+R1476)/5</f>
        <v>0.14600658068717481</v>
      </c>
      <c r="AL296" s="3">
        <f>(S1468+S1470+S1472+S1474+S1476)/5/60</f>
        <v>4.3600000000000003</v>
      </c>
    </row>
    <row r="297" spans="2:38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>
        <f>(I1477+I1479+I1481+I1483+I1485)</f>
        <v>9</v>
      </c>
      <c r="AC297" s="3">
        <f>(J1477+J1479+J1481+J1483+J1485)</f>
        <v>19</v>
      </c>
      <c r="AD297" s="3">
        <f>(K1477+K1479+K1481+K1483+K1485)</f>
        <v>24</v>
      </c>
      <c r="AE297" s="3">
        <f>(L1477+L1479+L1481+L1483+L1485)</f>
        <v>60</v>
      </c>
      <c r="AF297" s="34">
        <f>(M1477+M1479+M1481+M1483+M1485)/5</f>
        <v>0.61565217391304317</v>
      </c>
      <c r="AG297" s="34">
        <f>(N1477+N1479+N1481+N1483+N1485)/5</f>
        <v>0.62153222958515941</v>
      </c>
      <c r="AH297" s="34">
        <f>(O1477+O1479+O1481+O1483+O1485)/5</f>
        <v>0.61565217391304317</v>
      </c>
      <c r="AI297" s="34">
        <f>(P1477+P1479+P1481+P1483+P1485)/5</f>
        <v>0.60766245909303385</v>
      </c>
      <c r="AJ297" s="34">
        <f>(Q1477+Q1479+Q1481+Q1483+Q1485)/5</f>
        <v>0.50735294117647023</v>
      </c>
      <c r="AK297" s="34">
        <f>(R1477+R1479+R1481+R1483+R1485)/5</f>
        <v>0.31060809428033398</v>
      </c>
      <c r="AL297" s="3">
        <f>(S1477+S1479+S1481+S1483+S1485)/5/60</f>
        <v>5.7833333333333332</v>
      </c>
    </row>
    <row r="298" spans="2:38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>
        <f>(I1478+I1480+I1482+I1484+I1486)</f>
        <v>17</v>
      </c>
      <c r="AC298" s="3">
        <f>(J1478+J1480+J1482+J1484+J1486)</f>
        <v>27</v>
      </c>
      <c r="AD298" s="3">
        <f>(K1478+K1480+K1482+K1484+K1486)</f>
        <v>29</v>
      </c>
      <c r="AE298" s="3">
        <f>(L1478+L1480+L1482+L1484+L1486)</f>
        <v>33</v>
      </c>
      <c r="AF298" s="34">
        <f>(M1478+M1480+M1482+M1484+M1486)/5</f>
        <v>0.47099567099567058</v>
      </c>
      <c r="AG298" s="34">
        <f>(N1478+N1480+N1482+N1484+N1486)/5</f>
        <v>0.45613275613275556</v>
      </c>
      <c r="AH298" s="34">
        <f>(O1478+O1480+O1482+O1484+O1486)/5</f>
        <v>0.47099567099567058</v>
      </c>
      <c r="AI298" s="34">
        <f>(P1478+P1480+P1482+P1484+P1486)/5</f>
        <v>0.45321274475164586</v>
      </c>
      <c r="AJ298" s="34">
        <f>(Q1478+Q1480+Q1482+Q1484+Q1486)/5</f>
        <v>0.45218253968253919</v>
      </c>
      <c r="AK298" s="34">
        <f>(R1478+R1480+R1482+R1484+R1486)/5</f>
        <v>0.4171976649736262</v>
      </c>
      <c r="AL298" s="31">
        <f>(S1478+S1480+S1482+S1484+S1486)/5/60</f>
        <v>5.8033333333333328</v>
      </c>
    </row>
    <row r="299" spans="2:38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>
        <f>(I1487+I1489+I1491+I1493+I1495)</f>
        <v>11</v>
      </c>
      <c r="AC299" s="3">
        <f>(J1487+J1489+J1491+J1493+J1495)</f>
        <v>17</v>
      </c>
      <c r="AD299" s="3">
        <f>(K1487+K1489+K1491+K1493+K1495)</f>
        <v>26</v>
      </c>
      <c r="AE299" s="3">
        <f>(L1487+L1489+L1491+L1493+L1495)</f>
        <v>58</v>
      </c>
      <c r="AF299" s="34">
        <f>(M1487+M1489+M1491+M1493+M1495)/5</f>
        <v>0.61434782608695626</v>
      </c>
      <c r="AG299" s="34">
        <f>(N1487+N1489+N1491+N1493+N1495)/5</f>
        <v>0.65805209283470123</v>
      </c>
      <c r="AH299" s="34">
        <f>(O1487+O1489+O1491+O1493+O1495)/5</f>
        <v>0.61434782608695626</v>
      </c>
      <c r="AI299" s="34">
        <f>(P1487+P1489+P1491+P1493+P1495)/5</f>
        <v>0.60116213772863358</v>
      </c>
      <c r="AJ299" s="34">
        <f>(Q1487+Q1489+Q1491+Q1493+Q1495)/5</f>
        <v>0.56041666666666601</v>
      </c>
      <c r="AK299" s="34">
        <f>(R1487+R1489+R1491+R1493+R1495)/5</f>
        <v>0.34921816459542565</v>
      </c>
      <c r="AL299" s="3">
        <f>(S1487+S1489+S1491+S1493+S1495)/5/60</f>
        <v>5.9333333333333336</v>
      </c>
    </row>
    <row r="300" spans="2:38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>
        <f>(I1488+I1490+I1492+I1494+I1496)</f>
        <v>13</v>
      </c>
      <c r="AC300" s="3">
        <f>(J1488+J1490+J1492+J1494+J1496)</f>
        <v>31</v>
      </c>
      <c r="AD300" s="3">
        <f>(K1488+K1490+K1492+K1494+K1496)</f>
        <v>15</v>
      </c>
      <c r="AE300" s="3">
        <f>(L1488+L1490+L1492+L1494+L1496)</f>
        <v>47</v>
      </c>
      <c r="AF300" s="34">
        <f>(M1488+M1490+M1492+M1494+M1496)/5</f>
        <v>0.56709956709956655</v>
      </c>
      <c r="AG300" s="34">
        <f>(N1488+N1490+N1492+N1494+N1496)/5</f>
        <v>0.4732612625469762</v>
      </c>
      <c r="AH300" s="34">
        <f>(O1488+O1490+O1492+O1494+O1496)/5</f>
        <v>0.56709956709956655</v>
      </c>
      <c r="AI300" s="34">
        <f>(P1488+P1490+P1492+P1494+P1496)/5</f>
        <v>0.504134453781512</v>
      </c>
      <c r="AJ300" s="34">
        <f>(Q1488+Q1490+Q1492+Q1494+Q1496)/5</f>
        <v>0.52936507936507904</v>
      </c>
      <c r="AK300" s="34">
        <f>(R1488+R1490+R1492+R1494+R1496)/5</f>
        <v>0.32138622154234764</v>
      </c>
      <c r="AL300" s="3">
        <f>(S1488+S1490+S1492+S1494+S1496)/5/60</f>
        <v>5.95</v>
      </c>
    </row>
    <row r="301" spans="2:38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>
        <f>(I1497+I1499+I1501+I1503+I1505)</f>
        <v>7</v>
      </c>
      <c r="AC301" s="3">
        <f>(J1497+J1499+J1501+J1503+J1505)</f>
        <v>21</v>
      </c>
      <c r="AD301" s="3">
        <f>(K1497+K1499+K1501+K1503+K1505)</f>
        <v>16</v>
      </c>
      <c r="AE301" s="3">
        <f>(L1497+L1499+L1501+L1503+L1505)</f>
        <v>68</v>
      </c>
      <c r="AF301" s="34">
        <f>(M1497+M1499+M1501+M1503+M1505)/5</f>
        <v>0.67043478260869538</v>
      </c>
      <c r="AG301" s="34">
        <f>(N1497+N1499+N1501+N1503+N1505)/5</f>
        <v>0.6797813539117884</v>
      </c>
      <c r="AH301" s="34">
        <f>(O1497+O1499+O1501+O1503+O1505)/5</f>
        <v>0.67043478260869538</v>
      </c>
      <c r="AI301" s="34">
        <f>(P1497+P1499+P1501+P1503+P1505)/5</f>
        <v>0.63256988614748677</v>
      </c>
      <c r="AJ301" s="34">
        <f>(Q1497+Q1499+Q1501+Q1503+Q1505)/5</f>
        <v>0.52181372549019556</v>
      </c>
      <c r="AK301" s="34">
        <f>(R1497+R1499+R1501+R1503+R1505)/5</f>
        <v>0.33118715834378676</v>
      </c>
      <c r="AL301" s="3">
        <f>(S1497+S1499+S1501+S1503+S1505)/5/60</f>
        <v>7.4</v>
      </c>
    </row>
    <row r="302" spans="2:38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>
        <f>(I1498+I1500+I1502+I1504+I1506)</f>
        <v>17</v>
      </c>
      <c r="AC302" s="3">
        <f>(J1498+J1500+J1502+J1504+J1506)</f>
        <v>27</v>
      </c>
      <c r="AD302" s="3">
        <f>(K1498+K1500+K1502+K1504+K1506)</f>
        <v>30</v>
      </c>
      <c r="AE302" s="3">
        <f>(L1498+L1500+L1502+L1504+L1506)</f>
        <v>32</v>
      </c>
      <c r="AF302" s="34">
        <f>(M1498+M1500+M1502+M1504+M1506)/5</f>
        <v>0.46277056277056239</v>
      </c>
      <c r="AG302" s="34">
        <f>(N1498+N1500+N1502+N1504+N1506)/5</f>
        <v>0.44103537891885719</v>
      </c>
      <c r="AH302" s="34">
        <f>(O1498+O1500+O1502+O1504+O1506)/5</f>
        <v>0.46277056277056239</v>
      </c>
      <c r="AI302" s="34">
        <f>(P1498+P1500+P1502+P1504+P1506)/5</f>
        <v>0.41452138420847112</v>
      </c>
      <c r="AJ302" s="34">
        <f>(Q1498+Q1500+Q1502+Q1504+Q1506)/5</f>
        <v>0.45257936507936458</v>
      </c>
      <c r="AK302" s="34">
        <f>(R1498+R1500+R1502+R1504+R1506)/5</f>
        <v>0.33161139006791318</v>
      </c>
      <c r="AL302" s="3">
        <f>(S1498+S1500+S1502+S1504+S1506)/5/60</f>
        <v>7.42</v>
      </c>
    </row>
    <row r="303" spans="2:38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>
        <f>(I1477+I1479+I1481+I1483+I1485)</f>
        <v>9</v>
      </c>
      <c r="AC303" s="3">
        <f>(J1477+J1479+J1481+J1483+J1485)</f>
        <v>19</v>
      </c>
      <c r="AD303" s="3">
        <f>(K1477+K1479+K1481+K1483+K1485)</f>
        <v>24</v>
      </c>
      <c r="AE303" s="3">
        <f>(L1477+L1479+L1481+L1483+L1485)</f>
        <v>60</v>
      </c>
      <c r="AF303" s="34">
        <f>(M1477+M1479+M1481+M1483+M1485)/5</f>
        <v>0.61565217391304317</v>
      </c>
      <c r="AG303" s="34">
        <f>(N1477+N1479+N1481+N1483+N1485)/5</f>
        <v>0.62153222958515941</v>
      </c>
      <c r="AH303" s="34">
        <f>(O1477+O1479+O1481+O1483+O1485)/5</f>
        <v>0.61565217391304317</v>
      </c>
      <c r="AI303" s="34">
        <f>(P1477+P1479+P1481+P1483+P1485)/5</f>
        <v>0.60766245909303385</v>
      </c>
      <c r="AJ303" s="34">
        <f>(Q1477+Q1479+Q1481+Q1483+Q1485)/5</f>
        <v>0.50735294117647023</v>
      </c>
      <c r="AK303" s="34">
        <f>(R1477+R1479+R1481+R1483+R1485)/5</f>
        <v>0.31060809428033398</v>
      </c>
      <c r="AL303" s="3">
        <f>(S1477+S1479+S1481+S1483+S1485)/5/60</f>
        <v>5.7833333333333332</v>
      </c>
    </row>
    <row r="304" spans="2:38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>
        <f>(I1478+I1480+I1482+I1484+I1486)</f>
        <v>17</v>
      </c>
      <c r="AC304" s="3">
        <f>(J1478+J1480+J1482+J1484+J1486)</f>
        <v>27</v>
      </c>
      <c r="AD304" s="3">
        <f>(K1478+K1480+K1482+K1484+K1486)</f>
        <v>29</v>
      </c>
      <c r="AE304" s="3">
        <f>(L1478+L1480+L1482+L1484+L1486)</f>
        <v>33</v>
      </c>
      <c r="AF304" s="34">
        <f>(M1478+M1480+M1482+M1484+M1486)/5</f>
        <v>0.47099567099567058</v>
      </c>
      <c r="AG304" s="34">
        <f>(N1478+N1480+N1482+N1484+N1486)/5</f>
        <v>0.45613275613275556</v>
      </c>
      <c r="AH304" s="34">
        <f>(O1478+O1480+O1482+O1484+O1486)/5</f>
        <v>0.47099567099567058</v>
      </c>
      <c r="AI304" s="34">
        <f>(P1478+P1480+P1482+P1484+P1486)/5</f>
        <v>0.45321274475164586</v>
      </c>
      <c r="AJ304" s="34">
        <f>(Q1478+Q1480+Q1482+Q1484+Q1486)/5</f>
        <v>0.45218253968253919</v>
      </c>
      <c r="AK304" s="34">
        <f>(R1478+R1480+R1482+R1484+R1486)/5</f>
        <v>0.4171976649736262</v>
      </c>
      <c r="AL304" s="3">
        <f>(S1478+S1480+S1482+S1484+S1486)/5/60</f>
        <v>5.8033333333333328</v>
      </c>
    </row>
    <row r="305" spans="2:38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>
        <f>(I1517+I1519+I1521+I1523+I1525)</f>
        <v>8</v>
      </c>
      <c r="AC305" s="3">
        <f>(J1517+J1519+J1521+J1523+J1525)</f>
        <v>20</v>
      </c>
      <c r="AD305" s="3">
        <f>(K1517+K1519+K1521+K1523+K1525)</f>
        <v>15</v>
      </c>
      <c r="AE305" s="3">
        <f>(L1517+L1519+L1521+L1523+L1525)</f>
        <v>69</v>
      </c>
      <c r="AF305" s="34">
        <f>(M1517+M1519+M1521+M1523+M1525)/5</f>
        <v>0.68652173913043435</v>
      </c>
      <c r="AG305" s="34">
        <f>(N1517+N1519+N1521+N1523+N1525)/5</f>
        <v>0.65904211222289011</v>
      </c>
      <c r="AH305" s="34">
        <f>(O1517+O1519+O1521+O1523+O1525)/5</f>
        <v>0.68652173913043435</v>
      </c>
      <c r="AI305" s="34">
        <f>(P1517+P1519+P1521+P1523+P1525)/5</f>
        <v>0.66751597561192699</v>
      </c>
      <c r="AJ305" s="34">
        <f>(Q1517+Q1519+Q1521+Q1523+Q1525)/5</f>
        <v>0.55992647058823497</v>
      </c>
      <c r="AK305" s="34">
        <f>(R1517+R1519+R1521+R1523+R1525)/5</f>
        <v>0.37181792566081762</v>
      </c>
      <c r="AL305" s="3">
        <f>(S1517+S1519+S1521+S1523+S1525)/5/60</f>
        <v>6.41</v>
      </c>
    </row>
    <row r="306" spans="2:38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>
        <f>(I1518+I1520+I1522+I1524+I1526)</f>
        <v>17</v>
      </c>
      <c r="AC306" s="3">
        <f>(J1518+J1520+J1522+J1524+J1526)</f>
        <v>27</v>
      </c>
      <c r="AD306" s="3">
        <f>(K1518+K1520+K1522+K1524+K1526)</f>
        <v>22</v>
      </c>
      <c r="AE306" s="3">
        <f>(L1518+L1520+L1522+L1524+L1526)</f>
        <v>40</v>
      </c>
      <c r="AF306" s="34">
        <f>(M1518+M1520+M1522+M1524+M1526)/5</f>
        <v>0.53896103896103886</v>
      </c>
      <c r="AG306" s="34">
        <f>(N1518+N1520+N1522+N1524+N1526)/5</f>
        <v>0.53893503322074698</v>
      </c>
      <c r="AH306" s="34">
        <f>(O1518+O1520+O1522+O1524+O1526)/5</f>
        <v>0.53896103896103886</v>
      </c>
      <c r="AI306" s="34">
        <f>(P1518+P1520+P1522+P1524+P1526)/5</f>
        <v>0.52805584109931858</v>
      </c>
      <c r="AJ306" s="34">
        <f>(Q1518+Q1520+Q1522+Q1524+Q1526)/5</f>
        <v>0.52182539682539641</v>
      </c>
      <c r="AK306" s="34">
        <f>(R1518+R1520+R1522+R1524+R1526)/5</f>
        <v>0.50544971292863461</v>
      </c>
      <c r="AL306" s="3">
        <f>(S1518+S1520+S1522+S1524+S1526)/5/60</f>
        <v>6.4300000000000006</v>
      </c>
    </row>
    <row r="307" spans="2:38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>
        <f>(I1527+I1529+I1531+I1533+I1535)</f>
        <v>8</v>
      </c>
      <c r="AC307" s="3">
        <f>(J1527+J1529+J1531+J1533+J1535)</f>
        <v>20</v>
      </c>
      <c r="AD307" s="3">
        <f>(K1527+K1529+K1531+K1533+K1535)</f>
        <v>21</v>
      </c>
      <c r="AE307" s="3">
        <f>(L1527+L1529+L1531+L1533+L1535)</f>
        <v>63</v>
      </c>
      <c r="AF307" s="34">
        <f>(M1527+M1529+M1531+M1533+M1535)/5</f>
        <v>0.63043478260869512</v>
      </c>
      <c r="AG307" s="34">
        <f>(N1527+N1529+N1531+N1533+N1535)/5</f>
        <v>0.63045655468797401</v>
      </c>
      <c r="AH307" s="34">
        <f>(O1527+O1529+O1531+O1533+O1535)/5</f>
        <v>0.63043478260869512</v>
      </c>
      <c r="AI307" s="34">
        <f>(P1527+P1529+P1531+P1533+P1535)/5</f>
        <v>0.61815966642053533</v>
      </c>
      <c r="AJ307" s="34">
        <f>(Q1527+Q1529+Q1531+Q1533+Q1535)/5</f>
        <v>0.50759803921568603</v>
      </c>
      <c r="AK307" s="34">
        <f>(R1527+R1529+R1531+R1533+R1535)/5</f>
        <v>0.32291757417535283</v>
      </c>
      <c r="AL307" s="3">
        <f>(S1527+S1529+S1531+S1533+S1535)/5/60</f>
        <v>7.9399999999999995</v>
      </c>
    </row>
    <row r="308" spans="2:38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>
        <f>(I1528+I1530+I1532+I1534+I1536)</f>
        <v>12</v>
      </c>
      <c r="AC308" s="3">
        <f>(J1528+J1530+J1532+J1534+J1536)</f>
        <v>32</v>
      </c>
      <c r="AD308" s="3">
        <f>(K1528+K1530+K1532+K1534+K1536)</f>
        <v>23</v>
      </c>
      <c r="AE308" s="3">
        <f>(L1528+L1530+L1532+L1534+L1536)</f>
        <v>39</v>
      </c>
      <c r="AF308" s="34">
        <f>(M1528+M1530+M1532+M1534+M1536)/5</f>
        <v>0.48138528138528097</v>
      </c>
      <c r="AG308" s="34">
        <f>(N1528+N1530+N1532+N1534+N1536)/5</f>
        <v>0.43952903649498037</v>
      </c>
      <c r="AH308" s="34">
        <f>(O1528+O1530+O1532+O1534+O1536)/5</f>
        <v>0.48138528138528097</v>
      </c>
      <c r="AI308" s="34">
        <f>(P1528+P1530+P1532+P1534+P1536)/5</f>
        <v>0.45110884496420878</v>
      </c>
      <c r="AJ308" s="34">
        <f>(Q1528+Q1530+Q1532+Q1534+Q1536)/5</f>
        <v>0.45416666666666644</v>
      </c>
      <c r="AK308" s="34">
        <f>(R1528+R1530+R1532+R1534+R1536)/5</f>
        <v>0.34561991539024761</v>
      </c>
      <c r="AL308" s="3">
        <f>(S1528+S1530+S1532+S1534+S1536)/5/60</f>
        <v>7.9533333333333331</v>
      </c>
    </row>
    <row r="309" spans="2:38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>
        <f>(I1537+I1539+I1541+I1543+I1545)</f>
        <v>5</v>
      </c>
      <c r="AC309" s="3">
        <f>(J1537+J1539+J1541+J1543+J1545)</f>
        <v>23</v>
      </c>
      <c r="AD309" s="3">
        <f>(K1537+K1539+K1541+K1543+K1545)</f>
        <v>19</v>
      </c>
      <c r="AE309" s="3">
        <f>(L1537+L1539+L1541+L1543+L1545)</f>
        <v>65</v>
      </c>
      <c r="AF309" s="34">
        <f>(M1537+M1539+M1541+M1543+M1545)/5</f>
        <v>0.62304347826086914</v>
      </c>
      <c r="AG309" s="34">
        <f>(N1537+N1539+N1541+N1543+N1545)/5</f>
        <v>0.58771975220746453</v>
      </c>
      <c r="AH309" s="34">
        <f>(O1537+O1539+O1541+O1543+O1545)/5</f>
        <v>0.62304347826086914</v>
      </c>
      <c r="AI309" s="34">
        <f>(P1537+P1539+P1541+P1543+P1545)/5</f>
        <v>0.59650859429967384</v>
      </c>
      <c r="AJ309" s="34">
        <f>(Q1537+Q1539+Q1541+Q1543+Q1545)/5</f>
        <v>0.46973039215686263</v>
      </c>
      <c r="AK309" s="34">
        <f>(R1537+R1539+R1541+R1543+R1545)/5</f>
        <v>0.197451424744856</v>
      </c>
      <c r="AL309" s="3">
        <f>(S1537+S1539+S1541+S1543+S1545)/5/60</f>
        <v>9.1833333333333336</v>
      </c>
    </row>
    <row r="310" spans="2:38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>
        <f>(I1538+I1540+I1542+I1544+I1546)</f>
        <v>10</v>
      </c>
      <c r="AC310" s="3">
        <f>(J1538+J1540+J1542+J1544+J1546)</f>
        <v>34</v>
      </c>
      <c r="AD310" s="3">
        <f>(K1538+K1540+K1542+K1544+K1546)</f>
        <v>27</v>
      </c>
      <c r="AE310" s="3">
        <f>(L1538+L1540+L1542+L1544+L1546)</f>
        <v>35</v>
      </c>
      <c r="AF310" s="34">
        <f>(M1538+M1540+M1542+M1544+M1546)/5</f>
        <v>0.42467532467532421</v>
      </c>
      <c r="AG310" s="34">
        <f>(N1538+N1540+N1542+N1544+N1546)/5</f>
        <v>0.40032686267980344</v>
      </c>
      <c r="AH310" s="34">
        <f>(O1538+O1540+O1542+O1544+O1546)/5</f>
        <v>0.42467532467532421</v>
      </c>
      <c r="AI310" s="34">
        <f>(P1538+P1540+P1542+P1544+P1546)/5</f>
        <v>0.39611089132185678</v>
      </c>
      <c r="AJ310" s="34">
        <f>(Q1538+Q1540+Q1542+Q1544+Q1546)/5</f>
        <v>0.40238095238095184</v>
      </c>
      <c r="AK310" s="34">
        <f>(R1538+R1540+R1542+R1544+R1546)/5</f>
        <v>0.3052521464691566</v>
      </c>
      <c r="AL310" s="3">
        <f>(S1538+S1540+S1542+S1544+S1546)/5/60</f>
        <v>9.1999999999999993</v>
      </c>
    </row>
    <row r="311" spans="2:38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>
        <f>(I1547+I1549+I1551+I1553+I1555)</f>
        <v>6</v>
      </c>
      <c r="AC311" s="3">
        <f>(J1547+J1549+J1551+J1553+J1555)</f>
        <v>22</v>
      </c>
      <c r="AD311" s="3">
        <f>(K1547+K1549+K1551+K1553+K1555)</f>
        <v>11</v>
      </c>
      <c r="AE311" s="3">
        <f>(L1547+L1549+L1551+L1553+L1555)</f>
        <v>73</v>
      </c>
      <c r="AF311" s="34">
        <f>(M1547+M1549+M1551+M1553+M1555)/5</f>
        <v>0.70260869565217354</v>
      </c>
      <c r="AG311" s="34">
        <f>(N1547+N1549+N1551+N1553+N1555)/5</f>
        <v>0.66749607880042594</v>
      </c>
      <c r="AH311" s="34">
        <f>(O1547+O1549+O1551+O1553+O1555)/5</f>
        <v>0.70260869565217354</v>
      </c>
      <c r="AI311" s="34">
        <f>(P1547+P1549+P1551+P1553+P1555)/5</f>
        <v>0.67242633310367816</v>
      </c>
      <c r="AJ311" s="34">
        <f>(Q1547+Q1549+Q1551+Q1553+Q1555)/5</f>
        <v>0.54178921568627403</v>
      </c>
      <c r="AK311" s="34">
        <f>(R1547+R1549+R1551+R1553+R1555)/5</f>
        <v>0.41238223720324002</v>
      </c>
      <c r="AL311" s="3">
        <f>(S1547+S1549+S1551+S1553+S1555)/5/60</f>
        <v>6.9533333333333331</v>
      </c>
    </row>
    <row r="312" spans="2:38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>
        <f>(I1548+I1550+I1552+I1554+I1556)</f>
        <v>11</v>
      </c>
      <c r="AC312" s="3">
        <f>(J1548+J1550+J1552+J1554+J1556)</f>
        <v>33</v>
      </c>
      <c r="AD312" s="3">
        <f>(K1548+K1550+K1552+K1554+K1556)</f>
        <v>17</v>
      </c>
      <c r="AE312" s="3">
        <f>(L1548+L1550+L1552+L1554+L1556)</f>
        <v>45</v>
      </c>
      <c r="AF312" s="34">
        <f>(M1548+M1550+M1552+M1554+M1556)/5</f>
        <v>0.52857142857142825</v>
      </c>
      <c r="AG312" s="34">
        <f>(N1548+N1550+N1552+N1554+N1556)/5</f>
        <v>0.53233597571259872</v>
      </c>
      <c r="AH312" s="34">
        <f>(O1548+O1550+O1552+O1554+O1556)/5</f>
        <v>0.52857142857142825</v>
      </c>
      <c r="AI312" s="34">
        <f>(P1548+P1550+P1552+P1554+P1556)/5</f>
        <v>0.48627202621939414</v>
      </c>
      <c r="AJ312" s="34">
        <f>(Q1548+Q1550+Q1552+Q1554+Q1556)/5</f>
        <v>0.49444444444444419</v>
      </c>
      <c r="AK312" s="34">
        <f>(R1548+R1550+R1552+R1554+R1556)/5</f>
        <v>0.40097543827709697</v>
      </c>
      <c r="AL312" s="3">
        <f>(S1548+S1550+S1552+S1554+S1556)/5/60</f>
        <v>6.9766666666666675</v>
      </c>
    </row>
    <row r="313" spans="2:38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>
        <f>(I1557+I1559+I1561+I1563+I1565)</f>
        <v>8</v>
      </c>
      <c r="AC313" s="3">
        <f>(J1557+J1559+J1561+J1563+J1565)</f>
        <v>20</v>
      </c>
      <c r="AD313" s="3">
        <f>(K1557+K1559+K1561+K1563+K1565)</f>
        <v>11</v>
      </c>
      <c r="AE313" s="3">
        <f>(L1557+L1559+L1561+L1563+L1565)</f>
        <v>73</v>
      </c>
      <c r="AF313" s="34">
        <f>(M1557+M1559+M1561+M1563+M1565)/5</f>
        <v>0.72521739130434759</v>
      </c>
      <c r="AG313" s="34">
        <f>(N1557+N1559+N1561+N1563+N1565)/5</f>
        <v>0.66001638311279121</v>
      </c>
      <c r="AH313" s="34">
        <f>(O1557+O1559+O1561+O1563+O1565)/5</f>
        <v>0.72521739130434759</v>
      </c>
      <c r="AI313" s="34">
        <f>(P1557+P1559+P1561+P1563+P1565)/5</f>
        <v>0.6867055649664342</v>
      </c>
      <c r="AJ313" s="34">
        <f>(Q1557+Q1559+Q1561+Q1563+Q1565)/5</f>
        <v>0.56862745098039202</v>
      </c>
      <c r="AK313" s="34">
        <f>(R1557+R1559+R1561+R1563+R1565)/5</f>
        <v>0.3521272504311822</v>
      </c>
      <c r="AL313" s="3">
        <f>(S1557+S1559+S1561+S1563+S1565)/5/5</f>
        <v>58.879999999999995</v>
      </c>
    </row>
    <row r="314" spans="2:38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>
        <f>(I1558+I1560+I1562+I1564+I1566)</f>
        <v>16</v>
      </c>
      <c r="AC314" s="3">
        <f>(J1558+J1560+J1562+J1564+J1566)</f>
        <v>28</v>
      </c>
      <c r="AD314" s="3">
        <f>(K1558+K1560+K1562+K1564+K1566)</f>
        <v>13</v>
      </c>
      <c r="AE314" s="3">
        <f>(L1558+L1560+L1562+L1564+L1566)</f>
        <v>49</v>
      </c>
      <c r="AF314" s="34">
        <f>(M1558+M1560+M1562+M1564+M1566)/5</f>
        <v>0.61298701298701253</v>
      </c>
      <c r="AG314" s="34">
        <f>(N1558+N1560+N1562+N1564+N1566)/5</f>
        <v>0.59137085137085121</v>
      </c>
      <c r="AH314" s="34">
        <f>(O1558+O1560+O1562+O1564+O1566)/5</f>
        <v>0.61298701298701253</v>
      </c>
      <c r="AI314" s="34">
        <f>(P1558+P1560+P1562+P1564+P1566)/5</f>
        <v>0.58594239094239053</v>
      </c>
      <c r="AJ314" s="34">
        <f>(Q1558+Q1560+Q1562+Q1564+Q1566)/5</f>
        <v>0.57460317460317423</v>
      </c>
      <c r="AK314" s="34">
        <f>(R1558+R1560+R1562+R1564+R1566)/5</f>
        <v>0.54157592508043062</v>
      </c>
      <c r="AL314" s="3">
        <f>(S1558+S1560+S1562+S1564+S1566)/5/5</f>
        <v>58.96</v>
      </c>
    </row>
    <row r="315" spans="2:38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>
        <f>(I1567+I1569+I1571+I1573+I1575)</f>
        <v>6</v>
      </c>
      <c r="AC315" s="3">
        <f>(J1567+J1569+J1571+J1573+J1575)</f>
        <v>22</v>
      </c>
      <c r="AD315" s="3">
        <f>(K1567+K1569+K1571+K1573+K1575)</f>
        <v>12</v>
      </c>
      <c r="AE315" s="3">
        <f>(L1567+L1569+L1571+L1573+L1575)</f>
        <v>72</v>
      </c>
      <c r="AF315" s="34">
        <f>(M1567+M1569+M1571+M1573+M1575)/5</f>
        <v>0.69652173913043458</v>
      </c>
      <c r="AG315" s="34">
        <f>(N1567+N1569+N1571+N1573+N1575)/5</f>
        <v>0.66371285089621535</v>
      </c>
      <c r="AH315" s="34">
        <f>(O1567+O1569+O1571+O1573+O1575)/5</f>
        <v>0.69652173913043458</v>
      </c>
      <c r="AI315" s="34">
        <f>(P1567+P1569+P1571+P1573+P1575)/5</f>
        <v>0.65799094341293785</v>
      </c>
      <c r="AJ315" s="34">
        <f>(Q1567+Q1569+Q1571+Q1573+Q1575)/5</f>
        <v>0.52867647058823497</v>
      </c>
      <c r="AK315" s="34">
        <f>(R1567+R1569+R1571+R1573+R1575)/5</f>
        <v>0.32867071809437859</v>
      </c>
      <c r="AL315" s="3">
        <f>(S1567+S1569+S1571+S1573+S1575)/5/60</f>
        <v>2.9766666666666666</v>
      </c>
    </row>
    <row r="316" spans="2:38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>
        <f>(I1568+I1570+I1572+I1574+I1576)</f>
        <v>14</v>
      </c>
      <c r="AC316" s="3">
        <f>(J1568+J1570+J1572+J1574+J1576)</f>
        <v>30</v>
      </c>
      <c r="AD316" s="3">
        <f>(K1568+K1570+K1572+K1574+K1576)</f>
        <v>9</v>
      </c>
      <c r="AE316" s="3">
        <f>(L1568+L1570+L1572+L1574+L1576)</f>
        <v>53</v>
      </c>
      <c r="AF316" s="34">
        <f>(M1568+M1570+M1572+M1574+M1576)/5</f>
        <v>0.6320346320346315</v>
      </c>
      <c r="AG316" s="38">
        <f>(N1568+N1570+N1572+N1574+N1576)/5</f>
        <v>0.63096268810554479</v>
      </c>
      <c r="AH316" s="34">
        <f>(O1568+O1570+O1572+O1574+O1576)/5</f>
        <v>0.6320346320346315</v>
      </c>
      <c r="AI316" s="34">
        <f>(P1568+P1570+P1572+P1574+P1576)/5</f>
        <v>0.59680726680726615</v>
      </c>
      <c r="AJ316" s="34">
        <f>(Q1568+Q1570+Q1572+Q1574+Q1576)/5</f>
        <v>0.5857142857142853</v>
      </c>
      <c r="AK316" s="34">
        <f>(R1568+R1570+R1572+R1574+R1576)/5</f>
        <v>0.55878692665390284</v>
      </c>
      <c r="AL316" s="3">
        <f>(S1568+S1570+S1572+S1574+S1576)/5/60</f>
        <v>2.9833333333333334</v>
      </c>
    </row>
    <row r="317" spans="2:38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>
        <f>(I1577+I1579+I1581+I1583+I1585)</f>
        <v>3</v>
      </c>
      <c r="AC317" s="3">
        <f>(J1577+J1579+J1581+J1583+J1585)</f>
        <v>25</v>
      </c>
      <c r="AD317" s="3">
        <f>(K1577+K1579+K1581+K1583+K1585)</f>
        <v>16</v>
      </c>
      <c r="AE317" s="3">
        <f>(L1577+L1579+L1581+L1583+L1585)</f>
        <v>68</v>
      </c>
      <c r="AF317" s="34">
        <f>(M1577+M1579+M1581+M1583+M1585)/5</f>
        <v>0.63304347826086915</v>
      </c>
      <c r="AG317" s="34">
        <f>(N1577+N1579+N1581+N1583+N1585)/5</f>
        <v>0.59902655188696363</v>
      </c>
      <c r="AH317" s="34">
        <f>(O1577+O1579+O1581+O1583+O1585)/5</f>
        <v>0.63304347826086915</v>
      </c>
      <c r="AI317" s="34">
        <f>(P1577+P1579+P1581+P1583+P1585)/5</f>
        <v>0.60900234776664941</v>
      </c>
      <c r="AJ317" s="34">
        <f>(Q1577+Q1579+Q1581+Q1583+Q1585)/5</f>
        <v>0.45441176470588179</v>
      </c>
      <c r="AK317" s="34">
        <f>(R1577+R1579+R1581+R1583+R1585)/5</f>
        <v>0.25230623397875596</v>
      </c>
      <c r="AL317" s="3">
        <f>(S1577+S1579+S1581+S1583+S1585)/5/60</f>
        <v>3.0166666666666666</v>
      </c>
    </row>
    <row r="318" spans="2:38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>
        <f>(I1578+I1580+I1582+I1584+I1586)</f>
        <v>15</v>
      </c>
      <c r="AC318" s="3">
        <f>(J1578+J1580+J1582+J1584+J1586)</f>
        <v>29</v>
      </c>
      <c r="AD318" s="3">
        <f>(K1578+K1580+K1582+K1584+K1586)</f>
        <v>17</v>
      </c>
      <c r="AE318" s="3">
        <f>(L1578+L1580+L1582+L1584+L1586)</f>
        <v>45</v>
      </c>
      <c r="AF318" s="34">
        <f>(M1578+M1580+M1582+M1584+M1586)/5</f>
        <v>0.5649350649350644</v>
      </c>
      <c r="AG318" s="34">
        <f>(N1578+N1580+N1582+N1584+N1586)/5</f>
        <v>0.54897340754483559</v>
      </c>
      <c r="AH318" s="34">
        <f>(O1578+O1580+O1582+O1584+O1586)/5</f>
        <v>0.5649350649350644</v>
      </c>
      <c r="AI318" s="34">
        <f>(P1578+P1580+P1582+P1584+P1586)/5</f>
        <v>0.54872003202052411</v>
      </c>
      <c r="AJ318" s="34">
        <f>(Q1578+Q1580+Q1582+Q1584+Q1586)/5</f>
        <v>0.53412698412698367</v>
      </c>
      <c r="AK318" s="34">
        <f>(R1578+R1580+R1582+R1584+R1586)/5</f>
        <v>0.51215837794467478</v>
      </c>
      <c r="AL318" s="3">
        <f>(S1578+S1580+S1582+S1584+S1586)/5/60</f>
        <v>3.0233333333333334</v>
      </c>
    </row>
    <row r="319" spans="2:38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>
        <f>(I1587+I1589+I1591+I1593+I1595)</f>
        <v>3</v>
      </c>
      <c r="AC319" s="3">
        <f>(J1587+J1589+J1591+J1593+J1595)</f>
        <v>25</v>
      </c>
      <c r="AD319" s="3">
        <f>(K1587+K1589+K1591+K1593+K1595)</f>
        <v>12</v>
      </c>
      <c r="AE319" s="3">
        <f>(L1587+L1589+L1591+L1593+L1595)</f>
        <v>72</v>
      </c>
      <c r="AF319" s="34">
        <f>(M1587+M1589+M1591+M1593+M1595)/5</f>
        <v>0.6743478260869562</v>
      </c>
      <c r="AG319" s="34">
        <f>(N1587+N1589+N1591+N1593+N1595)/5</f>
        <v>0.62073642604534995</v>
      </c>
      <c r="AH319" s="34">
        <f>(O1587+O1589+O1591+O1593+O1595)/5</f>
        <v>0.6743478260869562</v>
      </c>
      <c r="AI319" s="34">
        <f>(P1587+P1589+P1591+P1593+P1595)/5</f>
        <v>0.63390141024923585</v>
      </c>
      <c r="AJ319" s="34">
        <f>(Q1587+Q1589+Q1591+Q1593+Q1595)/5</f>
        <v>0.48774509803921517</v>
      </c>
      <c r="AK319" s="34">
        <f>(R1587+R1589+R1591+R1593+R1595)/5</f>
        <v>0.2838254479179268</v>
      </c>
      <c r="AL319" s="3">
        <f>(S1587+S1589+S1591+S1593+S1595)/5/60</f>
        <v>4.7933333333333339</v>
      </c>
    </row>
    <row r="320" spans="2:38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>
        <f>(I1588+I1590+I1592+I1594+I1596)</f>
        <v>9</v>
      </c>
      <c r="AC320" s="3">
        <f>(J1588+J1590+J1592+J1594+J1596)</f>
        <v>35</v>
      </c>
      <c r="AD320" s="3">
        <f>(K1588+K1590+K1592+K1594+K1596)</f>
        <v>9</v>
      </c>
      <c r="AE320" s="3">
        <f>(L1588+L1590+L1592+L1594+L1596)</f>
        <v>53</v>
      </c>
      <c r="AF320" s="34">
        <f>(M1588+M1590+M1592+M1594+M1596)/5</f>
        <v>0.5848484848484844</v>
      </c>
      <c r="AG320" s="34">
        <f>(N1588+N1590+N1592+N1594+N1596)/5</f>
        <v>0.553191864894651</v>
      </c>
      <c r="AH320" s="34">
        <f>(O1588+O1590+O1592+O1594+O1596)/5</f>
        <v>0.5848484848484844</v>
      </c>
      <c r="AI320" s="34">
        <f>(P1588+P1590+P1592+P1594+P1596)/5</f>
        <v>0.51843053260528382</v>
      </c>
      <c r="AJ320" s="34">
        <f>(Q1588+Q1590+Q1592+Q1594+Q1596)/5</f>
        <v>0.52876984126984072</v>
      </c>
      <c r="AK320" s="34">
        <f>(R1588+R1590+R1592+R1594+R1596)/5</f>
        <v>0.3944329475935664</v>
      </c>
      <c r="AL320" s="3">
        <f>(S1588+S1590+S1592+S1594+S1596)/5/60</f>
        <v>4.8066666666666666</v>
      </c>
    </row>
    <row r="321" spans="2:38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>
        <f>(I1597+I1599+I1601+I1603+I1605)</f>
        <v>4</v>
      </c>
      <c r="AC321" s="3">
        <f>(J1597+J1599+J1601+J1603+J1605)</f>
        <v>24</v>
      </c>
      <c r="AD321" s="3">
        <f>(K1597+K1599+K1601+K1603+K1605)</f>
        <v>7</v>
      </c>
      <c r="AE321" s="3">
        <f>(L1597+L1599+L1601+L1603+L1605)</f>
        <v>77</v>
      </c>
      <c r="AF321" s="34">
        <f>(M1597+M1599+M1601+M1603+M1605)/5</f>
        <v>0.72521739130434748</v>
      </c>
      <c r="AG321" s="34">
        <f>(N1597+N1599+N1601+N1603+N1605)/5</f>
        <v>0.63379249004679283</v>
      </c>
      <c r="AH321" s="34">
        <f>(O1597+O1599+O1601+O1603+O1605)/5</f>
        <v>0.72521739130434748</v>
      </c>
      <c r="AI321" s="34">
        <f>(P1597+P1599+P1601+P1603+P1605)/5</f>
        <v>0.66804682985460972</v>
      </c>
      <c r="AJ321" s="34">
        <f>(Q1597+Q1599+Q1601+Q1603+Q1605)/5</f>
        <v>0.52549019607843106</v>
      </c>
      <c r="AK321" s="34">
        <f>(R1597+R1599+R1601+R1603+R1605)/5</f>
        <v>0.28675426177585661</v>
      </c>
      <c r="AL321" s="3">
        <f>(S1597+S1599+S1601+S1603+S1605)/5/60</f>
        <v>2.3033333333333332</v>
      </c>
    </row>
    <row r="322" spans="2:38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>
        <f>(I1598+I1600+I1602+I1604+I1606)</f>
        <v>13</v>
      </c>
      <c r="AC322" s="3">
        <f>(J1598+J1600+J1602+J1604+J1606)</f>
        <v>31</v>
      </c>
      <c r="AD322" s="3">
        <f>(K1598+K1600+K1602+K1604+K1606)</f>
        <v>6</v>
      </c>
      <c r="AE322" s="3">
        <f>(L1598+L1600+L1602+L1604+L1606)</f>
        <v>56</v>
      </c>
      <c r="AF322" s="34">
        <f>(M1598+M1600+M1602+M1604+M1606)/5</f>
        <v>0.6502164502164498</v>
      </c>
      <c r="AG322" s="38">
        <f>(N1598+N1600+N1602+N1604+N1606)/5</f>
        <v>0.65403995729073094</v>
      </c>
      <c r="AH322" s="34">
        <f>(O1598+O1600+O1602+O1604+O1606)/5</f>
        <v>0.6502164502164498</v>
      </c>
      <c r="AI322" s="34">
        <f>(P1598+P1600+P1602+P1604+P1606)/5</f>
        <v>0.60547440334147729</v>
      </c>
      <c r="AJ322" s="34">
        <f>(Q1598+Q1600+Q1602+Q1604+Q1606)/5</f>
        <v>0.59980158730158706</v>
      </c>
      <c r="AK322" s="34">
        <f>(R1598+R1600+R1602+R1604+R1606)/5</f>
        <v>0.57352578420195655</v>
      </c>
      <c r="AL322" s="3">
        <f>(S1598+S1600+S1602+S1604+S1606)/5/60</f>
        <v>2.3133333333333335</v>
      </c>
    </row>
    <row r="323" spans="2:38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>
        <f>(I1607+I1609+I1611+I1613+I1615)</f>
        <v>8</v>
      </c>
      <c r="AC323" s="3">
        <f>(J1607+J1609+J1611+J1613+J1615)</f>
        <v>20</v>
      </c>
      <c r="AD323" s="3">
        <f>(K1607+K1609+K1611+K1613+K1615)</f>
        <v>11</v>
      </c>
      <c r="AE323" s="3">
        <f>(L1607+L1609+L1611+L1613+L1615)</f>
        <v>73</v>
      </c>
      <c r="AF323" s="34">
        <f>(M1607+M1609+M1611+M1613+M1615)/5</f>
        <v>0.72391304347826058</v>
      </c>
      <c r="AG323" s="34">
        <f>(N1607+N1609+N1611+N1613+N1615)/5</f>
        <v>0.66046295243464659</v>
      </c>
      <c r="AH323" s="34">
        <f>(O1607+O1609+O1611+O1613+O1615)/5</f>
        <v>0.72391304347826058</v>
      </c>
      <c r="AI323" s="34">
        <f>(P1607+P1609+P1611+P1613+P1615)/5</f>
        <v>0.68786155873112365</v>
      </c>
      <c r="AJ323" s="34">
        <f>(Q1607+Q1609+Q1611+Q1613+Q1615)/5</f>
        <v>0.56825980392156827</v>
      </c>
      <c r="AK323" s="34">
        <f>(R1607+R1609+R1611+R1613+R1615)/5</f>
        <v>0.34787440770580202</v>
      </c>
      <c r="AL323" s="3">
        <f>(S1607+S1609+S1611+S1613+S1615)/5/60</f>
        <v>5.1466666666666665</v>
      </c>
    </row>
    <row r="324" spans="2:38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>
        <f>(I1608+I1610+I1612+I1614+I1616)</f>
        <v>11</v>
      </c>
      <c r="AC324" s="3">
        <f>(J1608+J1610+J1612+J1614+J1616)</f>
        <v>33</v>
      </c>
      <c r="AD324" s="3">
        <f>(K1608+K1610+K1612+K1614+K1616)</f>
        <v>5</v>
      </c>
      <c r="AE324" s="3">
        <f>(L1608+L1610+L1612+L1614+L1616)</f>
        <v>57</v>
      </c>
      <c r="AF324" s="34">
        <f>(M1608+M1610+M1612+M1614+M1616)/5</f>
        <v>0.64155844155844099</v>
      </c>
      <c r="AG324" s="34">
        <f>(N1608+N1610+N1612+N1614+N1616)/5</f>
        <v>0.58199101650229412</v>
      </c>
      <c r="AH324" s="34">
        <f>(O1608+O1610+O1612+O1614+O1616)/5</f>
        <v>0.64155844155844099</v>
      </c>
      <c r="AI324" s="34">
        <f>(P1608+P1610+P1612+P1614+P1616)/5</f>
        <v>0.57231386787363958</v>
      </c>
      <c r="AJ324" s="34">
        <f>(Q1608+Q1610+Q1612+Q1614+Q1616)/5</f>
        <v>0.58313492063492056</v>
      </c>
      <c r="AK324" s="34">
        <f>(R1608+R1610+R1612+R1614+R1616)/5</f>
        <v>0.44779020428898236</v>
      </c>
      <c r="AL324" s="3">
        <f>(S1608+S1610+S1612+S1614+S1616)/5/60</f>
        <v>5.1566666666666663</v>
      </c>
    </row>
    <row r="325" spans="2:38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>
        <f>(I1617+I1619+I1621+I1623+I1625)</f>
        <v>6</v>
      </c>
      <c r="AC325" s="3">
        <f>(J1617+J1619+J1621+J1623+J1625)</f>
        <v>22</v>
      </c>
      <c r="AD325" s="3">
        <f>(K1617+K1619+K1621+K1623+K1625)</f>
        <v>13</v>
      </c>
      <c r="AE325" s="3">
        <f>(L1617+L1619+L1621+L1623+L1625)</f>
        <v>71</v>
      </c>
      <c r="AF325" s="34">
        <f>(M1617+M1619+M1621+M1623+M1625)/5</f>
        <v>0.6904347826086954</v>
      </c>
      <c r="AG325" s="34">
        <f>(N1617+N1619+N1621+N1623+N1625)/5</f>
        <v>0.63454226302997552</v>
      </c>
      <c r="AH325" s="34">
        <f>(O1617+O1619+O1621+O1623+O1625)/5</f>
        <v>0.6904347826086954</v>
      </c>
      <c r="AI325" s="34">
        <f>(P1617+P1619+P1621+P1623+P1625)/5</f>
        <v>0.65475215748707993</v>
      </c>
      <c r="AJ325" s="34">
        <f>(Q1617+Q1619+Q1621+Q1623+Q1625)/5</f>
        <v>0.53946078431372491</v>
      </c>
      <c r="AK325" s="34">
        <f>(R1617+R1619+R1621+R1623+R1625)/5</f>
        <v>0.32776977801568102</v>
      </c>
      <c r="AL325" s="3">
        <f>(S1617+S1619+S1621+S1623+S1625)/5/60</f>
        <v>2.85</v>
      </c>
    </row>
    <row r="326" spans="2:38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>
        <f>(I1618+I1620+I1622+I1624+I1626)</f>
        <v>9</v>
      </c>
      <c r="AC326" s="3">
        <f>(J1618+J1620+J1622+J1624+J1626)</f>
        <v>35</v>
      </c>
      <c r="AD326" s="3">
        <f>(K1618+K1620+K1622+K1624+K1626)</f>
        <v>10</v>
      </c>
      <c r="AE326" s="3">
        <f>(L1618+L1620+L1622+L1624+L1626)</f>
        <v>52</v>
      </c>
      <c r="AF326" s="34">
        <f>(M1618+M1620+M1622+M1624+M1626)/5</f>
        <v>0.57489177489177434</v>
      </c>
      <c r="AG326" s="34">
        <f>(N1618+N1620+N1622+N1624+N1626)/5</f>
        <v>0.51719696969696938</v>
      </c>
      <c r="AH326" s="34">
        <f>(O1618+O1620+O1622+O1624+O1626)/5</f>
        <v>0.57489177489177434</v>
      </c>
      <c r="AI326" s="34">
        <f>(P1618+P1620+P1622+P1624+P1626)/5</f>
        <v>0.51640692640692587</v>
      </c>
      <c r="AJ326" s="34">
        <f>(Q1618+Q1620+Q1622+Q1624+Q1626)/5</f>
        <v>0.52440476190476137</v>
      </c>
      <c r="AK326" s="34">
        <f>(R1618+R1620+R1622+R1624+R1626)/5</f>
        <v>0.39721004244217201</v>
      </c>
      <c r="AL326" s="3">
        <f>(S1618+S1620+S1622+S1624+S1626)/5/60</f>
        <v>2.8566666666666669</v>
      </c>
    </row>
    <row r="327" spans="2:38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>
        <f>(I1627+I1629+I1631+I1633+I1635)</f>
        <v>4</v>
      </c>
      <c r="AC327" s="3">
        <f>(J1627+J1629+J1631+J1633+J1635)</f>
        <v>24</v>
      </c>
      <c r="AD327" s="3">
        <f>(K1627+K1629+K1631+K1633+K1635)</f>
        <v>17</v>
      </c>
      <c r="AE327" s="3">
        <f>(L1627+L1629+L1631+L1633+L1635)</f>
        <v>67</v>
      </c>
      <c r="AF327" s="34">
        <f>(M1627+M1629+M1631+M1633+M1635)/5</f>
        <v>0.63043478260869534</v>
      </c>
      <c r="AG327" s="34">
        <f>(N1627+N1629+N1631+N1633+N1635)/5</f>
        <v>0.59796876406517208</v>
      </c>
      <c r="AH327" s="34">
        <f>(O1627+O1629+O1631+O1633+O1635)/5</f>
        <v>0.63043478260869534</v>
      </c>
      <c r="AI327" s="34">
        <f>(P1627+P1629+P1631+P1633+P1635)/5</f>
        <v>0.60276350394199341</v>
      </c>
      <c r="AJ327" s="34">
        <f>(Q1627+Q1629+Q1631+Q1633+Q1635)/5</f>
        <v>0.47242647058823495</v>
      </c>
      <c r="AK327" s="34">
        <f>(R1627+R1629+R1631+R1633+R1635)/5</f>
        <v>0.25581296164334261</v>
      </c>
      <c r="AL327" s="3">
        <f>(S1627+S1629+S1631+S1633+S1635)/5/60</f>
        <v>2.64</v>
      </c>
    </row>
    <row r="328" spans="2:38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>
        <f>(I1628+I1630+I1632+I1634+I1636)</f>
        <v>14</v>
      </c>
      <c r="AC328" s="3">
        <f>(J1628+J1630+J1632+J1634+J1636)</f>
        <v>30</v>
      </c>
      <c r="AD328" s="3">
        <f>(K1628+K1630+K1632+K1634+K1636)</f>
        <v>20</v>
      </c>
      <c r="AE328" s="3">
        <f>(L1628+L1630+L1632+L1634+L1636)</f>
        <v>42</v>
      </c>
      <c r="AF328" s="34">
        <f>(M1628+M1630+M1632+M1634+M1636)/5</f>
        <v>0.52900432900432881</v>
      </c>
      <c r="AG328" s="34">
        <f>(N1628+N1630+N1632+N1634+N1636)/5</f>
        <v>0.52246834864481895</v>
      </c>
      <c r="AH328" s="34">
        <f>(O1628+O1630+O1632+O1634+O1636)/5</f>
        <v>0.52900432900432881</v>
      </c>
      <c r="AI328" s="34">
        <f>(P1628+P1630+P1632+P1634+P1636)/5</f>
        <v>0.50733924358265081</v>
      </c>
      <c r="AJ328" s="34">
        <f>(Q1628+Q1630+Q1632+Q1634+Q1636)/5</f>
        <v>0.50138888888888855</v>
      </c>
      <c r="AK328" s="34">
        <f>(R1628+R1630+R1632+R1634+R1636)/5</f>
        <v>0.46802563646796863</v>
      </c>
      <c r="AL328" s="3">
        <f>(S1628+S1630+S1632+S1634+S1636)/5/60</f>
        <v>2.6433333333333331</v>
      </c>
    </row>
    <row r="329" spans="2:38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>
        <f>(I1637+I1639+I1641+I1643+I1645)</f>
        <v>6</v>
      </c>
      <c r="AC329" s="3">
        <f>(J1637+J1639+J1641+J1643+J1645)</f>
        <v>22</v>
      </c>
      <c r="AD329" s="3">
        <f>(K1637+K1639+K1641+K1643+K1645)</f>
        <v>16</v>
      </c>
      <c r="AE329" s="3">
        <f>(L1637+L1639+L1641+L1643+L1645)</f>
        <v>68</v>
      </c>
      <c r="AF329" s="34">
        <f>(M1637+M1639+M1641+M1643+M1645)/5</f>
        <v>0.65913043478260824</v>
      </c>
      <c r="AG329" s="34">
        <f>(N1637+N1639+N1641+N1643+N1645)/5</f>
        <v>0.62880727338194198</v>
      </c>
      <c r="AH329" s="34">
        <f>(O1637+O1639+O1641+O1643+O1645)/5</f>
        <v>0.65913043478260824</v>
      </c>
      <c r="AI329" s="34">
        <f>(P1637+P1639+P1641+P1643+P1645)/5</f>
        <v>0.63215266075426957</v>
      </c>
      <c r="AJ329" s="34">
        <f>(Q1637+Q1639+Q1641+Q1643+Q1645)/5</f>
        <v>0.51237745098039178</v>
      </c>
      <c r="AK329" s="34">
        <f>(R1637+R1639+R1641+R1643+R1645)/5</f>
        <v>0.30648957395667298</v>
      </c>
      <c r="AL329" s="3">
        <f>(S1637+S1639+S1641+S1643+S1645)/5/60</f>
        <v>2.9566666666666666</v>
      </c>
    </row>
    <row r="330" spans="2:38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>
        <f>(I1638+I1640+I1642+I1644+I1646)</f>
        <v>14</v>
      </c>
      <c r="AC330" s="3">
        <f>(J1638+J1640+J1642+J1644+J1646)</f>
        <v>30</v>
      </c>
      <c r="AD330" s="3">
        <f>(K1638+K1640+K1642+K1644+K1646)</f>
        <v>19</v>
      </c>
      <c r="AE330" s="3">
        <f>(L1638+L1640+L1642+L1644+L1646)</f>
        <v>43</v>
      </c>
      <c r="AF330" s="34">
        <f>(M1638+M1640+M1642+M1644+M1646)/5</f>
        <v>0.53852813852813797</v>
      </c>
      <c r="AG330" s="34">
        <f>(N1638+N1640+N1642+N1644+N1646)/5</f>
        <v>0.50392702535559641</v>
      </c>
      <c r="AH330" s="34">
        <f>(O1638+O1640+O1642+O1644+O1646)/5</f>
        <v>0.53852813852813797</v>
      </c>
      <c r="AI330" s="34">
        <f>(P1638+P1640+P1642+P1644+P1646)/5</f>
        <v>0.50481970410541777</v>
      </c>
      <c r="AJ330" s="34">
        <f>(Q1638+Q1640+Q1642+Q1644+Q1646)/5</f>
        <v>0.50972222222222197</v>
      </c>
      <c r="AK330" s="34">
        <f>(R1638+R1640+R1642+R1644+R1646)/5</f>
        <v>0.40876795863676241</v>
      </c>
      <c r="AL330" s="3">
        <f>(S1638+S1640+S1642+S1644+S1646)/5/60</f>
        <v>2.96</v>
      </c>
    </row>
    <row r="331" spans="2:38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>
        <f>(I1647+I1649+I1651+I1653+I1655)</f>
        <v>5</v>
      </c>
      <c r="AC331" s="3">
        <f>(J1647+J1649+J1651+J1653+J1655)</f>
        <v>23</v>
      </c>
      <c r="AD331" s="3">
        <f>(K1647+K1649+K1651+K1653+K1655)</f>
        <v>9</v>
      </c>
      <c r="AE331" s="3">
        <f>(L1647+L1649+L1651+L1653+L1655)</f>
        <v>75</v>
      </c>
      <c r="AF331" s="34">
        <f>(M1647+M1649+M1651+M1653+M1655)/5</f>
        <v>0.71260869565217366</v>
      </c>
      <c r="AG331" s="34">
        <f>(N1647+N1649+N1651+N1653+N1655)/5</f>
        <v>0.6491243822957371</v>
      </c>
      <c r="AH331" s="34">
        <f>(O1647+O1649+O1651+O1653+O1655)/5</f>
        <v>0.71260869565217366</v>
      </c>
      <c r="AI331" s="34">
        <f>(P1647+P1649+P1651+P1653+P1655)/5</f>
        <v>0.67191460939744663</v>
      </c>
      <c r="AJ331" s="34">
        <f>(Q1647+Q1649+Q1651+Q1653+Q1655)/5</f>
        <v>0.52928921568627418</v>
      </c>
      <c r="AK331" s="34">
        <f>(R1647+R1649+R1651+R1653+R1655)/5</f>
        <v>0.26960123989982882</v>
      </c>
      <c r="AL331" s="3">
        <f>(S1647+S1649+S1651+S1653+S1655)/5/60</f>
        <v>3.3166666666666669</v>
      </c>
    </row>
    <row r="332" spans="2:38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>
        <f>(I1648+I1650+I1652+I1654+I1656)</f>
        <v>14</v>
      </c>
      <c r="AC332" s="3">
        <f>(J1648+J1650+J1652+J1654+J1656)</f>
        <v>30</v>
      </c>
      <c r="AD332" s="3">
        <f>(K1648+K1650+K1652+K1654+K1656)</f>
        <v>13</v>
      </c>
      <c r="AE332" s="3">
        <f>(L1648+L1650+L1652+L1654+L1656)</f>
        <v>49</v>
      </c>
      <c r="AF332" s="34">
        <f>(M1648+M1650+M1652+M1654+M1656)/5</f>
        <v>0.59523809523809479</v>
      </c>
      <c r="AG332" s="38">
        <f>(N1648+N1650+N1652+N1654+N1656)/5</f>
        <v>0.61707191967696118</v>
      </c>
      <c r="AH332" s="34">
        <f>(O1648+O1650+O1652+O1654+O1656)/5</f>
        <v>0.59523809523809479</v>
      </c>
      <c r="AI332" s="34">
        <f>(P1648+P1650+P1652+P1654+P1656)/5</f>
        <v>0.55798325943839722</v>
      </c>
      <c r="AJ332" s="34">
        <f>(Q1648+Q1650+Q1652+Q1654+Q1656)/5</f>
        <v>0.55337301587301557</v>
      </c>
      <c r="AK332" s="34">
        <f>(R1648+R1650+R1652+R1654+R1656)/5</f>
        <v>0.5155960233487058</v>
      </c>
      <c r="AL332" s="3">
        <f>(S1648+S1650+S1652+S1654+S1656)/5/60</f>
        <v>3.3233333333333333</v>
      </c>
    </row>
    <row r="333" spans="2:38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>
        <f>(I1657+I1659+I1661+I1663+I1665)</f>
        <v>14</v>
      </c>
      <c r="AC333" s="3">
        <f>(J1657+J1659+J1661+J1663+J1665)</f>
        <v>14</v>
      </c>
      <c r="AD333" s="3">
        <f>(K1657+K1659+K1661+K1663+K1665)</f>
        <v>21</v>
      </c>
      <c r="AE333" s="3">
        <f>(L1657+L1659+L1661+L1663+L1665)</f>
        <v>63</v>
      </c>
      <c r="AF333" s="34">
        <f>(M1657+M1659+M1661+M1663+M1665)/5</f>
        <v>0.68391304347826054</v>
      </c>
      <c r="AG333" s="34">
        <f>(N1657+N1659+N1661+N1663+N1665)/5</f>
        <v>0.70276067505273521</v>
      </c>
      <c r="AH333" s="34">
        <f>(O1657+O1659+O1661+O1663+O1665)/5</f>
        <v>0.68391304347826054</v>
      </c>
      <c r="AI333" s="34">
        <f>(P1657+P1659+P1661+P1663+P1665)/5</f>
        <v>0.67747926324784913</v>
      </c>
      <c r="AJ333" s="34">
        <f>(Q1657+Q1659+Q1661+Q1663+Q1665)/5</f>
        <v>0.61593137254901942</v>
      </c>
      <c r="AK333" s="34">
        <f>(R1657+R1659+R1661+R1663+R1665)/5</f>
        <v>0.47438237037329145</v>
      </c>
      <c r="AL333" s="3">
        <f>(S1657+S1659+S1661+S1663+S1665)/5/60</f>
        <v>5.1966666666666672</v>
      </c>
    </row>
    <row r="334" spans="2:38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>
        <f>(I1658+I1660+I1662+I1664+I1666)</f>
        <v>19</v>
      </c>
      <c r="AC334" s="3">
        <f>(J1658+J1660+J1662+J1664+J1666)</f>
        <v>25</v>
      </c>
      <c r="AD334" s="3">
        <f>(K1658+K1660+K1662+K1664+K1666)</f>
        <v>18</v>
      </c>
      <c r="AE334" s="3">
        <f>(L1658+L1660+L1662+L1664+L1666)</f>
        <v>44</v>
      </c>
      <c r="AF334" s="34">
        <f>(M1658+M1660+M1662+M1664+M1666)/5</f>
        <v>0.59480519480519445</v>
      </c>
      <c r="AG334" s="38">
        <f>(N1658+N1660+N1662+N1664+N1666)/5</f>
        <v>0.635066454013822</v>
      </c>
      <c r="AH334" s="34">
        <f>(O1658+O1660+O1662+O1664+O1666)/5</f>
        <v>0.59480519480519445</v>
      </c>
      <c r="AI334" s="34">
        <f>(P1658+P1660+P1662+P1664+P1666)/5</f>
        <v>0.57474395036606984</v>
      </c>
      <c r="AJ334" s="34">
        <f>(Q1658+Q1660+Q1662+Q1664+Q1666)/5</f>
        <v>0.57638888888888862</v>
      </c>
      <c r="AK334" s="34">
        <f>(R1658+R1660+R1662+R1664+R1666)/5</f>
        <v>0.57079784062863859</v>
      </c>
      <c r="AL334" s="3">
        <f>(S1658+S1660+S1662+S1664+S1666)/5/60</f>
        <v>5.2033333333333331</v>
      </c>
    </row>
    <row r="335" spans="2:38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>
        <f>(I1667+I1669+I1671+I1673+I1675)</f>
        <v>9</v>
      </c>
      <c r="AC335" s="3">
        <f>(J1667+J1669+J1671+J1673+J1675)</f>
        <v>19</v>
      </c>
      <c r="AD335" s="3">
        <f>(K1667+K1669+K1671+K1673+K1675)</f>
        <v>10</v>
      </c>
      <c r="AE335" s="3">
        <f>(L1667+L1669+L1671+L1673+L1675)</f>
        <v>74</v>
      </c>
      <c r="AF335" s="34">
        <f>(M1667+M1669+M1671+M1673+M1675)/5</f>
        <v>0.74130434782608656</v>
      </c>
      <c r="AG335" s="34">
        <f>(N1667+N1669+N1671+N1673+N1675)/5</f>
        <v>0.67911029542981571</v>
      </c>
      <c r="AH335" s="34">
        <f>(O1667+O1669+O1671+O1673+O1675)/5</f>
        <v>0.74130434782608656</v>
      </c>
      <c r="AI335" s="34">
        <f>(P1667+P1669+P1671+P1673+P1675)/5</f>
        <v>0.70579492970797286</v>
      </c>
      <c r="AJ335" s="34">
        <f>(Q1667+Q1669+Q1671+Q1673+Q1675)/5</f>
        <v>0.59080882352941144</v>
      </c>
      <c r="AK335" s="34">
        <f>(R1667+R1669+R1671+R1673+R1675)/5</f>
        <v>0.38232243550290257</v>
      </c>
      <c r="AL335" s="3">
        <f>(S1667+S1669+S1671+S1673+S1675)/5/60</f>
        <v>10.47</v>
      </c>
    </row>
    <row r="336" spans="2:38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>
        <f>(I1668+I1670+I1672+I1674+I1676)</f>
        <v>11</v>
      </c>
      <c r="AC336" s="3">
        <f>(J1668+J1670+J1672+J1674+J1676)</f>
        <v>33</v>
      </c>
      <c r="AD336" s="3">
        <f>(K1668+K1670+K1672+K1674+K1676)</f>
        <v>17</v>
      </c>
      <c r="AE336" s="3">
        <f>(L1668+L1670+L1672+L1674+L1676)</f>
        <v>45</v>
      </c>
      <c r="AF336" s="34">
        <f>(M1668+M1670+M1672+M1674+M1676)/5</f>
        <v>0.52727272727272678</v>
      </c>
      <c r="AG336" s="34">
        <f>(N1668+N1670+N1672+N1674+N1676)/5</f>
        <v>0.46917915417915401</v>
      </c>
      <c r="AH336" s="34">
        <f>(O1668+O1670+O1672+O1674+O1676)/5</f>
        <v>0.52727272727272678</v>
      </c>
      <c r="AI336" s="34">
        <f>(P1668+P1670+P1672+P1674+P1676)/5</f>
        <v>0.4870178536060884</v>
      </c>
      <c r="AJ336" s="34">
        <f>(Q1668+Q1670+Q1672+Q1674+Q1676)/5</f>
        <v>0.48571428571428543</v>
      </c>
      <c r="AK336" s="34">
        <f>(R1668+R1670+R1672+R1674+R1676)/5</f>
        <v>0.36743055168269145</v>
      </c>
      <c r="AL336" s="3">
        <f>(S1668+S1670+S1672+S1674+S1676)/5/60</f>
        <v>10.486666666666668</v>
      </c>
    </row>
    <row r="337" spans="2:38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>
        <f>(I1677+I1679+I1681+I1683+I1685)</f>
        <v>6</v>
      </c>
      <c r="AC337" s="3">
        <f>(J1677+J1679+J1681+J1683+J1685)</f>
        <v>22</v>
      </c>
      <c r="AD337" s="3">
        <f>(K1677+K1679+K1681+K1683+K1685)</f>
        <v>9</v>
      </c>
      <c r="AE337" s="3">
        <f>(L1677+L1679+L1681+L1683+L1685)</f>
        <v>75</v>
      </c>
      <c r="AF337" s="34">
        <f>(M1677+M1679+M1681+M1683+M1685)/5</f>
        <v>0.72260869565217356</v>
      </c>
      <c r="AG337" s="34">
        <f>(N1677+N1679+N1681+N1683+N1685)/5</f>
        <v>0.67163681099408845</v>
      </c>
      <c r="AH337" s="34">
        <f>(O1677+O1679+O1681+O1683+O1685)/5</f>
        <v>0.72260869565217356</v>
      </c>
      <c r="AI337" s="34">
        <f>(P1677+P1679+P1681+P1683+P1685)/5</f>
        <v>0.68045228852874518</v>
      </c>
      <c r="AJ337" s="34">
        <f>(Q1677+Q1679+Q1681+Q1683+Q1685)/5</f>
        <v>0.54632352941176443</v>
      </c>
      <c r="AK337" s="34">
        <f>(R1677+R1679+R1681+R1683+R1685)/5</f>
        <v>0.34581095811958218</v>
      </c>
      <c r="AL337" s="3">
        <f>(S1677+S1679+S1681+S1683+S1685)/5/60</f>
        <v>9.6999999999999993</v>
      </c>
    </row>
    <row r="338" spans="2:38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>
        <f>(I1678+I1680+I1682+I1684+I1686)</f>
        <v>12</v>
      </c>
      <c r="AC338" s="3">
        <f>(J1678+J1680+J1682+J1684+J1686)</f>
        <v>32</v>
      </c>
      <c r="AD338" s="3">
        <f>(K1678+K1680+K1682+K1684+K1686)</f>
        <v>10</v>
      </c>
      <c r="AE338" s="3">
        <f>(L1678+L1680+L1682+L1684+L1686)</f>
        <v>52</v>
      </c>
      <c r="AF338" s="34">
        <f>(M1678+M1680+M1682+M1684+M1686)/5</f>
        <v>0.60389610389610326</v>
      </c>
      <c r="AG338" s="38">
        <f>(N1678+N1680+N1682+N1684+N1686)/5</f>
        <v>0.62057550292844355</v>
      </c>
      <c r="AH338" s="34">
        <f>(O1678+O1680+O1682+O1684+O1686)/5</f>
        <v>0.60389610389610326</v>
      </c>
      <c r="AI338" s="34">
        <f>(P1678+P1680+P1682+P1684+P1686)/5</f>
        <v>0.56159526709026097</v>
      </c>
      <c r="AJ338" s="34">
        <f>(Q1678+Q1680+Q1682+Q1684+Q1686)/5</f>
        <v>0.5563492063492057</v>
      </c>
      <c r="AK338" s="34">
        <f>(R1678+R1680+R1682+R1684+R1686)/5</f>
        <v>0.5252703286677004</v>
      </c>
      <c r="AL338" s="3">
        <f>(S1678+S1680+S1682+S1684+S1686)/5/60</f>
        <v>9.7233333333333327</v>
      </c>
    </row>
    <row r="339" spans="2:38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40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B339" s="3">
        <f>(I1687+I1689+I1691+I1693+I1695)</f>
        <v>9</v>
      </c>
      <c r="AC339" s="3">
        <f t="shared" ref="AC339:AL339" si="410">(J1687+J1689+J1691+J1693+J1695)</f>
        <v>19</v>
      </c>
      <c r="AD339" s="3">
        <f t="shared" si="410"/>
        <v>21</v>
      </c>
      <c r="AE339" s="3">
        <f t="shared" si="410"/>
        <v>63</v>
      </c>
      <c r="AF339" s="34">
        <f>(M1687+M1689+M1691+M1693+M1695)/5</f>
        <v>0.64304347826086927</v>
      </c>
      <c r="AG339" s="34">
        <f t="shared" ref="AG339:AL339" si="411">(N1687+N1689+N1691+N1693+N1695)/5</f>
        <v>0.65223761541842218</v>
      </c>
      <c r="AH339" s="34">
        <f t="shared" si="411"/>
        <v>0.64304347826086927</v>
      </c>
      <c r="AI339" s="34">
        <f t="shared" si="411"/>
        <v>0.61859520342357843</v>
      </c>
      <c r="AJ339" s="34">
        <f t="shared" si="411"/>
        <v>0.52536764705882322</v>
      </c>
      <c r="AK339" s="34">
        <f t="shared" si="411"/>
        <v>0.34141931512745943</v>
      </c>
      <c r="AL339" s="3">
        <f>(S1687+S1689+S1691+S1693+S1695)/5/60</f>
        <v>12.19</v>
      </c>
    </row>
    <row r="340" spans="2:38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40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>
        <f>(I1688+I1690+I1692+I1694+I1696)</f>
        <v>19</v>
      </c>
      <c r="AC340" s="3">
        <f t="shared" ref="AC340:AL340" si="412">(J1688+J1690+J1692+J1694+J1696)</f>
        <v>25</v>
      </c>
      <c r="AD340" s="3">
        <f t="shared" si="412"/>
        <v>15</v>
      </c>
      <c r="AE340" s="3">
        <f t="shared" si="412"/>
        <v>47</v>
      </c>
      <c r="AF340" s="34">
        <f>(M1688+M1690+M1692+M1694+M1696)/5</f>
        <v>0.62164502164502111</v>
      </c>
      <c r="AG340" s="34">
        <f t="shared" ref="AG340:AL340" si="413">(N1688+N1690+N1692+N1694+N1696)/5</f>
        <v>0.62064047064047023</v>
      </c>
      <c r="AH340" s="34">
        <f t="shared" si="413"/>
        <v>0.62164502164502111</v>
      </c>
      <c r="AI340" s="34">
        <f t="shared" si="413"/>
        <v>0.60102195423623961</v>
      </c>
      <c r="AJ340" s="34">
        <f t="shared" si="413"/>
        <v>0.59146825396825364</v>
      </c>
      <c r="AK340" s="34">
        <f t="shared" si="413"/>
        <v>0.5745227090686672</v>
      </c>
      <c r="AL340" s="3">
        <f>(S1688+S1690+S1692+S1694+S1696)/5/60</f>
        <v>12.226666666666667</v>
      </c>
    </row>
    <row r="341" spans="2:38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>
        <f>(I1697+I1699+I1701+I1703+I1705)</f>
        <v>7</v>
      </c>
      <c r="AC341" s="3">
        <f>(J1697+J1699+J1701+J1703+J1705)</f>
        <v>21</v>
      </c>
      <c r="AD341" s="3">
        <f>(K1697+K1699+K1701+K1703+K1705)</f>
        <v>19</v>
      </c>
      <c r="AE341" s="3">
        <f>(L1697+L1699+L1701+L1703+L1705)</f>
        <v>65</v>
      </c>
      <c r="AF341" s="34">
        <f>(M1697+M1699+M1701+M1703+M1705)/5</f>
        <v>0.64434782608695651</v>
      </c>
      <c r="AG341" s="34">
        <f>(N1697+N1699+N1701+N1703+N1705)/5</f>
        <v>0.62691683094429052</v>
      </c>
      <c r="AH341" s="34">
        <f>(O1697+O1699+O1701+O1703+O1705)/5</f>
        <v>0.64434782608695651</v>
      </c>
      <c r="AI341" s="34">
        <f>(P1697+P1699+P1701+P1703+P1705)/5</f>
        <v>0.62791671927026826</v>
      </c>
      <c r="AJ341" s="34">
        <f>(Q1697+Q1699+Q1701+Q1703+Q1705)/5</f>
        <v>0.51213235294117621</v>
      </c>
      <c r="AK341" s="34">
        <f>(R1697+R1699+R1701+R1703+R1705)/5</f>
        <v>0.36098724695871842</v>
      </c>
      <c r="AL341" s="3">
        <f>(S1697+S1699+S1701+S1703+S1705)/5760</f>
        <v>0.48923611111111109</v>
      </c>
    </row>
    <row r="342" spans="2:38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>
        <f>(I1698+I1700+I1702+I1704+I1706)</f>
        <v>13</v>
      </c>
      <c r="AC342" s="3">
        <f>(J1698+J1700+J1702+J1704+J1706)</f>
        <v>31</v>
      </c>
      <c r="AD342" s="3">
        <f>(K1698+K1700+K1702+K1704+K1706)</f>
        <v>13</v>
      </c>
      <c r="AE342" s="3">
        <f>(L1698+L1700+L1702+L1704+L1706)</f>
        <v>49</v>
      </c>
      <c r="AF342" s="34">
        <f>(M1698+M1700+M1702+M1704+M1706)/5</f>
        <v>0.58484848484848417</v>
      </c>
      <c r="AG342" s="34">
        <f>(N1698+N1700+N1702+N1704+N1706)/5</f>
        <v>0.55186232068584984</v>
      </c>
      <c r="AH342" s="34">
        <f>(O1698+O1700+O1702+O1704+O1706)/5</f>
        <v>0.58484848484848417</v>
      </c>
      <c r="AI342" s="34">
        <f>(P1698+P1700+P1702+P1704+P1706)/5</f>
        <v>0.55065460811766209</v>
      </c>
      <c r="AJ342" s="34">
        <f>(Q1698+Q1700+Q1702+Q1704+Q1706)/5</f>
        <v>0.54503968253968227</v>
      </c>
      <c r="AK342" s="34">
        <f>(R1698+R1700+R1702+R1704+R1706)/5</f>
        <v>0.45459812787110376</v>
      </c>
      <c r="AL342" s="3">
        <f>(S1698+S1700+S1702+S1704+S1706)/5/60</f>
        <v>9.41</v>
      </c>
    </row>
    <row r="343" spans="2:38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>
        <f>(I1707+I1709+I1711+I1713+I1715)</f>
        <v>8</v>
      </c>
      <c r="AC343" s="3">
        <f>(J1707+J1709+J1711+J1713+J1715)</f>
        <v>20</v>
      </c>
      <c r="AD343" s="3">
        <f>(K1707+K1709+K1711+K1713+K1715)</f>
        <v>18</v>
      </c>
      <c r="AE343" s="3">
        <f>(L1707+L1709+L1711+L1713+L1715)</f>
        <v>66</v>
      </c>
      <c r="AF343" s="34">
        <f>(M1707+M1709+M1711+M1713+M1715)/5</f>
        <v>0.66304347826086918</v>
      </c>
      <c r="AG343" s="34">
        <f>(N1707+N1709+N1711+N1713+N1715)/5</f>
        <v>0.63912662510154983</v>
      </c>
      <c r="AH343" s="34">
        <f>(O1707+O1709+O1711+O1713+O1715)/5</f>
        <v>0.66304347826086918</v>
      </c>
      <c r="AI343" s="34">
        <f>(P1707+P1709+P1711+P1713+P1715)/5</f>
        <v>0.64285590265923587</v>
      </c>
      <c r="AJ343" s="34">
        <f>(Q1707+Q1709+Q1711+Q1713+Q1715)/5</f>
        <v>0.5350490196078429</v>
      </c>
      <c r="AK343" s="34">
        <f>(R1707+R1709+R1711+R1713+R1715)/5</f>
        <v>0.3899620531583734</v>
      </c>
      <c r="AL343" s="3">
        <f>(S1707+S1709+S1711+S1713+S1715)/5/60</f>
        <v>7.9466666666666672</v>
      </c>
    </row>
    <row r="344" spans="2:38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>
        <f>(I1708+I1710+I1712+I1714+I1716)</f>
        <v>26</v>
      </c>
      <c r="AC344" s="3">
        <f>(J1708+J1710+J1712+J1714+J1716)</f>
        <v>18</v>
      </c>
      <c r="AD344" s="3">
        <f>(K1708+K1710+K1712+K1714+K1716)</f>
        <v>23</v>
      </c>
      <c r="AE344" s="3">
        <f>(L1708+L1710+L1712+L1714+L1716)</f>
        <v>39</v>
      </c>
      <c r="AF344" s="34">
        <f>(M1708+M1710+M1712+M1714+M1716)/5</f>
        <v>0.61385281385281343</v>
      </c>
      <c r="AG344" s="38">
        <f>(N1708+N1710+N1712+N1714+N1716)/5</f>
        <v>0.62815073815073752</v>
      </c>
      <c r="AH344" s="34">
        <f>(O1708+O1710+O1712+O1714+O1716)/5</f>
        <v>0.61385281385281343</v>
      </c>
      <c r="AI344" s="34">
        <f>(P1708+P1710+P1712+P1714+P1716)/5</f>
        <v>0.61340555244997264</v>
      </c>
      <c r="AJ344" s="34">
        <f>(Q1708+Q1710+Q1712+Q1714+Q1716)/5</f>
        <v>0.61249999999999982</v>
      </c>
      <c r="AK344" s="34">
        <f>(R1708+R1710+R1712+R1714+R1716)/5</f>
        <v>0.6074970281241342</v>
      </c>
      <c r="AL344" s="3">
        <f>(S1708+S1710+S1712+S1714+S1716)/5/60</f>
        <v>7.9633333333333338</v>
      </c>
    </row>
    <row r="345" spans="2:38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40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>
        <f>(I1717+I1719+I1721+I1723+I1725)</f>
        <v>11</v>
      </c>
      <c r="AC345" s="3">
        <f t="shared" ref="AC345:AL345" si="414">(J1717+J1719+J1721+J1723+J1725)</f>
        <v>17</v>
      </c>
      <c r="AD345" s="3">
        <f t="shared" si="414"/>
        <v>23</v>
      </c>
      <c r="AE345" s="3">
        <f t="shared" si="414"/>
        <v>61</v>
      </c>
      <c r="AF345" s="34">
        <f>(M1717+M1719+M1721+M1723+M1725)/5</f>
        <v>0.64695652173912999</v>
      </c>
      <c r="AG345" s="34">
        <f t="shared" ref="AG345:AL345" si="415">(N1717+N1719+N1721+N1723+N1725)/5</f>
        <v>0.64210921781432151</v>
      </c>
      <c r="AH345" s="34">
        <f t="shared" si="415"/>
        <v>0.64695652173912999</v>
      </c>
      <c r="AI345" s="34">
        <f t="shared" si="415"/>
        <v>0.62244996549344334</v>
      </c>
      <c r="AJ345" s="34">
        <f t="shared" si="415"/>
        <v>0.54803921568627423</v>
      </c>
      <c r="AK345" s="34">
        <f t="shared" si="415"/>
        <v>0.32598792518895758</v>
      </c>
      <c r="AL345" s="3">
        <f>(S1717+S1719+S1721+S1723+S1725)/5760</f>
        <v>0.42430555555555555</v>
      </c>
    </row>
    <row r="346" spans="2:38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40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>
        <f>(I1718+I1720+I1722+I1724+I1726)</f>
        <v>15</v>
      </c>
      <c r="AC346" s="3">
        <f t="shared" ref="AC346:AL346" si="416">(J1718+J1720+J1722+J1724+J1726)</f>
        <v>29</v>
      </c>
      <c r="AD346" s="3">
        <f t="shared" si="416"/>
        <v>15</v>
      </c>
      <c r="AE346" s="3">
        <f t="shared" si="416"/>
        <v>47</v>
      </c>
      <c r="AF346" s="34">
        <f>(M1718+M1720+M1722+M1724+M1726)/5</f>
        <v>0.58398268398268349</v>
      </c>
      <c r="AG346" s="34">
        <f t="shared" ref="AG346:AL346" si="417">(N1718+N1720+N1722+N1724+N1726)/5</f>
        <v>0.54345771187876424</v>
      </c>
      <c r="AH346" s="34">
        <f t="shared" si="417"/>
        <v>0.58398268398268349</v>
      </c>
      <c r="AI346" s="34">
        <f t="shared" si="417"/>
        <v>0.53785707938200578</v>
      </c>
      <c r="AJ346" s="34">
        <f t="shared" si="417"/>
        <v>0.54563492063492036</v>
      </c>
      <c r="AK346" s="34">
        <f t="shared" si="417"/>
        <v>0.43408212247716388</v>
      </c>
      <c r="AL346" s="3">
        <f>(S1718+S1720+S1722+S1724+S1726)/5/60</f>
        <v>8.2366666666666664</v>
      </c>
    </row>
    <row r="347" spans="2:38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>
        <f>(I1727+I1729+I1731+I1733+I1735)</f>
        <v>7</v>
      </c>
      <c r="AC347" s="3">
        <f>(J1727+J1729+J1731+J1733+J1735)</f>
        <v>21</v>
      </c>
      <c r="AD347" s="3">
        <f>(K1727+K1729+K1731+K1733+K1735)</f>
        <v>15</v>
      </c>
      <c r="AE347" s="3">
        <f>(L1727+L1729+L1731+L1733+L1735)</f>
        <v>69</v>
      </c>
      <c r="AF347" s="34">
        <f>(M1727+M1729+M1731+M1733+M1735)/5</f>
        <v>0.67652173913043445</v>
      </c>
      <c r="AG347" s="34">
        <f>(N1727+N1729+N1731+N1733+N1735)/5</f>
        <v>0.63801189726047913</v>
      </c>
      <c r="AH347" s="34">
        <f>(O1727+O1729+O1731+O1733+O1735)/5</f>
        <v>0.67652173913043445</v>
      </c>
      <c r="AI347" s="34">
        <f>(P1727+P1729+P1731+P1733+P1735)/5</f>
        <v>0.65386946386946365</v>
      </c>
      <c r="AJ347" s="34">
        <f>(Q1727+Q1729+Q1731+Q1733+Q1735)/5</f>
        <v>0.52696078431372517</v>
      </c>
      <c r="AK347" s="34">
        <f>(R1727+R1729+R1731+R1733+R1735)/5</f>
        <v>0.3299050705929088</v>
      </c>
      <c r="AL347" s="3">
        <f>(S1727+S1729+S1731+S1733+S1735)/5/60</f>
        <v>10.96</v>
      </c>
    </row>
    <row r="348" spans="2:38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>
        <f>(I1728+I1730+I1732+I1734+I1736)</f>
        <v>12</v>
      </c>
      <c r="AC348" s="3">
        <f>(J1728+J1730+J1732+J1734+J1736)</f>
        <v>32</v>
      </c>
      <c r="AD348" s="3">
        <f>(K1728+K1730+K1732+K1734+K1736)</f>
        <v>12</v>
      </c>
      <c r="AE348" s="3">
        <f>(L1728+L1730+L1732+L1734+L1736)</f>
        <v>50</v>
      </c>
      <c r="AF348" s="34">
        <f>(M1728+M1730+M1732+M1734+M1736)/5</f>
        <v>0.58354978354978315</v>
      </c>
      <c r="AG348" s="34">
        <f>(N1728+N1730+N1732+N1734+N1736)/5</f>
        <v>0.53338237368312524</v>
      </c>
      <c r="AH348" s="34">
        <f>(O1728+O1730+O1732+O1734+O1736)/5</f>
        <v>0.58354978354978315</v>
      </c>
      <c r="AI348" s="34">
        <f>(P1728+P1730+P1732+P1734+P1736)/5</f>
        <v>0.5292642841029932</v>
      </c>
      <c r="AJ348" s="34">
        <f>(Q1728+Q1730+Q1732+Q1734+Q1736)/5</f>
        <v>0.54642857142857115</v>
      </c>
      <c r="AK348" s="34">
        <f>(R1728+R1730+R1732+R1734+R1736)/5</f>
        <v>0.41743907751141318</v>
      </c>
      <c r="AL348" s="3">
        <f>(S1728+S1730+S1732+S1734+S1736)/5/60</f>
        <v>10.986666666666668</v>
      </c>
    </row>
    <row r="349" spans="2:38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>
        <f>(I1737+I1739+I1741+I1743+I1745)</f>
        <v>9</v>
      </c>
      <c r="AC349" s="3">
        <f>(J1737+J1739+J1741+J1743+J1745)</f>
        <v>19</v>
      </c>
      <c r="AD349" s="3">
        <f>(K1737+K1739+K1741+K1743+K1745)</f>
        <v>21</v>
      </c>
      <c r="AE349" s="3">
        <f>(L1737+L1739+L1741+L1743+L1745)</f>
        <v>63</v>
      </c>
      <c r="AF349" s="34">
        <f>(M1737+M1739+M1741+M1743+M1745)/5</f>
        <v>0.64565217391304297</v>
      </c>
      <c r="AG349" s="34">
        <f>(N1737+N1739+N1741+N1743+N1745)/5</f>
        <v>0.63061259869040176</v>
      </c>
      <c r="AH349" s="34">
        <f>(O1737+O1739+O1741+O1743+O1745)/5</f>
        <v>0.64565217391304297</v>
      </c>
      <c r="AI349" s="34">
        <f>(P1737+P1739+P1741+P1743+P1745)/5</f>
        <v>0.62166487447710539</v>
      </c>
      <c r="AJ349" s="34">
        <f>(Q1737+Q1739+Q1741+Q1743+Q1745)/5</f>
        <v>0.52610294117647016</v>
      </c>
      <c r="AK349" s="34">
        <f>(R1737+R1739+R1741+R1743+R1745)/5</f>
        <v>0.2490955360504464</v>
      </c>
      <c r="AL349" s="3">
        <f>(S1737+S1739+S1741+S1743+S1745)/5/60</f>
        <v>9.6766666666666676</v>
      </c>
    </row>
    <row r="350" spans="2:38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>
        <f>(I1738+I1740+I1742+I1744+I1746)</f>
        <v>21</v>
      </c>
      <c r="AC350" s="3">
        <f>(J1738+J1740+J1742+J1744+J1746)</f>
        <v>23</v>
      </c>
      <c r="AD350" s="3">
        <f>(K1738+K1740+K1742+K1744+K1746)</f>
        <v>29</v>
      </c>
      <c r="AE350" s="3">
        <f>(L1738+L1740+L1742+L1744+L1746)</f>
        <v>33</v>
      </c>
      <c r="AF350" s="34">
        <f>(M1738+M1740+M1742+M1744+M1746)/5</f>
        <v>0.50909090909090837</v>
      </c>
      <c r="AG350" s="34">
        <f>(N1738+N1740+N1742+N1744+N1746)/5</f>
        <v>0.51335497835497779</v>
      </c>
      <c r="AH350" s="34">
        <f>(O1738+O1740+O1742+O1744+O1746)/5</f>
        <v>0.50909090909090837</v>
      </c>
      <c r="AI350" s="34">
        <f>(P1738+P1740+P1742+P1744+P1746)/5</f>
        <v>0.49849056390232799</v>
      </c>
      <c r="AJ350" s="34">
        <f>(Q1738+Q1740+Q1742+Q1744+Q1746)/5</f>
        <v>0.50178571428571406</v>
      </c>
      <c r="AK350" s="34">
        <f>(R1738+R1740+R1742+R1744+R1746)/5</f>
        <v>0.48495865088713658</v>
      </c>
      <c r="AL350" s="3">
        <f>(S1738+S1740+S1742+S1744+S1746)/5/60</f>
        <v>9.6966666666666654</v>
      </c>
    </row>
    <row r="351" spans="2:38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>
        <f>(I1747+I1749+I1753+I1751+I1755)</f>
        <v>4</v>
      </c>
      <c r="AC351" s="3">
        <f>(J1747+J1749+J1753+J1751+J1755)</f>
        <v>24</v>
      </c>
      <c r="AD351" s="3">
        <f>(K1747+K1749+K1753+K1751+K1755)</f>
        <v>7</v>
      </c>
      <c r="AE351" s="3">
        <f>(L1747+L1749+L1753+L1751+L1755)</f>
        <v>77</v>
      </c>
      <c r="AF351" s="34">
        <f>(M1747+M1749+M1753+M1751+M1755)/5</f>
        <v>0.72391304347826058</v>
      </c>
      <c r="AG351" s="34">
        <f>(N1747+N1749+N1753+N1751+N1755)/5</f>
        <v>0.67667838493591814</v>
      </c>
      <c r="AH351" s="34">
        <f>(O1747+O1749+O1753+O1751+O1755)/5</f>
        <v>0.72391304347826058</v>
      </c>
      <c r="AI351" s="34">
        <f>(P1747+P1749+P1753+P1751+P1755)/5</f>
        <v>0.67344761264669684</v>
      </c>
      <c r="AJ351" s="34">
        <f>(Q1747+Q1749+Q1753+Q1751+Q1755)/5</f>
        <v>0.5330882352941172</v>
      </c>
      <c r="AK351" s="34">
        <f>(R1747+R1749+R1753+R1751+R1755)/5</f>
        <v>0.39137083647785664</v>
      </c>
      <c r="AL351" s="3">
        <f>(S1747+S1749+S1753+S1751+S1755)/5/60</f>
        <v>8.58</v>
      </c>
    </row>
    <row r="352" spans="2:38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>
        <f>(I1748+I1750+I1754+I1752+I1756)</f>
        <v>14</v>
      </c>
      <c r="AC352" s="3">
        <f>(J1748+J1750+J1754+J1752+J1756)</f>
        <v>30</v>
      </c>
      <c r="AD352" s="3">
        <f>(K1748+K1750+K1754+K1752+K1756)</f>
        <v>12</v>
      </c>
      <c r="AE352" s="3">
        <f>(L1748+L1750+L1754+L1752+L1756)</f>
        <v>50</v>
      </c>
      <c r="AF352" s="34">
        <f>(M1748+M1750+M1754+M1752+M1756)/5</f>
        <v>0.60432900432900372</v>
      </c>
      <c r="AG352" s="34">
        <f>(N1748+N1750+N1754+N1752+N1756)/5</f>
        <v>0.54582869511440879</v>
      </c>
      <c r="AH352" s="34">
        <f>(O1748+O1750+O1754+O1752+O1756)/5</f>
        <v>0.60432900432900372</v>
      </c>
      <c r="AI352" s="34">
        <f>(P1748+P1750+P1754+P1752+P1756)/5</f>
        <v>0.56268231768231736</v>
      </c>
      <c r="AJ352" s="34">
        <f>(Q1748+Q1750+Q1754+Q1752+Q1756)/5</f>
        <v>0.56309523809523776</v>
      </c>
      <c r="AK352" s="34">
        <f>(R1748+R1750+R1754+R1752+R1756)/5</f>
        <v>0.44929017147467343</v>
      </c>
      <c r="AL352" s="3">
        <f>(S1748+S1750+S1754+S1752+S1756)/5/60</f>
        <v>8.5933333333333337</v>
      </c>
    </row>
    <row r="353" spans="2:38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>
        <f>(I1757+I1759+I1761+I1763+I1765)</f>
        <v>7</v>
      </c>
      <c r="AC353" s="3">
        <f>(J1757+J1759+J1761+J1763+J1765)</f>
        <v>21</v>
      </c>
      <c r="AD353" s="3">
        <f>(K1757+K1759+K1761+K1763+K1765)</f>
        <v>13</v>
      </c>
      <c r="AE353" s="3">
        <f>(L1757+L1759+L1761+L1763+L1765)</f>
        <v>71</v>
      </c>
      <c r="AF353" s="34">
        <f>(M1757+M1759+M1761+M1763+M1765)/5</f>
        <v>0.69391304347826055</v>
      </c>
      <c r="AG353" s="34">
        <f>(N1757+N1759+N1761+N1763+N1765)/5</f>
        <v>0.67147215865751297</v>
      </c>
      <c r="AH353" s="34">
        <f>(O1757+O1759+O1761+O1763+O1765)/5</f>
        <v>0.69391304347826055</v>
      </c>
      <c r="AI353" s="34">
        <f>(P1757+P1759+P1761+P1763+P1765)/5</f>
        <v>0.67702582311277926</v>
      </c>
      <c r="AJ353" s="34">
        <f>(Q1757+Q1759+Q1761+Q1763+Q1765)/5</f>
        <v>0.53872549019607818</v>
      </c>
      <c r="AK353" s="34">
        <f>(R1757+R1759+R1761+R1763+R1765)/5</f>
        <v>0.38172311041271201</v>
      </c>
      <c r="AL353" s="3">
        <f>(S1757+S1759+S1761+S1763+S1765)/5/60</f>
        <v>8.4466666666666672</v>
      </c>
    </row>
    <row r="354" spans="2:38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>
        <f>(I1758+I1760+I1762+I1764+I1766)</f>
        <v>16</v>
      </c>
      <c r="AC354" s="3">
        <f>(J1758+J1760+J1762+J1764+J1766)</f>
        <v>28</v>
      </c>
      <c r="AD354" s="3">
        <f>(K1758+K1760+K1762+K1764+K1766)</f>
        <v>18</v>
      </c>
      <c r="AE354" s="3">
        <f>(L1758+L1760+L1762+L1764+L1766)</f>
        <v>44</v>
      </c>
      <c r="AF354" s="34">
        <f>(M1758+M1760+M1762+M1764+M1766)/5</f>
        <v>0.56709956709956655</v>
      </c>
      <c r="AG354" s="34">
        <f>(N1758+N1760+N1762+N1764+N1766)/5</f>
        <v>0.56920642849214254</v>
      </c>
      <c r="AH354" s="34">
        <f>(O1758+O1760+O1762+O1764+O1766)/5</f>
        <v>0.56709956709956655</v>
      </c>
      <c r="AI354" s="34">
        <f>(P1758+P1760+P1762+P1764+P1766)/5</f>
        <v>0.55080944545650357</v>
      </c>
      <c r="AJ354" s="34">
        <f>(Q1758+Q1760+Q1762+Q1764+Q1766)/5</f>
        <v>0.54027777777777741</v>
      </c>
      <c r="AK354" s="34">
        <f>(R1758+R1760+R1762+R1764+R1766)/5</f>
        <v>0.52405378353661247</v>
      </c>
      <c r="AL354" s="3">
        <f>(S1758+S1760+S1762+S1764+S1766)/5/60</f>
        <v>8.4600000000000009</v>
      </c>
    </row>
    <row r="355" spans="2:38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>
        <f>(I1767+I1769+I1771+I1773+I1775)</f>
        <v>6</v>
      </c>
      <c r="AC355" s="3">
        <f>(J1767+J1769+J1771+J1773+J1775)</f>
        <v>22</v>
      </c>
      <c r="AD355" s="3">
        <f>(K1767+K1769+K1771+K1773+K1775)</f>
        <v>8</v>
      </c>
      <c r="AE355" s="3">
        <f>(L1767+L1769+L1771+L1773+L1775)</f>
        <v>76</v>
      </c>
      <c r="AF355" s="34">
        <f>(M1767+M1769+M1771+M1773+M1775)/5</f>
        <v>0.72999999999999954</v>
      </c>
      <c r="AG355" s="34">
        <f>(N1767+N1769+N1771+N1773+N1775)/5</f>
        <v>0.69724944600718097</v>
      </c>
      <c r="AH355" s="34">
        <f>(O1767+O1769+O1771+O1773+O1775)/5</f>
        <v>0.72999999999999954</v>
      </c>
      <c r="AI355" s="34">
        <f>(P1767+P1769+P1771+P1773+P1775)/5</f>
        <v>0.69030882939718796</v>
      </c>
      <c r="AJ355" s="34">
        <f>(Q1767+Q1769+Q1771+Q1773+Q1775)/5</f>
        <v>0.55980392156862746</v>
      </c>
      <c r="AK355" s="34">
        <f>(R1767+R1769+R1771+R1773+R1775)/5</f>
        <v>0.43653679918439303</v>
      </c>
      <c r="AL355" s="3">
        <f>(S1767+S1769+S1771+S1773+S1775)/5/60</f>
        <v>9.6466666666666665</v>
      </c>
    </row>
    <row r="356" spans="2:38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>
        <f>(I1768+I1770+I1772+I1774+I1776)</f>
        <v>12</v>
      </c>
      <c r="AC356" s="3">
        <f>(J1768+J1770+J1772+J1774+J1776)</f>
        <v>32</v>
      </c>
      <c r="AD356" s="3">
        <f>(K1768+K1770+K1772+K1774+K1776)</f>
        <v>8</v>
      </c>
      <c r="AE356" s="3">
        <f>(L1768+L1770+L1772+L1774+L1776)</f>
        <v>54</v>
      </c>
      <c r="AF356" s="34">
        <f>(M1768+M1770+M1772+M1774+M1776)/5</f>
        <v>0.62294372294372236</v>
      </c>
      <c r="AG356" s="34">
        <f>(N1768+N1770+N1772+N1774+N1776)/5</f>
        <v>0.56061382128608961</v>
      </c>
      <c r="AH356" s="34">
        <f>(O1768+O1770+O1772+O1774+O1776)/5</f>
        <v>0.62294372294372236</v>
      </c>
      <c r="AI356" s="34">
        <f>(P1768+P1770+P1772+P1774+P1776)/5</f>
        <v>0.5658083678773328</v>
      </c>
      <c r="AJ356" s="34">
        <f>(Q1768+Q1770+Q1772+Q1774+Q1776)/5</f>
        <v>0.57559523809523783</v>
      </c>
      <c r="AK356" s="34">
        <f>(R1768+R1770+R1772+R1774+R1776)/5</f>
        <v>0.44509995719314482</v>
      </c>
      <c r="AL356" s="3">
        <f>(S1768+S1770+S1772+S1774+S1776)/5/60</f>
        <v>9.67</v>
      </c>
    </row>
    <row r="357" spans="2:38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38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38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38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38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38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38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38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38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38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38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38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 t="s">
        <v>18</v>
      </c>
      <c r="C433" s="13" t="s">
        <v>23</v>
      </c>
      <c r="D433" s="13" t="s">
        <v>255</v>
      </c>
      <c r="E433" s="13">
        <v>32</v>
      </c>
      <c r="F433" s="13" t="s">
        <v>100</v>
      </c>
      <c r="G433" s="13" t="s">
        <v>22</v>
      </c>
      <c r="H433" s="13" t="s">
        <v>85</v>
      </c>
      <c r="I433" s="13">
        <v>0</v>
      </c>
      <c r="J433" s="13">
        <v>6</v>
      </c>
      <c r="K433" s="13">
        <v>2</v>
      </c>
      <c r="L433" s="13">
        <v>15</v>
      </c>
      <c r="M433" s="13">
        <v>0.65217391304347805</v>
      </c>
      <c r="N433" s="13">
        <v>0.52795031055900599</v>
      </c>
      <c r="O433" s="13">
        <v>0.65217391304347805</v>
      </c>
      <c r="P433" s="13">
        <v>0.58352402745995402</v>
      </c>
      <c r="Q433" s="13">
        <v>0.441176470588235</v>
      </c>
      <c r="R433" s="13">
        <v>0</v>
      </c>
      <c r="S433" s="13">
        <v>133</v>
      </c>
    </row>
    <row r="434" spans="2:19" x14ac:dyDescent="0.3">
      <c r="B434" s="13" t="s">
        <v>18</v>
      </c>
      <c r="C434" s="13" t="s">
        <v>23</v>
      </c>
      <c r="D434" s="13" t="s">
        <v>255</v>
      </c>
      <c r="E434" s="13">
        <v>32</v>
      </c>
      <c r="F434" s="13" t="s">
        <v>100</v>
      </c>
      <c r="G434" s="13" t="s">
        <v>33</v>
      </c>
      <c r="H434" s="13" t="s">
        <v>85</v>
      </c>
      <c r="I434" s="13">
        <v>2</v>
      </c>
      <c r="J434" s="13">
        <v>7</v>
      </c>
      <c r="K434" s="13">
        <v>3</v>
      </c>
      <c r="L434" s="13">
        <v>9</v>
      </c>
      <c r="M434" s="13">
        <v>0.52380952380952295</v>
      </c>
      <c r="N434" s="13">
        <v>0.49285714285714199</v>
      </c>
      <c r="O434" s="13">
        <v>0.52380952380952295</v>
      </c>
      <c r="P434" s="13">
        <v>0.48979591836734698</v>
      </c>
      <c r="Q434" s="13">
        <v>0.48611111111111099</v>
      </c>
      <c r="R434" s="13">
        <v>0.44005586839669603</v>
      </c>
      <c r="S434" s="13">
        <v>133</v>
      </c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19" t="s">
        <v>18</v>
      </c>
      <c r="C565" s="19" t="s">
        <v>23</v>
      </c>
      <c r="D565" s="19" t="s">
        <v>325</v>
      </c>
      <c r="E565" s="19">
        <v>32</v>
      </c>
      <c r="F565" s="19" t="s">
        <v>21</v>
      </c>
      <c r="G565" s="19" t="s">
        <v>22</v>
      </c>
      <c r="H565" s="19" t="s">
        <v>31</v>
      </c>
      <c r="I565" s="19">
        <v>6</v>
      </c>
      <c r="J565" s="19">
        <v>0</v>
      </c>
      <c r="K565" s="19">
        <v>17</v>
      </c>
      <c r="L565" s="19">
        <v>0</v>
      </c>
      <c r="M565" s="19">
        <v>0.26086956521739102</v>
      </c>
      <c r="N565" s="19">
        <v>6.8052930056710703E-2</v>
      </c>
      <c r="O565" s="19">
        <v>0.26086956521739102</v>
      </c>
      <c r="P565" s="19">
        <v>0.107946026986506</v>
      </c>
      <c r="Q565" s="19">
        <v>0.5</v>
      </c>
      <c r="R565" s="19">
        <v>0</v>
      </c>
      <c r="S565" s="20">
        <v>241</v>
      </c>
    </row>
    <row r="566" spans="2:19" x14ac:dyDescent="0.3">
      <c r="B566" s="19" t="s">
        <v>18</v>
      </c>
      <c r="C566" s="19" t="s">
        <v>23</v>
      </c>
      <c r="D566" s="19" t="s">
        <v>325</v>
      </c>
      <c r="E566" s="19">
        <v>32</v>
      </c>
      <c r="F566" s="19" t="s">
        <v>21</v>
      </c>
      <c r="G566" s="19" t="s">
        <v>33</v>
      </c>
      <c r="H566" s="19" t="s">
        <v>31</v>
      </c>
      <c r="I566" s="19">
        <v>9</v>
      </c>
      <c r="J566" s="19">
        <v>0</v>
      </c>
      <c r="K566" s="19">
        <v>12</v>
      </c>
      <c r="L566" s="19">
        <v>0</v>
      </c>
      <c r="M566" s="19">
        <v>0.42857142857142799</v>
      </c>
      <c r="N566" s="19">
        <v>0.183673469387755</v>
      </c>
      <c r="O566" s="19">
        <v>0.42857142857142799</v>
      </c>
      <c r="P566" s="19">
        <v>0.25714285714285701</v>
      </c>
      <c r="Q566" s="19">
        <v>0.5</v>
      </c>
      <c r="R566" s="19">
        <v>0</v>
      </c>
      <c r="S566" s="20">
        <v>242</v>
      </c>
    </row>
    <row r="567" spans="2:19" x14ac:dyDescent="0.3">
      <c r="B567" s="19" t="s">
        <v>18</v>
      </c>
      <c r="C567" s="19" t="s">
        <v>25</v>
      </c>
      <c r="D567" s="19" t="s">
        <v>326</v>
      </c>
      <c r="E567" s="19">
        <v>32</v>
      </c>
      <c r="F567" s="19" t="s">
        <v>21</v>
      </c>
      <c r="G567" s="19" t="s">
        <v>22</v>
      </c>
      <c r="H567" s="19" t="s">
        <v>31</v>
      </c>
      <c r="I567" s="19">
        <v>0</v>
      </c>
      <c r="J567" s="19">
        <v>6</v>
      </c>
      <c r="K567" s="19">
        <v>0</v>
      </c>
      <c r="L567" s="19">
        <v>17</v>
      </c>
      <c r="M567" s="19">
        <v>0.73913043478260798</v>
      </c>
      <c r="N567" s="19">
        <v>0.54631379962192805</v>
      </c>
      <c r="O567" s="19">
        <v>0.73913043478260798</v>
      </c>
      <c r="P567" s="19">
        <v>0.62826086956521698</v>
      </c>
      <c r="Q567" s="19">
        <v>0.5</v>
      </c>
      <c r="R567" s="19">
        <v>0</v>
      </c>
      <c r="S567" s="20">
        <v>242</v>
      </c>
    </row>
    <row r="568" spans="2:19" x14ac:dyDescent="0.3">
      <c r="B568" s="19" t="s">
        <v>18</v>
      </c>
      <c r="C568" s="19" t="s">
        <v>25</v>
      </c>
      <c r="D568" s="19" t="s">
        <v>326</v>
      </c>
      <c r="E568" s="19">
        <v>32</v>
      </c>
      <c r="F568" s="19" t="s">
        <v>21</v>
      </c>
      <c r="G568" s="19" t="s">
        <v>33</v>
      </c>
      <c r="H568" s="19" t="s">
        <v>31</v>
      </c>
      <c r="I568" s="19">
        <v>0</v>
      </c>
      <c r="J568" s="19">
        <v>9</v>
      </c>
      <c r="K568" s="19">
        <v>0</v>
      </c>
      <c r="L568" s="19">
        <v>12</v>
      </c>
      <c r="M568" s="19">
        <v>0.57142857142857095</v>
      </c>
      <c r="N568" s="19">
        <v>0.32653061224489699</v>
      </c>
      <c r="O568" s="19">
        <v>0.57142857142857095</v>
      </c>
      <c r="P568" s="19">
        <v>0.415584415584415</v>
      </c>
      <c r="Q568" s="19">
        <v>0.5</v>
      </c>
      <c r="R568" s="19">
        <v>0</v>
      </c>
      <c r="S568" s="20">
        <v>243</v>
      </c>
    </row>
    <row r="569" spans="2:19" x14ac:dyDescent="0.3">
      <c r="B569" s="19" t="s">
        <v>18</v>
      </c>
      <c r="C569" s="19" t="s">
        <v>29</v>
      </c>
      <c r="D569" s="19" t="s">
        <v>327</v>
      </c>
      <c r="E569" s="19">
        <v>32</v>
      </c>
      <c r="F569" s="19" t="s">
        <v>21</v>
      </c>
      <c r="G569" s="19" t="s">
        <v>22</v>
      </c>
      <c r="H569" s="19" t="s">
        <v>31</v>
      </c>
      <c r="I569" s="19">
        <v>6</v>
      </c>
      <c r="J569" s="19">
        <v>0</v>
      </c>
      <c r="K569" s="19">
        <v>17</v>
      </c>
      <c r="L569" s="19">
        <v>0</v>
      </c>
      <c r="M569" s="19">
        <v>0.26086956521739102</v>
      </c>
      <c r="N569" s="19">
        <v>6.8052930056710703E-2</v>
      </c>
      <c r="O569" s="19">
        <v>0.26086956521739102</v>
      </c>
      <c r="P569" s="19">
        <v>0.107946026986506</v>
      </c>
      <c r="Q569" s="19">
        <v>0.5</v>
      </c>
      <c r="R569" s="19">
        <v>0</v>
      </c>
      <c r="S569" s="20">
        <v>291</v>
      </c>
    </row>
    <row r="570" spans="2:19" x14ac:dyDescent="0.3">
      <c r="B570" s="19" t="s">
        <v>18</v>
      </c>
      <c r="C570" s="19" t="s">
        <v>29</v>
      </c>
      <c r="D570" s="19" t="s">
        <v>327</v>
      </c>
      <c r="E570" s="19">
        <v>32</v>
      </c>
      <c r="F570" s="19" t="s">
        <v>21</v>
      </c>
      <c r="G570" s="19" t="s">
        <v>33</v>
      </c>
      <c r="H570" s="19" t="s">
        <v>31</v>
      </c>
      <c r="I570" s="19">
        <v>9</v>
      </c>
      <c r="J570" s="19">
        <v>0</v>
      </c>
      <c r="K570" s="19">
        <v>12</v>
      </c>
      <c r="L570" s="19">
        <v>0</v>
      </c>
      <c r="M570" s="19">
        <v>0.42857142857142799</v>
      </c>
      <c r="N570" s="19">
        <v>0.183673469387755</v>
      </c>
      <c r="O570" s="19">
        <v>0.42857142857142799</v>
      </c>
      <c r="P570" s="19">
        <v>0.25714285714285701</v>
      </c>
      <c r="Q570" s="19">
        <v>0.5</v>
      </c>
      <c r="R570" s="19">
        <v>0</v>
      </c>
      <c r="S570" s="20">
        <v>292</v>
      </c>
    </row>
    <row r="571" spans="2:19" x14ac:dyDescent="0.3">
      <c r="B571" s="19" t="s">
        <v>18</v>
      </c>
      <c r="C571" s="19" t="s">
        <v>19</v>
      </c>
      <c r="D571" s="19" t="s">
        <v>328</v>
      </c>
      <c r="E571" s="19">
        <v>32</v>
      </c>
      <c r="F571" s="19" t="s">
        <v>21</v>
      </c>
      <c r="G571" s="19" t="s">
        <v>22</v>
      </c>
      <c r="H571" s="19" t="s">
        <v>31</v>
      </c>
      <c r="I571" s="19">
        <v>6</v>
      </c>
      <c r="J571" s="19">
        <v>0</v>
      </c>
      <c r="K571" s="19">
        <v>17</v>
      </c>
      <c r="L571" s="19">
        <v>0</v>
      </c>
      <c r="M571" s="19">
        <v>0.26086956521739102</v>
      </c>
      <c r="N571" s="19">
        <v>6.8052930056710703E-2</v>
      </c>
      <c r="O571" s="19">
        <v>0.26086956521739102</v>
      </c>
      <c r="P571" s="19">
        <v>0.107946026986506</v>
      </c>
      <c r="Q571" s="19">
        <v>0.5</v>
      </c>
      <c r="R571" s="19">
        <v>0</v>
      </c>
      <c r="S571" s="20">
        <v>299</v>
      </c>
    </row>
    <row r="572" spans="2:19" x14ac:dyDescent="0.3">
      <c r="B572" s="19" t="s">
        <v>18</v>
      </c>
      <c r="C572" s="19" t="s">
        <v>19</v>
      </c>
      <c r="D572" s="19" t="s">
        <v>328</v>
      </c>
      <c r="E572" s="19">
        <v>32</v>
      </c>
      <c r="F572" s="19" t="s">
        <v>21</v>
      </c>
      <c r="G572" s="19" t="s">
        <v>33</v>
      </c>
      <c r="H572" s="19" t="s">
        <v>31</v>
      </c>
      <c r="I572" s="19">
        <v>9</v>
      </c>
      <c r="J572" s="19">
        <v>0</v>
      </c>
      <c r="K572" s="19">
        <v>12</v>
      </c>
      <c r="L572" s="19">
        <v>0</v>
      </c>
      <c r="M572" s="19">
        <v>0.42857142857142799</v>
      </c>
      <c r="N572" s="19">
        <v>0.183673469387755</v>
      </c>
      <c r="O572" s="19">
        <v>0.42857142857142799</v>
      </c>
      <c r="P572" s="19">
        <v>0.25714285714285701</v>
      </c>
      <c r="Q572" s="19">
        <v>0.5</v>
      </c>
      <c r="R572" s="19">
        <v>0</v>
      </c>
      <c r="S572" s="20">
        <v>300</v>
      </c>
    </row>
    <row r="573" spans="2:19" x14ac:dyDescent="0.3">
      <c r="B573" s="19" t="s">
        <v>18</v>
      </c>
      <c r="C573" s="19" t="s">
        <v>27</v>
      </c>
      <c r="D573" s="19" t="s">
        <v>329</v>
      </c>
      <c r="E573" s="19">
        <v>32</v>
      </c>
      <c r="F573" s="19" t="s">
        <v>21</v>
      </c>
      <c r="G573" s="19" t="s">
        <v>22</v>
      </c>
      <c r="H573" s="19" t="s">
        <v>31</v>
      </c>
      <c r="I573" s="19">
        <v>4</v>
      </c>
      <c r="J573" s="19">
        <v>0</v>
      </c>
      <c r="K573" s="19">
        <v>16</v>
      </c>
      <c r="L573" s="19">
        <v>0</v>
      </c>
      <c r="M573" s="19">
        <v>0.2</v>
      </c>
      <c r="N573" s="19">
        <v>0.04</v>
      </c>
      <c r="O573" s="19">
        <v>0.2</v>
      </c>
      <c r="P573" s="19">
        <v>6.6666666666666596E-2</v>
      </c>
      <c r="Q573" s="19">
        <v>0.5</v>
      </c>
      <c r="R573" s="19">
        <v>0</v>
      </c>
      <c r="S573" s="20">
        <v>337</v>
      </c>
    </row>
    <row r="574" spans="2:19" x14ac:dyDescent="0.3">
      <c r="B574" s="19" t="s">
        <v>18</v>
      </c>
      <c r="C574" s="19" t="s">
        <v>27</v>
      </c>
      <c r="D574" s="19" t="s">
        <v>329</v>
      </c>
      <c r="E574" s="19">
        <v>32</v>
      </c>
      <c r="F574" s="19" t="s">
        <v>21</v>
      </c>
      <c r="G574" s="19" t="s">
        <v>33</v>
      </c>
      <c r="H574" s="19" t="s">
        <v>31</v>
      </c>
      <c r="I574" s="19">
        <v>8</v>
      </c>
      <c r="J574" s="19">
        <v>0</v>
      </c>
      <c r="K574" s="19">
        <v>14</v>
      </c>
      <c r="L574" s="19">
        <v>0</v>
      </c>
      <c r="M574" s="19">
        <v>0.36363636363636298</v>
      </c>
      <c r="N574" s="19">
        <v>0.132231404958677</v>
      </c>
      <c r="O574" s="19">
        <v>0.36363636363636298</v>
      </c>
      <c r="P574" s="19">
        <v>0.193939393939393</v>
      </c>
      <c r="Q574" s="19">
        <v>0.5</v>
      </c>
      <c r="R574" s="19">
        <v>0</v>
      </c>
      <c r="S574" s="20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19" t="s">
        <v>18</v>
      </c>
      <c r="C585" s="19" t="s">
        <v>23</v>
      </c>
      <c r="D585" s="19" t="s">
        <v>335</v>
      </c>
      <c r="E585" s="19">
        <v>32</v>
      </c>
      <c r="F585" s="19" t="s">
        <v>21</v>
      </c>
      <c r="G585" s="19" t="s">
        <v>22</v>
      </c>
      <c r="H585" s="19" t="s">
        <v>39</v>
      </c>
      <c r="I585" s="19">
        <v>0</v>
      </c>
      <c r="J585" s="19">
        <v>6</v>
      </c>
      <c r="K585" s="19">
        <v>0</v>
      </c>
      <c r="L585" s="19">
        <v>17</v>
      </c>
      <c r="M585" s="19">
        <v>0.73913043478260798</v>
      </c>
      <c r="N585" s="19">
        <v>0.54631379962192805</v>
      </c>
      <c r="O585" s="19">
        <v>0.73913043478260798</v>
      </c>
      <c r="P585" s="19">
        <v>0.62826086956521698</v>
      </c>
      <c r="Q585" s="19">
        <v>0.5</v>
      </c>
      <c r="R585" s="19">
        <v>0</v>
      </c>
      <c r="S585" s="20">
        <v>272</v>
      </c>
    </row>
    <row r="586" spans="2:19" x14ac:dyDescent="0.3">
      <c r="B586" s="19" t="s">
        <v>18</v>
      </c>
      <c r="C586" s="19" t="s">
        <v>23</v>
      </c>
      <c r="D586" s="19" t="s">
        <v>335</v>
      </c>
      <c r="E586" s="19">
        <v>32</v>
      </c>
      <c r="F586" s="19" t="s">
        <v>21</v>
      </c>
      <c r="G586" s="19" t="s">
        <v>33</v>
      </c>
      <c r="H586" s="19" t="s">
        <v>39</v>
      </c>
      <c r="I586" s="19">
        <v>0</v>
      </c>
      <c r="J586" s="19">
        <v>9</v>
      </c>
      <c r="K586" s="19">
        <v>0</v>
      </c>
      <c r="L586" s="19">
        <v>12</v>
      </c>
      <c r="M586" s="19">
        <v>0.57142857142857095</v>
      </c>
      <c r="N586" s="19">
        <v>0.32653061224489699</v>
      </c>
      <c r="O586" s="19">
        <v>0.57142857142857095</v>
      </c>
      <c r="P586" s="19">
        <v>0.415584415584415</v>
      </c>
      <c r="Q586" s="19">
        <v>0.5</v>
      </c>
      <c r="R586" s="19">
        <v>0</v>
      </c>
      <c r="S586" s="20">
        <v>274</v>
      </c>
    </row>
    <row r="587" spans="2:19" x14ac:dyDescent="0.3">
      <c r="B587" s="19" t="s">
        <v>18</v>
      </c>
      <c r="C587" s="19" t="s">
        <v>29</v>
      </c>
      <c r="D587" s="19" t="s">
        <v>336</v>
      </c>
      <c r="E587" s="19">
        <v>32</v>
      </c>
      <c r="F587" s="19" t="s">
        <v>21</v>
      </c>
      <c r="G587" s="19" t="s">
        <v>22</v>
      </c>
      <c r="H587" s="19" t="s">
        <v>39</v>
      </c>
      <c r="I587" s="19">
        <v>0</v>
      </c>
      <c r="J587" s="19">
        <v>6</v>
      </c>
      <c r="K587" s="19">
        <v>0</v>
      </c>
      <c r="L587" s="19">
        <v>17</v>
      </c>
      <c r="M587" s="19">
        <v>0.73913043478260798</v>
      </c>
      <c r="N587" s="19">
        <v>0.54631379962192805</v>
      </c>
      <c r="O587" s="19">
        <v>0.73913043478260798</v>
      </c>
      <c r="P587" s="19">
        <v>0.62826086956521698</v>
      </c>
      <c r="Q587" s="19">
        <v>0.5</v>
      </c>
      <c r="R587" s="19">
        <v>0</v>
      </c>
      <c r="S587" s="20">
        <v>273</v>
      </c>
    </row>
    <row r="588" spans="2:19" x14ac:dyDescent="0.3">
      <c r="B588" s="19" t="s">
        <v>18</v>
      </c>
      <c r="C588" s="19" t="s">
        <v>29</v>
      </c>
      <c r="D588" s="19" t="s">
        <v>336</v>
      </c>
      <c r="E588" s="19">
        <v>32</v>
      </c>
      <c r="F588" s="19" t="s">
        <v>21</v>
      </c>
      <c r="G588" s="19" t="s">
        <v>33</v>
      </c>
      <c r="H588" s="19" t="s">
        <v>39</v>
      </c>
      <c r="I588" s="19">
        <v>0</v>
      </c>
      <c r="J588" s="19">
        <v>9</v>
      </c>
      <c r="K588" s="19">
        <v>0</v>
      </c>
      <c r="L588" s="19">
        <v>12</v>
      </c>
      <c r="M588" s="19">
        <v>0.57142857142857095</v>
      </c>
      <c r="N588" s="19">
        <v>0.32653061224489699</v>
      </c>
      <c r="O588" s="19">
        <v>0.57142857142857095</v>
      </c>
      <c r="P588" s="19">
        <v>0.415584415584415</v>
      </c>
      <c r="Q588" s="19">
        <v>0.5</v>
      </c>
      <c r="R588" s="19">
        <v>0</v>
      </c>
      <c r="S588" s="20">
        <v>274</v>
      </c>
    </row>
    <row r="589" spans="2:19" x14ac:dyDescent="0.3">
      <c r="B589" s="19" t="s">
        <v>18</v>
      </c>
      <c r="C589" s="19" t="s">
        <v>19</v>
      </c>
      <c r="D589" s="19" t="s">
        <v>337</v>
      </c>
      <c r="E589" s="19">
        <v>32</v>
      </c>
      <c r="F589" s="19" t="s">
        <v>21</v>
      </c>
      <c r="G589" s="19" t="s">
        <v>22</v>
      </c>
      <c r="H589" s="19" t="s">
        <v>39</v>
      </c>
      <c r="I589" s="19">
        <v>6</v>
      </c>
      <c r="J589" s="19">
        <v>0</v>
      </c>
      <c r="K589" s="19">
        <v>17</v>
      </c>
      <c r="L589" s="19">
        <v>0</v>
      </c>
      <c r="M589" s="19">
        <v>0.26086956521739102</v>
      </c>
      <c r="N589" s="19">
        <v>6.8052930056710703E-2</v>
      </c>
      <c r="O589" s="19">
        <v>0.26086956521739102</v>
      </c>
      <c r="P589" s="19">
        <v>0.107946026986506</v>
      </c>
      <c r="Q589" s="19">
        <v>0.5</v>
      </c>
      <c r="R589" s="19">
        <v>0</v>
      </c>
      <c r="S589" s="20">
        <v>343</v>
      </c>
    </row>
    <row r="590" spans="2:19" x14ac:dyDescent="0.3">
      <c r="B590" s="19" t="s">
        <v>18</v>
      </c>
      <c r="C590" s="19" t="s">
        <v>19</v>
      </c>
      <c r="D590" s="19" t="s">
        <v>337</v>
      </c>
      <c r="E590" s="19">
        <v>32</v>
      </c>
      <c r="F590" s="19" t="s">
        <v>21</v>
      </c>
      <c r="G590" s="19" t="s">
        <v>33</v>
      </c>
      <c r="H590" s="19" t="s">
        <v>39</v>
      </c>
      <c r="I590" s="19">
        <v>9</v>
      </c>
      <c r="J590" s="19">
        <v>0</v>
      </c>
      <c r="K590" s="19">
        <v>11</v>
      </c>
      <c r="L590" s="19">
        <v>1</v>
      </c>
      <c r="M590" s="19">
        <v>0.476190476190476</v>
      </c>
      <c r="N590" s="19">
        <v>0.76428571428571401</v>
      </c>
      <c r="O590" s="19">
        <v>0.476190476190476</v>
      </c>
      <c r="P590" s="19">
        <v>0.35392194012883599</v>
      </c>
      <c r="Q590" s="19">
        <v>0.54166666666666596</v>
      </c>
      <c r="R590" s="19">
        <v>0.44005586839669603</v>
      </c>
      <c r="S590" s="20">
        <v>343</v>
      </c>
    </row>
    <row r="591" spans="2:19" x14ac:dyDescent="0.3">
      <c r="B591" s="19" t="s">
        <v>18</v>
      </c>
      <c r="C591" s="19" t="s">
        <v>25</v>
      </c>
      <c r="D591" s="19" t="s">
        <v>338</v>
      </c>
      <c r="E591" s="19">
        <v>32</v>
      </c>
      <c r="F591" s="19" t="s">
        <v>21</v>
      </c>
      <c r="G591" s="19" t="s">
        <v>22</v>
      </c>
      <c r="H591" s="19" t="s">
        <v>39</v>
      </c>
      <c r="I591" s="19">
        <v>6</v>
      </c>
      <c r="J591" s="19">
        <v>0</v>
      </c>
      <c r="K591" s="19">
        <v>17</v>
      </c>
      <c r="L591" s="19">
        <v>0</v>
      </c>
      <c r="M591" s="19">
        <v>0.26086956521739102</v>
      </c>
      <c r="N591" s="19">
        <v>6.8052930056710703E-2</v>
      </c>
      <c r="O591" s="19">
        <v>0.26086956521739102</v>
      </c>
      <c r="P591" s="19">
        <v>0.107946026986506</v>
      </c>
      <c r="Q591" s="19">
        <v>0.5</v>
      </c>
      <c r="R591" s="19">
        <v>0</v>
      </c>
      <c r="S591" s="20">
        <v>268</v>
      </c>
    </row>
    <row r="592" spans="2:19" x14ac:dyDescent="0.3">
      <c r="B592" s="19" t="s">
        <v>18</v>
      </c>
      <c r="C592" s="19" t="s">
        <v>25</v>
      </c>
      <c r="D592" s="19" t="s">
        <v>338</v>
      </c>
      <c r="E592" s="19">
        <v>32</v>
      </c>
      <c r="F592" s="19" t="s">
        <v>21</v>
      </c>
      <c r="G592" s="19" t="s">
        <v>33</v>
      </c>
      <c r="H592" s="19" t="s">
        <v>39</v>
      </c>
      <c r="I592" s="19">
        <v>9</v>
      </c>
      <c r="J592" s="19">
        <v>0</v>
      </c>
      <c r="K592" s="19">
        <v>12</v>
      </c>
      <c r="L592" s="19">
        <v>0</v>
      </c>
      <c r="M592" s="19">
        <v>0.42857142857142799</v>
      </c>
      <c r="N592" s="19">
        <v>0.183673469387755</v>
      </c>
      <c r="O592" s="19">
        <v>0.42857142857142799</v>
      </c>
      <c r="P592" s="19">
        <v>0.25714285714285701</v>
      </c>
      <c r="Q592" s="19">
        <v>0.5</v>
      </c>
      <c r="R592" s="19">
        <v>0</v>
      </c>
      <c r="S592" s="20">
        <v>269</v>
      </c>
    </row>
    <row r="593" spans="2:19" x14ac:dyDescent="0.3">
      <c r="B593" s="19" t="s">
        <v>18</v>
      </c>
      <c r="C593" s="19" t="s">
        <v>27</v>
      </c>
      <c r="D593" s="19" t="s">
        <v>339</v>
      </c>
      <c r="E593" s="19">
        <v>32</v>
      </c>
      <c r="F593" s="19" t="s">
        <v>21</v>
      </c>
      <c r="G593" s="19" t="s">
        <v>22</v>
      </c>
      <c r="H593" s="19" t="s">
        <v>39</v>
      </c>
      <c r="I593" s="19">
        <v>4</v>
      </c>
      <c r="J593" s="19">
        <v>0</v>
      </c>
      <c r="K593" s="19">
        <v>16</v>
      </c>
      <c r="L593" s="19">
        <v>0</v>
      </c>
      <c r="M593" s="19">
        <v>0.2</v>
      </c>
      <c r="N593" s="19">
        <v>0.04</v>
      </c>
      <c r="O593" s="19">
        <v>0.2</v>
      </c>
      <c r="P593" s="19">
        <v>6.6666666666666596E-2</v>
      </c>
      <c r="Q593" s="19">
        <v>0.5</v>
      </c>
      <c r="R593" s="19">
        <v>0</v>
      </c>
      <c r="S593" s="20">
        <v>350</v>
      </c>
    </row>
    <row r="594" spans="2:19" x14ac:dyDescent="0.3">
      <c r="B594" s="19" t="s">
        <v>18</v>
      </c>
      <c r="C594" s="19" t="s">
        <v>27</v>
      </c>
      <c r="D594" s="19" t="s">
        <v>339</v>
      </c>
      <c r="E594" s="19">
        <v>32</v>
      </c>
      <c r="F594" s="19" t="s">
        <v>21</v>
      </c>
      <c r="G594" s="19" t="s">
        <v>33</v>
      </c>
      <c r="H594" s="19" t="s">
        <v>39</v>
      </c>
      <c r="I594" s="19">
        <v>8</v>
      </c>
      <c r="J594" s="19">
        <v>0</v>
      </c>
      <c r="K594" s="19">
        <v>14</v>
      </c>
      <c r="L594" s="19">
        <v>0</v>
      </c>
      <c r="M594" s="19">
        <v>0.36363636363636298</v>
      </c>
      <c r="N594" s="19">
        <v>0.132231404958677</v>
      </c>
      <c r="O594" s="19">
        <v>0.36363636363636298</v>
      </c>
      <c r="P594" s="19">
        <v>0.193939393939393</v>
      </c>
      <c r="Q594" s="19">
        <v>0.5</v>
      </c>
      <c r="R594" s="19">
        <v>0</v>
      </c>
      <c r="S594" s="20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19" t="s">
        <v>18</v>
      </c>
      <c r="C605" s="19" t="s">
        <v>23</v>
      </c>
      <c r="D605" s="19" t="s">
        <v>345</v>
      </c>
      <c r="E605" s="19">
        <v>32</v>
      </c>
      <c r="F605" s="19" t="s">
        <v>21</v>
      </c>
      <c r="G605" s="19" t="s">
        <v>22</v>
      </c>
      <c r="H605" s="19" t="s">
        <v>55</v>
      </c>
      <c r="I605" s="19">
        <v>3</v>
      </c>
      <c r="J605" s="19">
        <v>3</v>
      </c>
      <c r="K605" s="19">
        <v>3</v>
      </c>
      <c r="L605" s="19">
        <v>14</v>
      </c>
      <c r="M605" s="19">
        <v>0.73913043478260798</v>
      </c>
      <c r="N605" s="19">
        <v>0.73913043478260798</v>
      </c>
      <c r="O605" s="19">
        <v>0.73913043478260798</v>
      </c>
      <c r="P605" s="19">
        <v>0.73913043478260798</v>
      </c>
      <c r="Q605" s="19">
        <v>0.66176470588235203</v>
      </c>
      <c r="R605" s="19">
        <v>0.64168894791974695</v>
      </c>
      <c r="S605" s="20">
        <v>304</v>
      </c>
    </row>
    <row r="606" spans="2:19" x14ac:dyDescent="0.3">
      <c r="B606" s="19" t="s">
        <v>18</v>
      </c>
      <c r="C606" s="19" t="s">
        <v>23</v>
      </c>
      <c r="D606" s="19" t="s">
        <v>345</v>
      </c>
      <c r="E606" s="19">
        <v>32</v>
      </c>
      <c r="F606" s="19" t="s">
        <v>21</v>
      </c>
      <c r="G606" s="19" t="s">
        <v>33</v>
      </c>
      <c r="H606" s="19" t="s">
        <v>55</v>
      </c>
      <c r="I606" s="19">
        <v>4</v>
      </c>
      <c r="J606" s="19">
        <v>5</v>
      </c>
      <c r="K606" s="19">
        <v>6</v>
      </c>
      <c r="L606" s="19">
        <v>6</v>
      </c>
      <c r="M606" s="19">
        <v>0.476190476190476</v>
      </c>
      <c r="N606" s="19">
        <v>0.483116883116883</v>
      </c>
      <c r="O606" s="19">
        <v>0.476190476190476</v>
      </c>
      <c r="P606" s="19">
        <v>0.47858777378228101</v>
      </c>
      <c r="Q606" s="19">
        <v>0.47222222222222199</v>
      </c>
      <c r="R606" s="19">
        <v>0.469247006410559</v>
      </c>
      <c r="S606" s="20">
        <v>305</v>
      </c>
    </row>
    <row r="607" spans="2:19" x14ac:dyDescent="0.3">
      <c r="B607" s="19" t="s">
        <v>18</v>
      </c>
      <c r="C607" s="19" t="s">
        <v>19</v>
      </c>
      <c r="D607" s="19" t="s">
        <v>346</v>
      </c>
      <c r="E607" s="19">
        <v>32</v>
      </c>
      <c r="F607" s="19" t="s">
        <v>21</v>
      </c>
      <c r="G607" s="19" t="s">
        <v>22</v>
      </c>
      <c r="H607" s="19" t="s">
        <v>55</v>
      </c>
      <c r="I607" s="19">
        <v>6</v>
      </c>
      <c r="J607" s="19">
        <v>0</v>
      </c>
      <c r="K607" s="19">
        <v>11</v>
      </c>
      <c r="L607" s="19">
        <v>6</v>
      </c>
      <c r="M607" s="19">
        <v>0.52173913043478204</v>
      </c>
      <c r="N607" s="19">
        <v>0.83120204603580505</v>
      </c>
      <c r="O607" s="19">
        <v>0.52173913043478204</v>
      </c>
      <c r="P607" s="19">
        <v>0.52173913043478204</v>
      </c>
      <c r="Q607" s="19">
        <v>0.67647058823529405</v>
      </c>
      <c r="R607" s="19">
        <v>0.59408852578600402</v>
      </c>
      <c r="S607" s="20">
        <v>313</v>
      </c>
    </row>
    <row r="608" spans="2:19" x14ac:dyDescent="0.3">
      <c r="B608" s="19" t="s">
        <v>18</v>
      </c>
      <c r="C608" s="19" t="s">
        <v>19</v>
      </c>
      <c r="D608" s="19" t="s">
        <v>346</v>
      </c>
      <c r="E608" s="19">
        <v>32</v>
      </c>
      <c r="F608" s="19" t="s">
        <v>21</v>
      </c>
      <c r="G608" s="19" t="s">
        <v>33</v>
      </c>
      <c r="H608" s="19" t="s">
        <v>55</v>
      </c>
      <c r="I608" s="19">
        <v>7</v>
      </c>
      <c r="J608" s="19">
        <v>2</v>
      </c>
      <c r="K608" s="19">
        <v>9</v>
      </c>
      <c r="L608" s="19">
        <v>3</v>
      </c>
      <c r="M608" s="19">
        <v>0.476190476190476</v>
      </c>
      <c r="N608" s="19">
        <v>0.53035714285714197</v>
      </c>
      <c r="O608" s="19">
        <v>0.476190476190476</v>
      </c>
      <c r="P608" s="19">
        <v>0.441680672268907</v>
      </c>
      <c r="Q608" s="19">
        <v>0.51388888888888795</v>
      </c>
      <c r="R608" s="19">
        <v>0.47531466264861399</v>
      </c>
      <c r="S608" s="20">
        <v>314</v>
      </c>
    </row>
    <row r="609" spans="2:19" x14ac:dyDescent="0.3">
      <c r="B609" s="19" t="s">
        <v>18</v>
      </c>
      <c r="C609" s="19" t="s">
        <v>29</v>
      </c>
      <c r="D609" s="19" t="s">
        <v>347</v>
      </c>
      <c r="E609" s="19">
        <v>32</v>
      </c>
      <c r="F609" s="19" t="s">
        <v>21</v>
      </c>
      <c r="G609" s="19" t="s">
        <v>22</v>
      </c>
      <c r="H609" s="19" t="s">
        <v>55</v>
      </c>
      <c r="I609" s="19">
        <v>6</v>
      </c>
      <c r="J609" s="19">
        <v>0</v>
      </c>
      <c r="K609" s="19">
        <v>11</v>
      </c>
      <c r="L609" s="19">
        <v>6</v>
      </c>
      <c r="M609" s="19">
        <v>0.52173913043478204</v>
      </c>
      <c r="N609" s="19">
        <v>0.83120204603580505</v>
      </c>
      <c r="O609" s="19">
        <v>0.52173913043478204</v>
      </c>
      <c r="P609" s="19">
        <v>0.52173913043478204</v>
      </c>
      <c r="Q609" s="19">
        <v>0.67647058823529405</v>
      </c>
      <c r="R609" s="19">
        <v>0.59408852578600402</v>
      </c>
      <c r="S609" s="20">
        <v>362</v>
      </c>
    </row>
    <row r="610" spans="2:19" x14ac:dyDescent="0.3">
      <c r="B610" s="19" t="s">
        <v>18</v>
      </c>
      <c r="C610" s="19" t="s">
        <v>29</v>
      </c>
      <c r="D610" s="19" t="s">
        <v>347</v>
      </c>
      <c r="E610" s="19">
        <v>32</v>
      </c>
      <c r="F610" s="19" t="s">
        <v>21</v>
      </c>
      <c r="G610" s="19" t="s">
        <v>33</v>
      </c>
      <c r="H610" s="19" t="s">
        <v>55</v>
      </c>
      <c r="I610" s="19">
        <v>6</v>
      </c>
      <c r="J610" s="19">
        <v>3</v>
      </c>
      <c r="K610" s="19">
        <v>8</v>
      </c>
      <c r="L610" s="19">
        <v>4</v>
      </c>
      <c r="M610" s="19">
        <v>0.476190476190476</v>
      </c>
      <c r="N610" s="19">
        <v>0.51020408163265296</v>
      </c>
      <c r="O610" s="19">
        <v>0.476190476190476</v>
      </c>
      <c r="P610" s="19">
        <v>0.46420398823144798</v>
      </c>
      <c r="Q610" s="19">
        <v>0.5</v>
      </c>
      <c r="R610" s="19">
        <v>0.48299558735864401</v>
      </c>
      <c r="S610" s="20">
        <v>363</v>
      </c>
    </row>
    <row r="611" spans="2:19" x14ac:dyDescent="0.3">
      <c r="B611" s="19" t="s">
        <v>18</v>
      </c>
      <c r="C611" s="19" t="s">
        <v>25</v>
      </c>
      <c r="D611" s="19" t="s">
        <v>348</v>
      </c>
      <c r="E611" s="19">
        <v>32</v>
      </c>
      <c r="F611" s="19" t="s">
        <v>21</v>
      </c>
      <c r="G611" s="19" t="s">
        <v>22</v>
      </c>
      <c r="H611" s="19" t="s">
        <v>55</v>
      </c>
      <c r="I611" s="19">
        <v>3</v>
      </c>
      <c r="J611" s="19">
        <v>3</v>
      </c>
      <c r="K611" s="19">
        <v>5</v>
      </c>
      <c r="L611" s="19">
        <v>12</v>
      </c>
      <c r="M611" s="19">
        <v>0.65217391304347805</v>
      </c>
      <c r="N611" s="19">
        <v>0.68913043478260805</v>
      </c>
      <c r="O611" s="19">
        <v>0.65217391304347805</v>
      </c>
      <c r="P611" s="19">
        <v>0.66614906832298104</v>
      </c>
      <c r="Q611" s="19">
        <v>0.60294117647058798</v>
      </c>
      <c r="R611" s="19">
        <v>0.570434647201574</v>
      </c>
      <c r="S611" s="20">
        <v>404</v>
      </c>
    </row>
    <row r="612" spans="2:19" x14ac:dyDescent="0.3">
      <c r="B612" s="19" t="s">
        <v>18</v>
      </c>
      <c r="C612" s="19" t="s">
        <v>25</v>
      </c>
      <c r="D612" s="19" t="s">
        <v>348</v>
      </c>
      <c r="E612" s="19">
        <v>32</v>
      </c>
      <c r="F612" s="19" t="s">
        <v>21</v>
      </c>
      <c r="G612" s="19" t="s">
        <v>33</v>
      </c>
      <c r="H612" s="19" t="s">
        <v>55</v>
      </c>
      <c r="I612" s="19">
        <v>1</v>
      </c>
      <c r="J612" s="19">
        <v>8</v>
      </c>
      <c r="K612" s="19">
        <v>5</v>
      </c>
      <c r="L612" s="19">
        <v>7</v>
      </c>
      <c r="M612" s="19">
        <v>0.38095238095237999</v>
      </c>
      <c r="N612" s="19">
        <v>0.338095238095238</v>
      </c>
      <c r="O612" s="19">
        <v>0.38095238095237999</v>
      </c>
      <c r="P612" s="19">
        <v>0.353439153439153</v>
      </c>
      <c r="Q612" s="19">
        <v>0.34722222222222199</v>
      </c>
      <c r="R612" s="19">
        <v>0.266460263959165</v>
      </c>
      <c r="S612" s="20">
        <v>405</v>
      </c>
    </row>
    <row r="613" spans="2:19" x14ac:dyDescent="0.3">
      <c r="B613" s="19" t="s">
        <v>18</v>
      </c>
      <c r="C613" s="19" t="s">
        <v>27</v>
      </c>
      <c r="D613" s="19" t="s">
        <v>349</v>
      </c>
      <c r="E613" s="19">
        <v>32</v>
      </c>
      <c r="F613" s="19" t="s">
        <v>21</v>
      </c>
      <c r="G613" s="19" t="s">
        <v>22</v>
      </c>
      <c r="H613" s="19" t="s">
        <v>55</v>
      </c>
      <c r="I613" s="19">
        <v>2</v>
      </c>
      <c r="J613" s="19">
        <v>2</v>
      </c>
      <c r="K613" s="19">
        <v>2</v>
      </c>
      <c r="L613" s="19">
        <v>14</v>
      </c>
      <c r="M613" s="19">
        <v>0.8</v>
      </c>
      <c r="N613" s="19">
        <v>0.8</v>
      </c>
      <c r="O613" s="19">
        <v>0.8</v>
      </c>
      <c r="P613" s="19">
        <v>0.8</v>
      </c>
      <c r="Q613" s="19">
        <v>0.6875</v>
      </c>
      <c r="R613" s="19">
        <v>0.66143782776614701</v>
      </c>
      <c r="S613" s="20">
        <v>432</v>
      </c>
    </row>
    <row r="614" spans="2:19" x14ac:dyDescent="0.3">
      <c r="B614" s="19" t="s">
        <v>18</v>
      </c>
      <c r="C614" s="19" t="s">
        <v>27</v>
      </c>
      <c r="D614" s="19" t="s">
        <v>349</v>
      </c>
      <c r="E614" s="19">
        <v>32</v>
      </c>
      <c r="F614" s="19" t="s">
        <v>21</v>
      </c>
      <c r="G614" s="19" t="s">
        <v>33</v>
      </c>
      <c r="H614" s="19" t="s">
        <v>55</v>
      </c>
      <c r="I614" s="19">
        <v>1</v>
      </c>
      <c r="J614" s="19">
        <v>7</v>
      </c>
      <c r="K614" s="19">
        <v>2</v>
      </c>
      <c r="L614" s="19">
        <v>12</v>
      </c>
      <c r="M614" s="19">
        <v>0.59090909090909005</v>
      </c>
      <c r="N614" s="19">
        <v>0.52312599681020699</v>
      </c>
      <c r="O614" s="19">
        <v>0.59090909090909005</v>
      </c>
      <c r="P614" s="19">
        <v>0.52892561983470998</v>
      </c>
      <c r="Q614" s="19">
        <v>0.49107142857142799</v>
      </c>
      <c r="R614" s="19">
        <v>0.38754077501151701</v>
      </c>
      <c r="S614" s="20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19" t="s">
        <v>18</v>
      </c>
      <c r="C625" s="19" t="s">
        <v>19</v>
      </c>
      <c r="D625" s="19" t="s">
        <v>355</v>
      </c>
      <c r="E625" s="19">
        <v>32</v>
      </c>
      <c r="F625" s="19" t="s">
        <v>21</v>
      </c>
      <c r="G625" s="19" t="s">
        <v>22</v>
      </c>
      <c r="H625" s="19" t="s">
        <v>67</v>
      </c>
      <c r="I625" s="19">
        <v>6</v>
      </c>
      <c r="J625" s="19">
        <v>0</v>
      </c>
      <c r="K625" s="19">
        <v>17</v>
      </c>
      <c r="L625" s="19">
        <v>0</v>
      </c>
      <c r="M625" s="19">
        <v>0.26086956521739102</v>
      </c>
      <c r="N625" s="19">
        <v>6.8052930056710703E-2</v>
      </c>
      <c r="O625" s="19">
        <v>0.26086956521739102</v>
      </c>
      <c r="P625" s="19">
        <v>0.107946026986506</v>
      </c>
      <c r="Q625" s="19">
        <v>0.5</v>
      </c>
      <c r="R625" s="19">
        <v>0</v>
      </c>
      <c r="S625" s="20">
        <v>330</v>
      </c>
    </row>
    <row r="626" spans="2:19" x14ac:dyDescent="0.3">
      <c r="B626" s="19" t="s">
        <v>18</v>
      </c>
      <c r="C626" s="19" t="s">
        <v>19</v>
      </c>
      <c r="D626" s="19" t="s">
        <v>355</v>
      </c>
      <c r="E626" s="19">
        <v>32</v>
      </c>
      <c r="F626" s="19" t="s">
        <v>21</v>
      </c>
      <c r="G626" s="19" t="s">
        <v>33</v>
      </c>
      <c r="H626" s="19" t="s">
        <v>67</v>
      </c>
      <c r="I626" s="19">
        <v>9</v>
      </c>
      <c r="J626" s="19">
        <v>0</v>
      </c>
      <c r="K626" s="19">
        <v>10</v>
      </c>
      <c r="L626" s="19">
        <v>2</v>
      </c>
      <c r="M626" s="19">
        <v>0.52380952380952295</v>
      </c>
      <c r="N626" s="19">
        <v>0.77443609022556303</v>
      </c>
      <c r="O626" s="19">
        <v>0.52380952380952295</v>
      </c>
      <c r="P626" s="19">
        <v>0.43877551020408101</v>
      </c>
      <c r="Q626" s="19">
        <v>0.58333333333333304</v>
      </c>
      <c r="R626" s="19">
        <v>0.53007145129171795</v>
      </c>
      <c r="S626" s="20">
        <v>331</v>
      </c>
    </row>
    <row r="627" spans="2:19" x14ac:dyDescent="0.3">
      <c r="B627" s="19" t="s">
        <v>18</v>
      </c>
      <c r="C627" s="19" t="s">
        <v>29</v>
      </c>
      <c r="D627" s="19" t="s">
        <v>356</v>
      </c>
      <c r="E627" s="19">
        <v>32</v>
      </c>
      <c r="F627" s="19" t="s">
        <v>21</v>
      </c>
      <c r="G627" s="19" t="s">
        <v>22</v>
      </c>
      <c r="H627" s="19" t="s">
        <v>67</v>
      </c>
      <c r="I627" s="19">
        <v>1</v>
      </c>
      <c r="J627" s="19">
        <v>5</v>
      </c>
      <c r="K627" s="19">
        <v>2</v>
      </c>
      <c r="L627" s="19">
        <v>15</v>
      </c>
      <c r="M627" s="19">
        <v>0.69565217391304301</v>
      </c>
      <c r="N627" s="19">
        <v>0.64130434782608603</v>
      </c>
      <c r="O627" s="19">
        <v>0.69565217391304301</v>
      </c>
      <c r="P627" s="19">
        <v>0.65726596161378703</v>
      </c>
      <c r="Q627" s="19">
        <v>0.52450980392156799</v>
      </c>
      <c r="R627" s="19">
        <v>0.43788268658607898</v>
      </c>
      <c r="S627" s="20">
        <v>364</v>
      </c>
    </row>
    <row r="628" spans="2:19" x14ac:dyDescent="0.3">
      <c r="B628" s="19" t="s">
        <v>18</v>
      </c>
      <c r="C628" s="19" t="s">
        <v>29</v>
      </c>
      <c r="D628" s="19" t="s">
        <v>356</v>
      </c>
      <c r="E628" s="19">
        <v>32</v>
      </c>
      <c r="F628" s="19" t="s">
        <v>21</v>
      </c>
      <c r="G628" s="19" t="s">
        <v>33</v>
      </c>
      <c r="H628" s="19" t="s">
        <v>67</v>
      </c>
      <c r="I628" s="19">
        <v>8</v>
      </c>
      <c r="J628" s="19">
        <v>1</v>
      </c>
      <c r="K628" s="19">
        <v>9</v>
      </c>
      <c r="L628" s="19">
        <v>3</v>
      </c>
      <c r="M628" s="19">
        <v>0.52380952380952295</v>
      </c>
      <c r="N628" s="19">
        <v>0.630252100840336</v>
      </c>
      <c r="O628" s="19">
        <v>0.52380952380952295</v>
      </c>
      <c r="P628" s="19">
        <v>0.47802197802197699</v>
      </c>
      <c r="Q628" s="19">
        <v>0.56944444444444398</v>
      </c>
      <c r="R628" s="19">
        <v>0.52920319047186504</v>
      </c>
      <c r="S628" s="20">
        <v>366</v>
      </c>
    </row>
    <row r="629" spans="2:19" x14ac:dyDescent="0.3">
      <c r="B629" s="19" t="s">
        <v>18</v>
      </c>
      <c r="C629" s="19" t="s">
        <v>23</v>
      </c>
      <c r="D629" s="19" t="s">
        <v>357</v>
      </c>
      <c r="E629" s="19">
        <v>32</v>
      </c>
      <c r="F629" s="19" t="s">
        <v>21</v>
      </c>
      <c r="G629" s="19" t="s">
        <v>22</v>
      </c>
      <c r="H629" s="19" t="s">
        <v>67</v>
      </c>
      <c r="I629" s="19">
        <v>0</v>
      </c>
      <c r="J629" s="19">
        <v>6</v>
      </c>
      <c r="K629" s="19">
        <v>2</v>
      </c>
      <c r="L629" s="19">
        <v>15</v>
      </c>
      <c r="M629" s="19">
        <v>0.65217391304347805</v>
      </c>
      <c r="N629" s="19">
        <v>0.52795031055900599</v>
      </c>
      <c r="O629" s="19">
        <v>0.65217391304347805</v>
      </c>
      <c r="P629" s="19">
        <v>0.58352402745995402</v>
      </c>
      <c r="Q629" s="19">
        <v>0.441176470588235</v>
      </c>
      <c r="R629" s="19">
        <v>0</v>
      </c>
      <c r="S629" s="20">
        <v>496</v>
      </c>
    </row>
    <row r="630" spans="2:19" x14ac:dyDescent="0.3">
      <c r="B630" s="19" t="s">
        <v>18</v>
      </c>
      <c r="C630" s="19" t="s">
        <v>23</v>
      </c>
      <c r="D630" s="19" t="s">
        <v>357</v>
      </c>
      <c r="E630" s="19">
        <v>32</v>
      </c>
      <c r="F630" s="19" t="s">
        <v>21</v>
      </c>
      <c r="G630" s="19" t="s">
        <v>33</v>
      </c>
      <c r="H630" s="19" t="s">
        <v>67</v>
      </c>
      <c r="I630" s="19">
        <v>5</v>
      </c>
      <c r="J630" s="19">
        <v>4</v>
      </c>
      <c r="K630" s="19">
        <v>1</v>
      </c>
      <c r="L630" s="19">
        <v>11</v>
      </c>
      <c r="M630" s="19">
        <v>0.76190476190476097</v>
      </c>
      <c r="N630" s="19">
        <v>0.77619047619047599</v>
      </c>
      <c r="O630" s="19">
        <v>0.76190476190476097</v>
      </c>
      <c r="P630" s="19">
        <v>0.75132275132275095</v>
      </c>
      <c r="Q630" s="19">
        <v>0.73611111111111105</v>
      </c>
      <c r="R630" s="19">
        <v>0.74690398836084404</v>
      </c>
      <c r="S630" s="20">
        <v>496</v>
      </c>
    </row>
    <row r="631" spans="2:19" x14ac:dyDescent="0.3">
      <c r="B631" s="19" t="s">
        <v>18</v>
      </c>
      <c r="C631" s="19" t="s">
        <v>25</v>
      </c>
      <c r="D631" s="19" t="s">
        <v>358</v>
      </c>
      <c r="E631" s="19">
        <v>32</v>
      </c>
      <c r="F631" s="19" t="s">
        <v>21</v>
      </c>
      <c r="G631" s="19" t="s">
        <v>22</v>
      </c>
      <c r="H631" s="19" t="s">
        <v>67</v>
      </c>
      <c r="I631" s="19">
        <v>5</v>
      </c>
      <c r="J631" s="19">
        <v>1</v>
      </c>
      <c r="K631" s="19">
        <v>2</v>
      </c>
      <c r="L631" s="19">
        <v>15</v>
      </c>
      <c r="M631" s="19">
        <v>0.86956521739130399</v>
      </c>
      <c r="N631" s="19">
        <v>0.87927018633540299</v>
      </c>
      <c r="O631" s="19">
        <v>0.86956521739130399</v>
      </c>
      <c r="P631" s="19">
        <v>0.87260565521434996</v>
      </c>
      <c r="Q631" s="19">
        <v>0.85784313725490102</v>
      </c>
      <c r="R631" s="19">
        <v>0.83767601987868701</v>
      </c>
      <c r="S631" s="20">
        <v>437</v>
      </c>
    </row>
    <row r="632" spans="2:19" x14ac:dyDescent="0.3">
      <c r="B632" s="19" t="s">
        <v>18</v>
      </c>
      <c r="C632" s="19" t="s">
        <v>25</v>
      </c>
      <c r="D632" s="19" t="s">
        <v>358</v>
      </c>
      <c r="E632" s="19">
        <v>32</v>
      </c>
      <c r="F632" s="19" t="s">
        <v>21</v>
      </c>
      <c r="G632" s="19" t="s">
        <v>33</v>
      </c>
      <c r="H632" s="19" t="s">
        <v>67</v>
      </c>
      <c r="I632" s="19">
        <v>4</v>
      </c>
      <c r="J632" s="19">
        <v>5</v>
      </c>
      <c r="K632" s="19">
        <v>4</v>
      </c>
      <c r="L632" s="19">
        <v>8</v>
      </c>
      <c r="M632" s="19">
        <v>0.57142857142857095</v>
      </c>
      <c r="N632" s="19">
        <v>0.56593406593406503</v>
      </c>
      <c r="O632" s="19">
        <v>0.57142857142857095</v>
      </c>
      <c r="P632" s="19">
        <v>0.56739495798319295</v>
      </c>
      <c r="Q632" s="19">
        <v>0.55555555555555503</v>
      </c>
      <c r="R632" s="19">
        <v>0.54949116684306998</v>
      </c>
      <c r="S632" s="20">
        <v>439</v>
      </c>
    </row>
    <row r="633" spans="2:19" x14ac:dyDescent="0.3">
      <c r="B633" s="19" t="s">
        <v>18</v>
      </c>
      <c r="C633" s="19" t="s">
        <v>27</v>
      </c>
      <c r="D633" s="19" t="s">
        <v>359</v>
      </c>
      <c r="E633" s="19">
        <v>32</v>
      </c>
      <c r="F633" s="19" t="s">
        <v>21</v>
      </c>
      <c r="G633" s="19" t="s">
        <v>22</v>
      </c>
      <c r="H633" s="19" t="s">
        <v>67</v>
      </c>
      <c r="I633" s="19">
        <v>2</v>
      </c>
      <c r="J633" s="19">
        <v>2</v>
      </c>
      <c r="K633" s="19">
        <v>4</v>
      </c>
      <c r="L633" s="19">
        <v>12</v>
      </c>
      <c r="M633" s="19">
        <v>0.7</v>
      </c>
      <c r="N633" s="19">
        <v>0.75238095238095204</v>
      </c>
      <c r="O633" s="19">
        <v>0.7</v>
      </c>
      <c r="P633" s="19">
        <v>0.72</v>
      </c>
      <c r="Q633" s="19">
        <v>0.625</v>
      </c>
      <c r="R633" s="19">
        <v>0.57212484245485096</v>
      </c>
      <c r="S633" s="20">
        <v>409</v>
      </c>
    </row>
    <row r="634" spans="2:19" x14ac:dyDescent="0.3">
      <c r="B634" s="19" t="s">
        <v>18</v>
      </c>
      <c r="C634" s="19" t="s">
        <v>27</v>
      </c>
      <c r="D634" s="19" t="s">
        <v>359</v>
      </c>
      <c r="E634" s="19">
        <v>32</v>
      </c>
      <c r="F634" s="19" t="s">
        <v>21</v>
      </c>
      <c r="G634" s="19" t="s">
        <v>33</v>
      </c>
      <c r="H634" s="19" t="s">
        <v>67</v>
      </c>
      <c r="I634" s="19">
        <v>6</v>
      </c>
      <c r="J634" s="19">
        <v>2</v>
      </c>
      <c r="K634" s="19">
        <v>6</v>
      </c>
      <c r="L634" s="19">
        <v>8</v>
      </c>
      <c r="M634" s="19">
        <v>0.63636363636363602</v>
      </c>
      <c r="N634" s="19">
        <v>0.69090909090909003</v>
      </c>
      <c r="O634" s="19">
        <v>0.63636363636363602</v>
      </c>
      <c r="P634" s="19">
        <v>0.64242424242424201</v>
      </c>
      <c r="Q634" s="19">
        <v>0.66071428571428503</v>
      </c>
      <c r="R634" s="19">
        <v>0.64345888416076102</v>
      </c>
      <c r="S634" s="20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19" t="s">
        <v>18</v>
      </c>
      <c r="C645" s="19" t="s">
        <v>29</v>
      </c>
      <c r="D645" s="19" t="s">
        <v>365</v>
      </c>
      <c r="E645" s="19">
        <v>32</v>
      </c>
      <c r="F645" s="19" t="s">
        <v>21</v>
      </c>
      <c r="G645" s="19" t="s">
        <v>22</v>
      </c>
      <c r="H645" s="19" t="s">
        <v>85</v>
      </c>
      <c r="I645" s="19">
        <v>0</v>
      </c>
      <c r="J645" s="19">
        <v>6</v>
      </c>
      <c r="K645" s="19">
        <v>7</v>
      </c>
      <c r="L645" s="19">
        <v>10</v>
      </c>
      <c r="M645" s="19">
        <v>0.434782608695652</v>
      </c>
      <c r="N645" s="19">
        <v>0.46195652173912999</v>
      </c>
      <c r="O645" s="19">
        <v>0.434782608695652</v>
      </c>
      <c r="P645" s="19">
        <v>0.44795783926218702</v>
      </c>
      <c r="Q645" s="19">
        <v>0.29411764705882298</v>
      </c>
      <c r="R645" s="19">
        <v>0</v>
      </c>
      <c r="S645" s="20">
        <v>396</v>
      </c>
    </row>
    <row r="646" spans="2:19" x14ac:dyDescent="0.3">
      <c r="B646" s="19" t="s">
        <v>18</v>
      </c>
      <c r="C646" s="19" t="s">
        <v>29</v>
      </c>
      <c r="D646" s="19" t="s">
        <v>365</v>
      </c>
      <c r="E646" s="19">
        <v>32</v>
      </c>
      <c r="F646" s="19" t="s">
        <v>21</v>
      </c>
      <c r="G646" s="19" t="s">
        <v>33</v>
      </c>
      <c r="H646" s="19" t="s">
        <v>85</v>
      </c>
      <c r="I646" s="19">
        <v>4</v>
      </c>
      <c r="J646" s="19">
        <v>5</v>
      </c>
      <c r="K646" s="19">
        <v>9</v>
      </c>
      <c r="L646" s="19">
        <v>3</v>
      </c>
      <c r="M646" s="19">
        <v>0.33333333333333298</v>
      </c>
      <c r="N646" s="19">
        <v>0.34615384615384598</v>
      </c>
      <c r="O646" s="19">
        <v>0.33333333333333298</v>
      </c>
      <c r="P646" s="19">
        <v>0.32727272727272699</v>
      </c>
      <c r="Q646" s="19">
        <v>0.34722222222222199</v>
      </c>
      <c r="R646" s="19">
        <v>0.33649324423301502</v>
      </c>
      <c r="S646" s="20">
        <v>397</v>
      </c>
    </row>
    <row r="647" spans="2:19" x14ac:dyDescent="0.3">
      <c r="B647" s="19" t="s">
        <v>18</v>
      </c>
      <c r="C647" s="19" t="s">
        <v>23</v>
      </c>
      <c r="D647" s="19" t="s">
        <v>366</v>
      </c>
      <c r="E647" s="19">
        <v>32</v>
      </c>
      <c r="F647" s="19" t="s">
        <v>21</v>
      </c>
      <c r="G647" s="19" t="s">
        <v>22</v>
      </c>
      <c r="H647" s="19" t="s">
        <v>85</v>
      </c>
      <c r="I647" s="19">
        <v>6</v>
      </c>
      <c r="J647" s="19">
        <v>0</v>
      </c>
      <c r="K647" s="19">
        <v>17</v>
      </c>
      <c r="L647" s="19">
        <v>0</v>
      </c>
      <c r="M647" s="19">
        <v>0.26086956521739102</v>
      </c>
      <c r="N647" s="19">
        <v>6.8052930056710703E-2</v>
      </c>
      <c r="O647" s="19">
        <v>0.26086956521739102</v>
      </c>
      <c r="P647" s="19">
        <v>0.107946026986506</v>
      </c>
      <c r="Q647" s="19">
        <v>0.5</v>
      </c>
      <c r="R647" s="19">
        <v>0</v>
      </c>
      <c r="S647" s="20">
        <v>401</v>
      </c>
    </row>
    <row r="648" spans="2:19" x14ac:dyDescent="0.3">
      <c r="B648" s="19" t="s">
        <v>18</v>
      </c>
      <c r="C648" s="19" t="s">
        <v>23</v>
      </c>
      <c r="D648" s="19" t="s">
        <v>366</v>
      </c>
      <c r="E648" s="19">
        <v>32</v>
      </c>
      <c r="F648" s="19" t="s">
        <v>21</v>
      </c>
      <c r="G648" s="19" t="s">
        <v>33</v>
      </c>
      <c r="H648" s="19" t="s">
        <v>85</v>
      </c>
      <c r="I648" s="19">
        <v>7</v>
      </c>
      <c r="J648" s="19">
        <v>2</v>
      </c>
      <c r="K648" s="19">
        <v>10</v>
      </c>
      <c r="L648" s="19">
        <v>2</v>
      </c>
      <c r="M648" s="19">
        <v>0.42857142857142799</v>
      </c>
      <c r="N648" s="19">
        <v>0.46218487394957902</v>
      </c>
      <c r="O648" s="19">
        <v>0.42857142857142799</v>
      </c>
      <c r="P648" s="19">
        <v>0.37362637362637302</v>
      </c>
      <c r="Q648" s="19">
        <v>0.47222222222222199</v>
      </c>
      <c r="R648" s="19">
        <v>0.40418561305824302</v>
      </c>
      <c r="S648" s="20">
        <v>403</v>
      </c>
    </row>
    <row r="649" spans="2:19" x14ac:dyDescent="0.3">
      <c r="B649" s="19" t="s">
        <v>18</v>
      </c>
      <c r="C649" s="19" t="s">
        <v>19</v>
      </c>
      <c r="D649" s="19" t="s">
        <v>367</v>
      </c>
      <c r="E649" s="19">
        <v>32</v>
      </c>
      <c r="F649" s="19" t="s">
        <v>21</v>
      </c>
      <c r="G649" s="19" t="s">
        <v>22</v>
      </c>
      <c r="H649" s="19" t="s">
        <v>85</v>
      </c>
      <c r="I649" s="19">
        <v>5</v>
      </c>
      <c r="J649" s="19">
        <v>1</v>
      </c>
      <c r="K649" s="19">
        <v>14</v>
      </c>
      <c r="L649" s="19">
        <v>3</v>
      </c>
      <c r="M649" s="19">
        <v>0.34782608695652101</v>
      </c>
      <c r="N649" s="19">
        <v>0.62299771167048001</v>
      </c>
      <c r="O649" s="19">
        <v>0.34782608695652101</v>
      </c>
      <c r="P649" s="19">
        <v>0.31552795031055803</v>
      </c>
      <c r="Q649" s="19">
        <v>0.50490196078431304</v>
      </c>
      <c r="R649" s="19">
        <v>0.41275485328351402</v>
      </c>
      <c r="S649" s="20">
        <v>442</v>
      </c>
    </row>
    <row r="650" spans="2:19" x14ac:dyDescent="0.3">
      <c r="B650" s="19" t="s">
        <v>18</v>
      </c>
      <c r="C650" s="19" t="s">
        <v>19</v>
      </c>
      <c r="D650" s="19" t="s">
        <v>367</v>
      </c>
      <c r="E650" s="19">
        <v>32</v>
      </c>
      <c r="F650" s="19" t="s">
        <v>21</v>
      </c>
      <c r="G650" s="19" t="s">
        <v>33</v>
      </c>
      <c r="H650" s="19" t="s">
        <v>85</v>
      </c>
      <c r="I650" s="19">
        <v>9</v>
      </c>
      <c r="J650" s="19">
        <v>0</v>
      </c>
      <c r="K650" s="19">
        <v>12</v>
      </c>
      <c r="L650" s="19">
        <v>0</v>
      </c>
      <c r="M650" s="19">
        <v>0.42857142857142799</v>
      </c>
      <c r="N650" s="19">
        <v>0.183673469387755</v>
      </c>
      <c r="O650" s="19">
        <v>0.42857142857142799</v>
      </c>
      <c r="P650" s="19">
        <v>0.25714285714285701</v>
      </c>
      <c r="Q650" s="19">
        <v>0.5</v>
      </c>
      <c r="R650" s="19">
        <v>0</v>
      </c>
      <c r="S650" s="20">
        <v>443</v>
      </c>
    </row>
    <row r="651" spans="2:19" x14ac:dyDescent="0.3">
      <c r="B651" s="19" t="s">
        <v>18</v>
      </c>
      <c r="C651" s="19" t="s">
        <v>27</v>
      </c>
      <c r="D651" s="19" t="s">
        <v>368</v>
      </c>
      <c r="E651" s="19">
        <v>32</v>
      </c>
      <c r="F651" s="19" t="s">
        <v>21</v>
      </c>
      <c r="G651" s="19" t="s">
        <v>22</v>
      </c>
      <c r="H651" s="19" t="s">
        <v>85</v>
      </c>
      <c r="I651" s="19">
        <v>0</v>
      </c>
      <c r="J651" s="19">
        <v>4</v>
      </c>
      <c r="K651" s="19">
        <v>0</v>
      </c>
      <c r="L651" s="19">
        <v>16</v>
      </c>
      <c r="M651" s="19">
        <v>0.8</v>
      </c>
      <c r="N651" s="19">
        <v>0.64</v>
      </c>
      <c r="O651" s="19">
        <v>0.8</v>
      </c>
      <c r="P651" s="19">
        <v>0.71111111111111103</v>
      </c>
      <c r="Q651" s="19">
        <v>0.5</v>
      </c>
      <c r="R651" s="19">
        <v>0</v>
      </c>
      <c r="S651" s="20">
        <v>469</v>
      </c>
    </row>
    <row r="652" spans="2:19" x14ac:dyDescent="0.3">
      <c r="B652" s="19" t="s">
        <v>18</v>
      </c>
      <c r="C652" s="19" t="s">
        <v>27</v>
      </c>
      <c r="D652" s="19" t="s">
        <v>368</v>
      </c>
      <c r="E652" s="19">
        <v>32</v>
      </c>
      <c r="F652" s="19" t="s">
        <v>21</v>
      </c>
      <c r="G652" s="19" t="s">
        <v>33</v>
      </c>
      <c r="H652" s="19" t="s">
        <v>85</v>
      </c>
      <c r="I652" s="19">
        <v>0</v>
      </c>
      <c r="J652" s="19">
        <v>8</v>
      </c>
      <c r="K652" s="19">
        <v>0</v>
      </c>
      <c r="L652" s="19">
        <v>14</v>
      </c>
      <c r="M652" s="19">
        <v>0.63636363636363602</v>
      </c>
      <c r="N652" s="19">
        <v>0.40495867768595001</v>
      </c>
      <c r="O652" s="19">
        <v>0.63636363636363602</v>
      </c>
      <c r="P652" s="19">
        <v>0.49494949494949497</v>
      </c>
      <c r="Q652" s="19">
        <v>0.5</v>
      </c>
      <c r="R652" s="19">
        <v>0</v>
      </c>
      <c r="S652" s="20">
        <v>471</v>
      </c>
    </row>
    <row r="653" spans="2:19" x14ac:dyDescent="0.3">
      <c r="B653" s="19" t="s">
        <v>18</v>
      </c>
      <c r="C653" s="19" t="s">
        <v>25</v>
      </c>
      <c r="D653" s="19" t="s">
        <v>369</v>
      </c>
      <c r="E653" s="19">
        <v>32</v>
      </c>
      <c r="F653" s="19" t="s">
        <v>21</v>
      </c>
      <c r="G653" s="19" t="s">
        <v>22</v>
      </c>
      <c r="H653" s="19" t="s">
        <v>85</v>
      </c>
      <c r="I653" s="19">
        <v>6</v>
      </c>
      <c r="J653" s="19">
        <v>0</v>
      </c>
      <c r="K653" s="19">
        <v>10</v>
      </c>
      <c r="L653" s="19">
        <v>7</v>
      </c>
      <c r="M653" s="19">
        <v>0.56521739130434701</v>
      </c>
      <c r="N653" s="19">
        <v>0.83695652173913004</v>
      </c>
      <c r="O653" s="19">
        <v>0.56521739130434701</v>
      </c>
      <c r="P653" s="19">
        <v>0.57345191040843202</v>
      </c>
      <c r="Q653" s="19">
        <v>0.70588235294117596</v>
      </c>
      <c r="R653" s="19">
        <v>0.62685933350049705</v>
      </c>
      <c r="S653" s="20">
        <v>487</v>
      </c>
    </row>
    <row r="654" spans="2:19" x14ac:dyDescent="0.3">
      <c r="B654" s="19" t="s">
        <v>18</v>
      </c>
      <c r="C654" s="19" t="s">
        <v>25</v>
      </c>
      <c r="D654" s="19" t="s">
        <v>369</v>
      </c>
      <c r="E654" s="19">
        <v>32</v>
      </c>
      <c r="F654" s="19" t="s">
        <v>21</v>
      </c>
      <c r="G654" s="19" t="s">
        <v>33</v>
      </c>
      <c r="H654" s="19" t="s">
        <v>85</v>
      </c>
      <c r="I654" s="19">
        <v>9</v>
      </c>
      <c r="J654" s="19">
        <v>0</v>
      </c>
      <c r="K654" s="19">
        <v>10</v>
      </c>
      <c r="L654" s="19">
        <v>2</v>
      </c>
      <c r="M654" s="19">
        <v>0.52380952380952295</v>
      </c>
      <c r="N654" s="19">
        <v>0.77443609022556303</v>
      </c>
      <c r="O654" s="19">
        <v>0.52380952380952295</v>
      </c>
      <c r="P654" s="19">
        <v>0.43877551020408101</v>
      </c>
      <c r="Q654" s="19">
        <v>0.58333333333333304</v>
      </c>
      <c r="R654" s="19">
        <v>0.53007145129171795</v>
      </c>
      <c r="S654" s="20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19" t="s">
        <v>18</v>
      </c>
      <c r="C665" s="19" t="s">
        <v>23</v>
      </c>
      <c r="D665" s="19" t="s">
        <v>375</v>
      </c>
      <c r="E665" s="19">
        <v>32</v>
      </c>
      <c r="F665" s="19" t="s">
        <v>21</v>
      </c>
      <c r="G665" s="19" t="s">
        <v>22</v>
      </c>
      <c r="H665" s="19" t="s">
        <v>96</v>
      </c>
      <c r="I665" s="19">
        <v>3</v>
      </c>
      <c r="J665" s="19">
        <v>3</v>
      </c>
      <c r="K665" s="19">
        <v>13</v>
      </c>
      <c r="L665" s="19">
        <v>4</v>
      </c>
      <c r="M665" s="19">
        <v>0.30434782608695599</v>
      </c>
      <c r="N665" s="19">
        <v>0.47127329192546502</v>
      </c>
      <c r="O665" s="19">
        <v>0.30434782608695599</v>
      </c>
      <c r="P665" s="19">
        <v>0.31752305665349101</v>
      </c>
      <c r="Q665" s="19">
        <v>0.36764705882352899</v>
      </c>
      <c r="R665" s="19">
        <v>0.33507040795147502</v>
      </c>
      <c r="S665" s="20">
        <v>287</v>
      </c>
    </row>
    <row r="666" spans="2:19" x14ac:dyDescent="0.3">
      <c r="B666" s="19" t="s">
        <v>18</v>
      </c>
      <c r="C666" s="19" t="s">
        <v>23</v>
      </c>
      <c r="D666" s="19" t="s">
        <v>375</v>
      </c>
      <c r="E666" s="19">
        <v>32</v>
      </c>
      <c r="F666" s="19" t="s">
        <v>21</v>
      </c>
      <c r="G666" s="19" t="s">
        <v>33</v>
      </c>
      <c r="H666" s="19" t="s">
        <v>96</v>
      </c>
      <c r="I666" s="19">
        <v>8</v>
      </c>
      <c r="J666" s="19">
        <v>1</v>
      </c>
      <c r="K666" s="19">
        <v>12</v>
      </c>
      <c r="L666" s="19">
        <v>0</v>
      </c>
      <c r="M666" s="19">
        <v>0.38095238095237999</v>
      </c>
      <c r="N666" s="19">
        <v>0.17142857142857101</v>
      </c>
      <c r="O666" s="19">
        <v>0.38095238095237999</v>
      </c>
      <c r="P666" s="19">
        <v>0.23645320197044301</v>
      </c>
      <c r="Q666" s="19">
        <v>0.44444444444444398</v>
      </c>
      <c r="R666" s="19">
        <v>0</v>
      </c>
      <c r="S666" s="20">
        <v>289</v>
      </c>
    </row>
    <row r="667" spans="2:19" x14ac:dyDescent="0.3">
      <c r="B667" s="19" t="s">
        <v>18</v>
      </c>
      <c r="C667" s="19" t="s">
        <v>19</v>
      </c>
      <c r="D667" s="19" t="s">
        <v>376</v>
      </c>
      <c r="E667" s="19">
        <v>32</v>
      </c>
      <c r="F667" s="19" t="s">
        <v>21</v>
      </c>
      <c r="G667" s="19" t="s">
        <v>22</v>
      </c>
      <c r="H667" s="19" t="s">
        <v>96</v>
      </c>
      <c r="I667" s="19">
        <v>2</v>
      </c>
      <c r="J667" s="19">
        <v>4</v>
      </c>
      <c r="K667" s="19">
        <v>8</v>
      </c>
      <c r="L667" s="19">
        <v>9</v>
      </c>
      <c r="M667" s="19">
        <v>0.47826086956521702</v>
      </c>
      <c r="N667" s="19">
        <v>0.56387959866220705</v>
      </c>
      <c r="O667" s="19">
        <v>0.47826086956521702</v>
      </c>
      <c r="P667" s="19">
        <v>0.50869565217391199</v>
      </c>
      <c r="Q667" s="19">
        <v>0.43137254901960698</v>
      </c>
      <c r="R667" s="19">
        <v>0.39536695830035101</v>
      </c>
      <c r="S667" s="20">
        <v>297</v>
      </c>
    </row>
    <row r="668" spans="2:19" x14ac:dyDescent="0.3">
      <c r="B668" s="19" t="s">
        <v>18</v>
      </c>
      <c r="C668" s="19" t="s">
        <v>19</v>
      </c>
      <c r="D668" s="19" t="s">
        <v>376</v>
      </c>
      <c r="E668" s="19">
        <v>32</v>
      </c>
      <c r="F668" s="19" t="s">
        <v>21</v>
      </c>
      <c r="G668" s="19" t="s">
        <v>33</v>
      </c>
      <c r="H668" s="19" t="s">
        <v>96</v>
      </c>
      <c r="I668" s="19">
        <v>2</v>
      </c>
      <c r="J668" s="19">
        <v>7</v>
      </c>
      <c r="K668" s="19">
        <v>5</v>
      </c>
      <c r="L668" s="19">
        <v>7</v>
      </c>
      <c r="M668" s="19">
        <v>0.42857142857142799</v>
      </c>
      <c r="N668" s="19">
        <v>0.40816326530612201</v>
      </c>
      <c r="O668" s="19">
        <v>0.42857142857142799</v>
      </c>
      <c r="P668" s="19">
        <v>0.41483516483516403</v>
      </c>
      <c r="Q668" s="19">
        <v>0.40277777777777701</v>
      </c>
      <c r="R668" s="19">
        <v>0.36889397323343998</v>
      </c>
      <c r="S668" s="20">
        <v>298</v>
      </c>
    </row>
    <row r="669" spans="2:19" x14ac:dyDescent="0.3">
      <c r="B669" s="19" t="s">
        <v>18</v>
      </c>
      <c r="C669" s="19" t="s">
        <v>19</v>
      </c>
      <c r="D669" s="19" t="s">
        <v>377</v>
      </c>
      <c r="E669" s="19">
        <v>32</v>
      </c>
      <c r="F669" s="19" t="s">
        <v>21</v>
      </c>
      <c r="G669" s="19" t="s">
        <v>22</v>
      </c>
      <c r="H669" s="19" t="s">
        <v>96</v>
      </c>
      <c r="I669" s="19">
        <v>5</v>
      </c>
      <c r="J669" s="19">
        <v>1</v>
      </c>
      <c r="K669" s="19">
        <v>16</v>
      </c>
      <c r="L669" s="19">
        <v>1</v>
      </c>
      <c r="M669" s="19">
        <v>0.26086956521739102</v>
      </c>
      <c r="N669" s="19">
        <v>0.43167701863354002</v>
      </c>
      <c r="O669" s="19">
        <v>0.26086956521739102</v>
      </c>
      <c r="P669" s="19">
        <v>0.174421561149249</v>
      </c>
      <c r="Q669" s="19">
        <v>0.44607843137254899</v>
      </c>
      <c r="R669" s="19">
        <v>0.27639019776218099</v>
      </c>
      <c r="S669" s="20">
        <v>260</v>
      </c>
    </row>
    <row r="670" spans="2:19" x14ac:dyDescent="0.3">
      <c r="B670" s="19" t="s">
        <v>18</v>
      </c>
      <c r="C670" s="19" t="s">
        <v>19</v>
      </c>
      <c r="D670" s="19" t="s">
        <v>377</v>
      </c>
      <c r="E670" s="19">
        <v>32</v>
      </c>
      <c r="F670" s="19" t="s">
        <v>21</v>
      </c>
      <c r="G670" s="19" t="s">
        <v>33</v>
      </c>
      <c r="H670" s="19" t="s">
        <v>96</v>
      </c>
      <c r="I670" s="19">
        <v>8</v>
      </c>
      <c r="J670" s="19">
        <v>1</v>
      </c>
      <c r="K670" s="19">
        <v>12</v>
      </c>
      <c r="L670" s="19">
        <v>0</v>
      </c>
      <c r="M670" s="19">
        <v>0.38095238095237999</v>
      </c>
      <c r="N670" s="19">
        <v>0.17142857142857101</v>
      </c>
      <c r="O670" s="19">
        <v>0.38095238095237999</v>
      </c>
      <c r="P670" s="19">
        <v>0.23645320197044301</v>
      </c>
      <c r="Q670" s="19">
        <v>0.44444444444444398</v>
      </c>
      <c r="R670" s="19">
        <v>0</v>
      </c>
      <c r="S670" s="20">
        <v>261</v>
      </c>
    </row>
    <row r="671" spans="2:19" x14ac:dyDescent="0.3">
      <c r="B671" s="19" t="s">
        <v>18</v>
      </c>
      <c r="C671" s="19" t="s">
        <v>25</v>
      </c>
      <c r="D671" s="19" t="s">
        <v>378</v>
      </c>
      <c r="E671" s="19">
        <v>32</v>
      </c>
      <c r="F671" s="19" t="s">
        <v>21</v>
      </c>
      <c r="G671" s="19" t="s">
        <v>22</v>
      </c>
      <c r="H671" s="19" t="s">
        <v>96</v>
      </c>
      <c r="I671" s="19">
        <v>6</v>
      </c>
      <c r="J671" s="19">
        <v>0</v>
      </c>
      <c r="K671" s="19">
        <v>6</v>
      </c>
      <c r="L671" s="19">
        <v>11</v>
      </c>
      <c r="M671" s="19">
        <v>0.73913043478260798</v>
      </c>
      <c r="N671" s="19">
        <v>0.86956521739130399</v>
      </c>
      <c r="O671" s="19">
        <v>0.73913043478260798</v>
      </c>
      <c r="P671" s="19">
        <v>0.75465838509316696</v>
      </c>
      <c r="Q671" s="19">
        <v>0.82352941176470495</v>
      </c>
      <c r="R671" s="19">
        <v>0.75418595783435305</v>
      </c>
      <c r="S671" s="20">
        <v>314</v>
      </c>
    </row>
    <row r="672" spans="2:19" x14ac:dyDescent="0.3">
      <c r="B672" s="19" t="s">
        <v>18</v>
      </c>
      <c r="C672" s="19" t="s">
        <v>25</v>
      </c>
      <c r="D672" s="19" t="s">
        <v>378</v>
      </c>
      <c r="E672" s="19">
        <v>32</v>
      </c>
      <c r="F672" s="19" t="s">
        <v>21</v>
      </c>
      <c r="G672" s="19" t="s">
        <v>33</v>
      </c>
      <c r="H672" s="19" t="s">
        <v>96</v>
      </c>
      <c r="I672" s="19">
        <v>5</v>
      </c>
      <c r="J672" s="19">
        <v>4</v>
      </c>
      <c r="K672" s="19">
        <v>10</v>
      </c>
      <c r="L672" s="19">
        <v>2</v>
      </c>
      <c r="M672" s="19">
        <v>0.33333333333333298</v>
      </c>
      <c r="N672" s="19">
        <v>0.33333333333333298</v>
      </c>
      <c r="O672" s="19">
        <v>0.33333333333333298</v>
      </c>
      <c r="P672" s="19">
        <v>0.30555555555555503</v>
      </c>
      <c r="Q672" s="19">
        <v>0.36111111111111099</v>
      </c>
      <c r="R672" s="19">
        <v>0.318480930734788</v>
      </c>
      <c r="S672" s="20">
        <v>316</v>
      </c>
    </row>
    <row r="673" spans="2:19" x14ac:dyDescent="0.3">
      <c r="B673" s="19" t="s">
        <v>18</v>
      </c>
      <c r="C673" s="19" t="s">
        <v>27</v>
      </c>
      <c r="D673" s="19" t="s">
        <v>379</v>
      </c>
      <c r="E673" s="19">
        <v>32</v>
      </c>
      <c r="F673" s="19" t="s">
        <v>21</v>
      </c>
      <c r="G673" s="19" t="s">
        <v>22</v>
      </c>
      <c r="H673" s="19" t="s">
        <v>96</v>
      </c>
      <c r="I673" s="19">
        <v>0</v>
      </c>
      <c r="J673" s="19">
        <v>4</v>
      </c>
      <c r="K673" s="19">
        <v>8</v>
      </c>
      <c r="L673" s="19">
        <v>8</v>
      </c>
      <c r="M673" s="19">
        <v>0.4</v>
      </c>
      <c r="N673" s="19">
        <v>0.53333333333333299</v>
      </c>
      <c r="O673" s="19">
        <v>0.4</v>
      </c>
      <c r="P673" s="19">
        <v>0.45714285714285702</v>
      </c>
      <c r="Q673" s="19">
        <v>0.25</v>
      </c>
      <c r="R673" s="19">
        <v>0</v>
      </c>
      <c r="S673" s="20">
        <v>314</v>
      </c>
    </row>
    <row r="674" spans="2:19" x14ac:dyDescent="0.3">
      <c r="B674" s="19" t="s">
        <v>18</v>
      </c>
      <c r="C674" s="19" t="s">
        <v>27</v>
      </c>
      <c r="D674" s="19" t="s">
        <v>379</v>
      </c>
      <c r="E674" s="19">
        <v>32</v>
      </c>
      <c r="F674" s="19" t="s">
        <v>21</v>
      </c>
      <c r="G674" s="19" t="s">
        <v>33</v>
      </c>
      <c r="H674" s="19" t="s">
        <v>96</v>
      </c>
      <c r="I674" s="19">
        <v>6</v>
      </c>
      <c r="J674" s="19">
        <v>2</v>
      </c>
      <c r="K674" s="19">
        <v>7</v>
      </c>
      <c r="L674" s="19">
        <v>7</v>
      </c>
      <c r="M674" s="19">
        <v>0.59090909090909005</v>
      </c>
      <c r="N674" s="19">
        <v>0.66278166278166195</v>
      </c>
      <c r="O674" s="19">
        <v>0.59090909090909005</v>
      </c>
      <c r="P674" s="19">
        <v>0.59514398644833399</v>
      </c>
      <c r="Q674" s="19">
        <v>0.625</v>
      </c>
      <c r="R674" s="19">
        <v>0.605722455298358</v>
      </c>
      <c r="S674" s="20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9" t="s">
        <v>18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2:19" x14ac:dyDescent="0.3">
      <c r="B696" s="9" t="s">
        <v>18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2:19" x14ac:dyDescent="0.3">
      <c r="B697" s="9" t="s">
        <v>18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2:19" x14ac:dyDescent="0.3">
      <c r="B698" s="9" t="s">
        <v>18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2:19" x14ac:dyDescent="0.3">
      <c r="B699" s="9" t="s">
        <v>18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2:19" x14ac:dyDescent="0.3">
      <c r="B700" s="9" t="s">
        <v>18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2:19" x14ac:dyDescent="0.3">
      <c r="B701" s="9" t="s">
        <v>18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2:19" x14ac:dyDescent="0.3">
      <c r="B702" s="9" t="s">
        <v>18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2:19" x14ac:dyDescent="0.3">
      <c r="B703" s="9" t="s">
        <v>18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2:19" x14ac:dyDescent="0.3">
      <c r="B704" s="9" t="s">
        <v>18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2:19" x14ac:dyDescent="0.3">
      <c r="B705" s="5" t="s">
        <v>18</v>
      </c>
      <c r="C705" s="5" t="s">
        <v>19</v>
      </c>
      <c r="D705" s="5" t="s">
        <v>391</v>
      </c>
      <c r="E705" s="5">
        <v>16</v>
      </c>
      <c r="F705" s="5" t="s">
        <v>100</v>
      </c>
      <c r="G705" s="5" t="s">
        <v>22</v>
      </c>
      <c r="H705" s="5" t="s">
        <v>49</v>
      </c>
      <c r="I705" s="5">
        <v>3</v>
      </c>
      <c r="J705" s="5">
        <v>3</v>
      </c>
      <c r="K705" s="5">
        <v>1</v>
      </c>
      <c r="L705" s="5">
        <v>16</v>
      </c>
      <c r="M705" s="5">
        <v>0.82608695652173902</v>
      </c>
      <c r="N705" s="5">
        <v>0.81807780320366097</v>
      </c>
      <c r="O705" s="5">
        <v>0.82608695652173902</v>
      </c>
      <c r="P705" s="5">
        <v>0.81352657004830897</v>
      </c>
      <c r="Q705" s="5">
        <v>0.72058823529411697</v>
      </c>
      <c r="R705" s="5">
        <v>0.73835832798791201</v>
      </c>
      <c r="S705" s="6">
        <v>796</v>
      </c>
    </row>
    <row r="706" spans="2:19" x14ac:dyDescent="0.3">
      <c r="B706" s="5" t="s">
        <v>18</v>
      </c>
      <c r="C706" s="5" t="s">
        <v>19</v>
      </c>
      <c r="D706" s="5" t="s">
        <v>391</v>
      </c>
      <c r="E706" s="5">
        <v>16</v>
      </c>
      <c r="F706" s="5" t="s">
        <v>100</v>
      </c>
      <c r="G706" s="5" t="s">
        <v>33</v>
      </c>
      <c r="H706" s="5" t="s">
        <v>49</v>
      </c>
      <c r="I706" s="5">
        <v>7</v>
      </c>
      <c r="J706" s="5">
        <v>2</v>
      </c>
      <c r="K706" s="5">
        <v>6</v>
      </c>
      <c r="L706" s="5">
        <v>6</v>
      </c>
      <c r="M706" s="5">
        <v>0.61904761904761896</v>
      </c>
      <c r="N706" s="5">
        <v>0.659340659340659</v>
      </c>
      <c r="O706" s="5">
        <v>0.61904761904761896</v>
      </c>
      <c r="P706" s="5">
        <v>0.61558441558441501</v>
      </c>
      <c r="Q706" s="5">
        <v>0.63888888888888895</v>
      </c>
      <c r="R706" s="5">
        <v>0.62952121644199399</v>
      </c>
      <c r="S706" s="6">
        <v>798</v>
      </c>
    </row>
    <row r="707" spans="2:19" x14ac:dyDescent="0.3">
      <c r="B707" s="5" t="s">
        <v>18</v>
      </c>
      <c r="C707" s="5" t="s">
        <v>27</v>
      </c>
      <c r="D707" s="5" t="s">
        <v>392</v>
      </c>
      <c r="E707" s="5">
        <v>16</v>
      </c>
      <c r="F707" s="5" t="s">
        <v>100</v>
      </c>
      <c r="G707" s="5" t="s">
        <v>22</v>
      </c>
      <c r="H707" s="5" t="s">
        <v>49</v>
      </c>
      <c r="I707" s="5">
        <v>2</v>
      </c>
      <c r="J707" s="5">
        <v>2</v>
      </c>
      <c r="K707" s="5">
        <v>6</v>
      </c>
      <c r="L707" s="5">
        <v>10</v>
      </c>
      <c r="M707" s="5">
        <v>0.6</v>
      </c>
      <c r="N707" s="5">
        <v>0.71666666666666601</v>
      </c>
      <c r="O707" s="5">
        <v>0.6</v>
      </c>
      <c r="P707" s="5">
        <v>0.63809523809523805</v>
      </c>
      <c r="Q707" s="5">
        <v>0.5625</v>
      </c>
      <c r="R707" s="5">
        <v>0.50512887616915503</v>
      </c>
      <c r="S707" s="6">
        <v>832</v>
      </c>
    </row>
    <row r="708" spans="2:19" x14ac:dyDescent="0.3">
      <c r="B708" s="5" t="s">
        <v>18</v>
      </c>
      <c r="C708" s="5" t="s">
        <v>27</v>
      </c>
      <c r="D708" s="5" t="s">
        <v>392</v>
      </c>
      <c r="E708" s="5">
        <v>16</v>
      </c>
      <c r="F708" s="5" t="s">
        <v>100</v>
      </c>
      <c r="G708" s="5" t="s">
        <v>33</v>
      </c>
      <c r="H708" s="5" t="s">
        <v>49</v>
      </c>
      <c r="I708" s="5">
        <v>5</v>
      </c>
      <c r="J708" s="5">
        <v>3</v>
      </c>
      <c r="K708" s="5">
        <v>8</v>
      </c>
      <c r="L708" s="5">
        <v>6</v>
      </c>
      <c r="M708" s="5">
        <v>0.5</v>
      </c>
      <c r="N708" s="5">
        <v>0.56410256410256399</v>
      </c>
      <c r="O708" s="5">
        <v>0.5</v>
      </c>
      <c r="P708" s="5">
        <v>0.50517598343685299</v>
      </c>
      <c r="Q708" s="5">
        <v>0.52678571428571397</v>
      </c>
      <c r="R708" s="5">
        <v>0.51192891028001097</v>
      </c>
      <c r="S708" s="6">
        <v>834</v>
      </c>
    </row>
    <row r="709" spans="2:19" x14ac:dyDescent="0.3">
      <c r="B709" s="5" t="s">
        <v>18</v>
      </c>
      <c r="C709" s="5" t="s">
        <v>29</v>
      </c>
      <c r="D709" s="5" t="s">
        <v>393</v>
      </c>
      <c r="E709" s="5">
        <v>16</v>
      </c>
      <c r="F709" s="5" t="s">
        <v>100</v>
      </c>
      <c r="G709" s="5" t="s">
        <v>22</v>
      </c>
      <c r="H709" s="5" t="s">
        <v>49</v>
      </c>
      <c r="I709" s="5">
        <v>2</v>
      </c>
      <c r="J709" s="5">
        <v>4</v>
      </c>
      <c r="K709" s="5">
        <v>1</v>
      </c>
      <c r="L709" s="5">
        <v>16</v>
      </c>
      <c r="M709" s="5">
        <v>0.78260869565217395</v>
      </c>
      <c r="N709" s="5">
        <v>0.76521739130434696</v>
      </c>
      <c r="O709" s="5">
        <v>0.78260869565217395</v>
      </c>
      <c r="P709" s="5">
        <v>0.75518997258127696</v>
      </c>
      <c r="Q709" s="5">
        <v>0.63725490196078405</v>
      </c>
      <c r="R709" s="5">
        <v>0.63956859995776105</v>
      </c>
      <c r="S709" s="6">
        <v>877</v>
      </c>
    </row>
    <row r="710" spans="2:19" x14ac:dyDescent="0.3">
      <c r="B710" s="5" t="s">
        <v>18</v>
      </c>
      <c r="C710" s="5" t="s">
        <v>23</v>
      </c>
      <c r="D710" s="5" t="s">
        <v>394</v>
      </c>
      <c r="E710" s="5">
        <v>16</v>
      </c>
      <c r="F710" s="5" t="s">
        <v>100</v>
      </c>
      <c r="G710" s="5" t="s">
        <v>22</v>
      </c>
      <c r="H710" s="5" t="s">
        <v>49</v>
      </c>
      <c r="I710" s="5">
        <v>1</v>
      </c>
      <c r="J710" s="5">
        <v>5</v>
      </c>
      <c r="K710" s="5">
        <v>2</v>
      </c>
      <c r="L710" s="5">
        <v>15</v>
      </c>
      <c r="M710" s="5">
        <v>0.69565217391304301</v>
      </c>
      <c r="N710" s="5">
        <v>0.64130434782608603</v>
      </c>
      <c r="O710" s="5">
        <v>0.69565217391304301</v>
      </c>
      <c r="P710" s="5">
        <v>0.65726596161378703</v>
      </c>
      <c r="Q710" s="5">
        <v>0.52450980392156799</v>
      </c>
      <c r="R710" s="5">
        <v>0.43788268658607898</v>
      </c>
      <c r="S710" s="6">
        <v>878</v>
      </c>
    </row>
    <row r="711" spans="2:19" x14ac:dyDescent="0.3">
      <c r="B711" s="5" t="s">
        <v>18</v>
      </c>
      <c r="C711" s="5" t="s">
        <v>29</v>
      </c>
      <c r="D711" s="5" t="s">
        <v>393</v>
      </c>
      <c r="E711" s="5">
        <v>16</v>
      </c>
      <c r="F711" s="5" t="s">
        <v>100</v>
      </c>
      <c r="G711" s="5" t="s">
        <v>33</v>
      </c>
      <c r="H711" s="5" t="s">
        <v>49</v>
      </c>
      <c r="I711" s="5">
        <v>4</v>
      </c>
      <c r="J711" s="5">
        <v>5</v>
      </c>
      <c r="K711" s="5">
        <v>7</v>
      </c>
      <c r="L711" s="5">
        <v>5</v>
      </c>
      <c r="M711" s="5">
        <v>0.42857142857142799</v>
      </c>
      <c r="N711" s="5">
        <v>0.44155844155844098</v>
      </c>
      <c r="O711" s="5">
        <v>0.42857142857142799</v>
      </c>
      <c r="P711" s="5">
        <v>0.43116883116883098</v>
      </c>
      <c r="Q711" s="5">
        <v>0.43055555555555503</v>
      </c>
      <c r="R711" s="5">
        <v>0.428361950754725</v>
      </c>
      <c r="S711" s="6">
        <v>879</v>
      </c>
    </row>
    <row r="712" spans="2:19" x14ac:dyDescent="0.3">
      <c r="B712" s="5" t="s">
        <v>18</v>
      </c>
      <c r="C712" s="5" t="s">
        <v>23</v>
      </c>
      <c r="D712" s="5" t="s">
        <v>394</v>
      </c>
      <c r="E712" s="5">
        <v>16</v>
      </c>
      <c r="F712" s="5" t="s">
        <v>100</v>
      </c>
      <c r="G712" s="5" t="s">
        <v>33</v>
      </c>
      <c r="H712" s="5" t="s">
        <v>49</v>
      </c>
      <c r="I712" s="5">
        <v>5</v>
      </c>
      <c r="J712" s="5">
        <v>4</v>
      </c>
      <c r="K712" s="5">
        <v>3</v>
      </c>
      <c r="L712" s="5">
        <v>9</v>
      </c>
      <c r="M712" s="5">
        <v>0.66666666666666596</v>
      </c>
      <c r="N712" s="5">
        <v>0.66346153846153799</v>
      </c>
      <c r="O712" s="5">
        <v>0.66666666666666596</v>
      </c>
      <c r="P712" s="5">
        <v>0.66352941176470503</v>
      </c>
      <c r="Q712" s="5">
        <v>0.65277777777777701</v>
      </c>
      <c r="R712" s="5">
        <v>0.65161636551288604</v>
      </c>
      <c r="S712" s="6">
        <v>880</v>
      </c>
    </row>
    <row r="713" spans="2:19" x14ac:dyDescent="0.3">
      <c r="B713" s="5" t="s">
        <v>18</v>
      </c>
      <c r="C713" s="5" t="s">
        <v>25</v>
      </c>
      <c r="D713" s="5" t="s">
        <v>395</v>
      </c>
      <c r="E713" s="5">
        <v>16</v>
      </c>
      <c r="F713" s="5" t="s">
        <v>100</v>
      </c>
      <c r="G713" s="5" t="s">
        <v>22</v>
      </c>
      <c r="H713" s="5" t="s">
        <v>49</v>
      </c>
      <c r="I713" s="5">
        <v>1</v>
      </c>
      <c r="J713" s="5">
        <v>5</v>
      </c>
      <c r="K713" s="5">
        <v>1</v>
      </c>
      <c r="L713" s="5">
        <v>16</v>
      </c>
      <c r="M713" s="5">
        <v>0.73913043478260798</v>
      </c>
      <c r="N713" s="5">
        <v>0.693581780538302</v>
      </c>
      <c r="O713" s="5">
        <v>0.73913043478260798</v>
      </c>
      <c r="P713" s="5">
        <v>0.68764302059496496</v>
      </c>
      <c r="Q713" s="5">
        <v>0.55392156862745001</v>
      </c>
      <c r="R713" s="5">
        <v>0.494421816408677</v>
      </c>
      <c r="S713" s="6">
        <v>950</v>
      </c>
    </row>
    <row r="714" spans="2:19" x14ac:dyDescent="0.3">
      <c r="B714" s="5" t="s">
        <v>18</v>
      </c>
      <c r="C714" s="5" t="s">
        <v>25</v>
      </c>
      <c r="D714" s="5" t="s">
        <v>395</v>
      </c>
      <c r="E714" s="5">
        <v>16</v>
      </c>
      <c r="F714" s="5" t="s">
        <v>100</v>
      </c>
      <c r="G714" s="5" t="s">
        <v>33</v>
      </c>
      <c r="H714" s="5" t="s">
        <v>49</v>
      </c>
      <c r="I714" s="5">
        <v>5</v>
      </c>
      <c r="J714" s="5">
        <v>4</v>
      </c>
      <c r="K714" s="5">
        <v>3</v>
      </c>
      <c r="L714" s="5">
        <v>9</v>
      </c>
      <c r="M714" s="5">
        <v>0.66666666666666596</v>
      </c>
      <c r="N714" s="5">
        <v>0.66346153846153799</v>
      </c>
      <c r="O714" s="5">
        <v>0.66666666666666596</v>
      </c>
      <c r="P714" s="5">
        <v>0.66352941176470503</v>
      </c>
      <c r="Q714" s="5">
        <v>0.65277777777777701</v>
      </c>
      <c r="R714" s="5">
        <v>0.65161636551288604</v>
      </c>
      <c r="S714" s="6">
        <v>952</v>
      </c>
    </row>
    <row r="715" spans="2:19" x14ac:dyDescent="0.3">
      <c r="B715" s="11" t="s">
        <v>18</v>
      </c>
      <c r="C715" s="11" t="s">
        <v>23</v>
      </c>
      <c r="D715" s="11" t="s">
        <v>396</v>
      </c>
      <c r="E715" s="11">
        <v>16</v>
      </c>
      <c r="F715" s="11" t="s">
        <v>100</v>
      </c>
      <c r="G715" s="11" t="s">
        <v>22</v>
      </c>
      <c r="H715" s="11" t="s">
        <v>55</v>
      </c>
      <c r="I715" s="11">
        <v>1</v>
      </c>
      <c r="J715" s="11">
        <v>5</v>
      </c>
      <c r="K715" s="11">
        <v>3</v>
      </c>
      <c r="L715" s="11">
        <v>14</v>
      </c>
      <c r="M715" s="11">
        <v>0.65217391304347805</v>
      </c>
      <c r="N715" s="11">
        <v>0.60983981693363798</v>
      </c>
      <c r="O715" s="11">
        <v>0.65217391304347805</v>
      </c>
      <c r="P715" s="11">
        <v>0.62705314009661794</v>
      </c>
      <c r="Q715" s="11">
        <v>0.49509803921568601</v>
      </c>
      <c r="R715" s="11">
        <v>0.39875907218330298</v>
      </c>
      <c r="S715" s="12">
        <v>850</v>
      </c>
    </row>
    <row r="716" spans="2:19" x14ac:dyDescent="0.3">
      <c r="B716" s="11" t="s">
        <v>18</v>
      </c>
      <c r="C716" s="11" t="s">
        <v>23</v>
      </c>
      <c r="D716" s="11" t="s">
        <v>396</v>
      </c>
      <c r="E716" s="11">
        <v>16</v>
      </c>
      <c r="F716" s="11" t="s">
        <v>100</v>
      </c>
      <c r="G716" s="11" t="s">
        <v>33</v>
      </c>
      <c r="H716" s="11" t="s">
        <v>55</v>
      </c>
      <c r="I716" s="11">
        <v>7</v>
      </c>
      <c r="J716" s="11">
        <v>2</v>
      </c>
      <c r="K716" s="11">
        <v>5</v>
      </c>
      <c r="L716" s="11">
        <v>7</v>
      </c>
      <c r="M716" s="11">
        <v>0.66666666666666596</v>
      </c>
      <c r="N716" s="11">
        <v>0.69444444444444398</v>
      </c>
      <c r="O716" s="11">
        <v>0.66666666666666596</v>
      </c>
      <c r="P716" s="11">
        <v>0.66666666666666596</v>
      </c>
      <c r="Q716" s="11">
        <v>0.68055555555555503</v>
      </c>
      <c r="R716" s="11">
        <v>0.67357531405456295</v>
      </c>
      <c r="S716" s="12">
        <v>851</v>
      </c>
    </row>
    <row r="717" spans="2:19" x14ac:dyDescent="0.3">
      <c r="B717" s="11" t="s">
        <v>18</v>
      </c>
      <c r="C717" s="11" t="s">
        <v>19</v>
      </c>
      <c r="D717" s="11" t="s">
        <v>397</v>
      </c>
      <c r="E717" s="11">
        <v>16</v>
      </c>
      <c r="F717" s="11" t="s">
        <v>100</v>
      </c>
      <c r="G717" s="11" t="s">
        <v>22</v>
      </c>
      <c r="H717" s="11" t="s">
        <v>55</v>
      </c>
      <c r="I717" s="11">
        <v>2</v>
      </c>
      <c r="J717" s="11">
        <v>4</v>
      </c>
      <c r="K717" s="11">
        <v>0</v>
      </c>
      <c r="L717" s="11">
        <v>17</v>
      </c>
      <c r="M717" s="11">
        <v>0.82608695652173902</v>
      </c>
      <c r="N717" s="11">
        <v>0.859213250517598</v>
      </c>
      <c r="O717" s="11">
        <v>0.82608695652173902</v>
      </c>
      <c r="P717" s="11">
        <v>0.79176201372997701</v>
      </c>
      <c r="Q717" s="11">
        <v>0.66666666666666596</v>
      </c>
      <c r="R717" s="11">
        <v>0.72073745681025803</v>
      </c>
      <c r="S717" s="12">
        <v>854</v>
      </c>
    </row>
    <row r="718" spans="2:19" x14ac:dyDescent="0.3">
      <c r="B718" s="11" t="s">
        <v>18</v>
      </c>
      <c r="C718" s="11" t="s">
        <v>19</v>
      </c>
      <c r="D718" s="11" t="s">
        <v>397</v>
      </c>
      <c r="E718" s="11">
        <v>16</v>
      </c>
      <c r="F718" s="11" t="s">
        <v>100</v>
      </c>
      <c r="G718" s="11" t="s">
        <v>33</v>
      </c>
      <c r="H718" s="11" t="s">
        <v>55</v>
      </c>
      <c r="I718" s="11">
        <v>4</v>
      </c>
      <c r="J718" s="11">
        <v>5</v>
      </c>
      <c r="K718" s="11">
        <v>8</v>
      </c>
      <c r="L718" s="11">
        <v>4</v>
      </c>
      <c r="M718" s="11">
        <v>0.38095238095237999</v>
      </c>
      <c r="N718" s="11">
        <v>0.39682539682539603</v>
      </c>
      <c r="O718" s="11">
        <v>0.38095238095237999</v>
      </c>
      <c r="P718" s="11">
        <v>0.38095238095237999</v>
      </c>
      <c r="Q718" s="11">
        <v>0.38888888888888801</v>
      </c>
      <c r="R718" s="11">
        <v>0.38490017945975002</v>
      </c>
      <c r="S718" s="12">
        <v>857</v>
      </c>
    </row>
    <row r="719" spans="2:19" x14ac:dyDescent="0.3">
      <c r="B719" s="11" t="s">
        <v>18</v>
      </c>
      <c r="C719" s="11" t="s">
        <v>25</v>
      </c>
      <c r="D719" s="11" t="s">
        <v>398</v>
      </c>
      <c r="E719" s="11">
        <v>16</v>
      </c>
      <c r="F719" s="11" t="s">
        <v>100</v>
      </c>
      <c r="G719" s="11" t="s">
        <v>22</v>
      </c>
      <c r="H719" s="11" t="s">
        <v>55</v>
      </c>
      <c r="I719" s="11">
        <v>5</v>
      </c>
      <c r="J719" s="11">
        <v>1</v>
      </c>
      <c r="K719" s="11">
        <v>6</v>
      </c>
      <c r="L719" s="11">
        <v>11</v>
      </c>
      <c r="M719" s="11">
        <v>0.69565217391304301</v>
      </c>
      <c r="N719" s="11">
        <v>0.79611330698287197</v>
      </c>
      <c r="O719" s="11">
        <v>0.69565217391304301</v>
      </c>
      <c r="P719" s="11">
        <v>0.71417232560190402</v>
      </c>
      <c r="Q719" s="11">
        <v>0.74019607843137203</v>
      </c>
      <c r="R719" s="11">
        <v>0.68847443609919201</v>
      </c>
      <c r="S719" s="12">
        <v>885</v>
      </c>
    </row>
    <row r="720" spans="2:19" x14ac:dyDescent="0.3">
      <c r="B720" s="11" t="s">
        <v>18</v>
      </c>
      <c r="C720" s="11" t="s">
        <v>25</v>
      </c>
      <c r="D720" s="11" t="s">
        <v>398</v>
      </c>
      <c r="E720" s="11">
        <v>16</v>
      </c>
      <c r="F720" s="11" t="s">
        <v>100</v>
      </c>
      <c r="G720" s="11" t="s">
        <v>33</v>
      </c>
      <c r="H720" s="11" t="s">
        <v>55</v>
      </c>
      <c r="I720" s="11">
        <v>5</v>
      </c>
      <c r="J720" s="11">
        <v>4</v>
      </c>
      <c r="K720" s="11">
        <v>5</v>
      </c>
      <c r="L720" s="11">
        <v>7</v>
      </c>
      <c r="M720" s="11">
        <v>0.57142857142857095</v>
      </c>
      <c r="N720" s="11">
        <v>0.57792207792207795</v>
      </c>
      <c r="O720" s="11">
        <v>0.57142857142857095</v>
      </c>
      <c r="P720" s="11">
        <v>0.57338999673095703</v>
      </c>
      <c r="Q720" s="11">
        <v>0.56944444444444398</v>
      </c>
      <c r="R720" s="11">
        <v>0.56666959640974901</v>
      </c>
      <c r="S720" s="12">
        <v>887</v>
      </c>
    </row>
    <row r="721" spans="2:19" x14ac:dyDescent="0.3">
      <c r="B721" s="11" t="s">
        <v>18</v>
      </c>
      <c r="C721" s="11" t="s">
        <v>27</v>
      </c>
      <c r="D721" s="11" t="s">
        <v>399</v>
      </c>
      <c r="E721" s="11">
        <v>16</v>
      </c>
      <c r="F721" s="11" t="s">
        <v>100</v>
      </c>
      <c r="G721" s="11" t="s">
        <v>22</v>
      </c>
      <c r="H721" s="11" t="s">
        <v>55</v>
      </c>
      <c r="I721" s="11">
        <v>0</v>
      </c>
      <c r="J721" s="11">
        <v>4</v>
      </c>
      <c r="K721" s="11">
        <v>5</v>
      </c>
      <c r="L721" s="11">
        <v>11</v>
      </c>
      <c r="M721" s="11">
        <v>0.55000000000000004</v>
      </c>
      <c r="N721" s="11">
        <v>0.586666666666666</v>
      </c>
      <c r="O721" s="11">
        <v>0.55000000000000004</v>
      </c>
      <c r="P721" s="11">
        <v>0.56774193548386997</v>
      </c>
      <c r="Q721" s="11">
        <v>0.34375</v>
      </c>
      <c r="R721" s="11">
        <v>0</v>
      </c>
      <c r="S721" s="12">
        <v>898</v>
      </c>
    </row>
    <row r="722" spans="2:19" x14ac:dyDescent="0.3">
      <c r="B722" s="11" t="s">
        <v>18</v>
      </c>
      <c r="C722" s="11" t="s">
        <v>27</v>
      </c>
      <c r="D722" s="11" t="s">
        <v>399</v>
      </c>
      <c r="E722" s="11">
        <v>16</v>
      </c>
      <c r="F722" s="11" t="s">
        <v>100</v>
      </c>
      <c r="G722" s="11" t="s">
        <v>33</v>
      </c>
      <c r="H722" s="11" t="s">
        <v>55</v>
      </c>
      <c r="I722" s="11">
        <v>3</v>
      </c>
      <c r="J722" s="11">
        <v>5</v>
      </c>
      <c r="K722" s="11">
        <v>6</v>
      </c>
      <c r="L722" s="11">
        <v>8</v>
      </c>
      <c r="M722" s="11">
        <v>0.5</v>
      </c>
      <c r="N722" s="11">
        <v>0.512820512820512</v>
      </c>
      <c r="O722" s="11">
        <v>0.5</v>
      </c>
      <c r="P722" s="11">
        <v>0.50544662309368205</v>
      </c>
      <c r="Q722" s="11">
        <v>0.47321428571428498</v>
      </c>
      <c r="R722" s="11">
        <v>0.45788313721339802</v>
      </c>
      <c r="S722" s="12">
        <v>900</v>
      </c>
    </row>
    <row r="723" spans="2:19" x14ac:dyDescent="0.3">
      <c r="B723" s="11" t="s">
        <v>18</v>
      </c>
      <c r="C723" s="11" t="s">
        <v>29</v>
      </c>
      <c r="D723" s="11" t="s">
        <v>400</v>
      </c>
      <c r="E723" s="11">
        <v>16</v>
      </c>
      <c r="F723" s="11" t="s">
        <v>100</v>
      </c>
      <c r="G723" s="11" t="s">
        <v>22</v>
      </c>
      <c r="H723" s="11" t="s">
        <v>55</v>
      </c>
      <c r="I723" s="11">
        <v>5</v>
      </c>
      <c r="J723" s="11">
        <v>1</v>
      </c>
      <c r="K723" s="11">
        <v>3</v>
      </c>
      <c r="L723" s="11">
        <v>14</v>
      </c>
      <c r="M723" s="11">
        <v>0.82608695652173902</v>
      </c>
      <c r="N723" s="11">
        <v>0.85289855072463705</v>
      </c>
      <c r="O723" s="11">
        <v>0.82608695652173902</v>
      </c>
      <c r="P723" s="11">
        <v>0.83307453416149002</v>
      </c>
      <c r="Q723" s="11">
        <v>0.828431372549019</v>
      </c>
      <c r="R723" s="11">
        <v>0.79543311177270803</v>
      </c>
      <c r="S723" s="12">
        <v>112</v>
      </c>
    </row>
    <row r="724" spans="2:19" x14ac:dyDescent="0.3">
      <c r="B724" s="11" t="s">
        <v>18</v>
      </c>
      <c r="C724" s="11" t="s">
        <v>29</v>
      </c>
      <c r="D724" s="11" t="s">
        <v>400</v>
      </c>
      <c r="E724" s="11">
        <v>16</v>
      </c>
      <c r="F724" s="11" t="s">
        <v>100</v>
      </c>
      <c r="G724" s="11" t="s">
        <v>33</v>
      </c>
      <c r="H724" s="11" t="s">
        <v>55</v>
      </c>
      <c r="I724" s="11">
        <v>5</v>
      </c>
      <c r="J724" s="11">
        <v>4</v>
      </c>
      <c r="K724" s="11">
        <v>6</v>
      </c>
      <c r="L724" s="11">
        <v>6</v>
      </c>
      <c r="M724" s="11">
        <v>0.52380952380952295</v>
      </c>
      <c r="N724" s="11">
        <v>0.53766233766233695</v>
      </c>
      <c r="O724" s="11">
        <v>0.52380952380952295</v>
      </c>
      <c r="P724" s="11">
        <v>0.52597402597402598</v>
      </c>
      <c r="Q724" s="11">
        <v>0.52777777777777701</v>
      </c>
      <c r="R724" s="11">
        <v>0.52463410228614504</v>
      </c>
      <c r="S724" s="12">
        <v>112</v>
      </c>
    </row>
    <row r="725" spans="2:19" x14ac:dyDescent="0.3">
      <c r="B725" s="5" t="s">
        <v>18</v>
      </c>
      <c r="C725" s="5" t="s">
        <v>23</v>
      </c>
      <c r="D725" s="5" t="s">
        <v>401</v>
      </c>
      <c r="E725" s="5">
        <v>16</v>
      </c>
      <c r="F725" s="5" t="s">
        <v>100</v>
      </c>
      <c r="G725" s="5" t="s">
        <v>22</v>
      </c>
      <c r="H725" s="5" t="s">
        <v>61</v>
      </c>
      <c r="I725" s="5">
        <v>5</v>
      </c>
      <c r="J725" s="5">
        <v>1</v>
      </c>
      <c r="K725" s="5">
        <v>5</v>
      </c>
      <c r="L725" s="5">
        <v>12</v>
      </c>
      <c r="M725" s="5">
        <v>0.73913043478260798</v>
      </c>
      <c r="N725" s="5">
        <v>0.81270903010033402</v>
      </c>
      <c r="O725" s="5">
        <v>0.73913043478260798</v>
      </c>
      <c r="P725" s="5">
        <v>0.75434782608695605</v>
      </c>
      <c r="Q725" s="5">
        <v>0.76960784313725505</v>
      </c>
      <c r="R725" s="5">
        <v>0.72183800517768903</v>
      </c>
      <c r="S725" s="6">
        <v>815</v>
      </c>
    </row>
    <row r="726" spans="2:19" x14ac:dyDescent="0.3">
      <c r="B726" s="5" t="s">
        <v>18</v>
      </c>
      <c r="C726" s="5" t="s">
        <v>23</v>
      </c>
      <c r="D726" s="5" t="s">
        <v>401</v>
      </c>
      <c r="E726" s="5">
        <v>16</v>
      </c>
      <c r="F726" s="5" t="s">
        <v>100</v>
      </c>
      <c r="G726" s="5" t="s">
        <v>33</v>
      </c>
      <c r="H726" s="5" t="s">
        <v>61</v>
      </c>
      <c r="I726" s="5">
        <v>6</v>
      </c>
      <c r="J726" s="5">
        <v>3</v>
      </c>
      <c r="K726" s="5">
        <v>7</v>
      </c>
      <c r="L726" s="5">
        <v>5</v>
      </c>
      <c r="M726" s="5">
        <v>0.52380952380952295</v>
      </c>
      <c r="N726" s="5">
        <v>0.55494505494505497</v>
      </c>
      <c r="O726" s="5">
        <v>0.52380952380952295</v>
      </c>
      <c r="P726" s="5">
        <v>0.51948051948051899</v>
      </c>
      <c r="Q726" s="5">
        <v>0.54166666666666596</v>
      </c>
      <c r="R726" s="5">
        <v>0.53204253451782302</v>
      </c>
      <c r="S726" s="6">
        <v>818</v>
      </c>
    </row>
    <row r="727" spans="2:19" x14ac:dyDescent="0.3">
      <c r="B727" s="5" t="s">
        <v>18</v>
      </c>
      <c r="C727" s="5" t="s">
        <v>19</v>
      </c>
      <c r="D727" s="5" t="s">
        <v>402</v>
      </c>
      <c r="E727" s="5">
        <v>16</v>
      </c>
      <c r="F727" s="5" t="s">
        <v>100</v>
      </c>
      <c r="G727" s="5" t="s">
        <v>22</v>
      </c>
      <c r="H727" s="5" t="s">
        <v>61</v>
      </c>
      <c r="I727" s="5">
        <v>2</v>
      </c>
      <c r="J727" s="5">
        <v>4</v>
      </c>
      <c r="K727" s="5">
        <v>1</v>
      </c>
      <c r="L727" s="5">
        <v>16</v>
      </c>
      <c r="M727" s="5">
        <v>0.78260869565217395</v>
      </c>
      <c r="N727" s="5">
        <v>0.76521739130434696</v>
      </c>
      <c r="O727" s="5">
        <v>0.78260869565217395</v>
      </c>
      <c r="P727" s="5">
        <v>0.75518997258127696</v>
      </c>
      <c r="Q727" s="5">
        <v>0.63725490196078405</v>
      </c>
      <c r="R727" s="5">
        <v>0.63956859995776105</v>
      </c>
      <c r="S727" s="6">
        <v>878</v>
      </c>
    </row>
    <row r="728" spans="2:19" x14ac:dyDescent="0.3">
      <c r="B728" s="5" t="s">
        <v>18</v>
      </c>
      <c r="C728" s="5" t="s">
        <v>19</v>
      </c>
      <c r="D728" s="5" t="s">
        <v>402</v>
      </c>
      <c r="E728" s="5">
        <v>16</v>
      </c>
      <c r="F728" s="5" t="s">
        <v>100</v>
      </c>
      <c r="G728" s="5" t="s">
        <v>33</v>
      </c>
      <c r="H728" s="5" t="s">
        <v>61</v>
      </c>
      <c r="I728" s="5">
        <v>3</v>
      </c>
      <c r="J728" s="5">
        <v>6</v>
      </c>
      <c r="K728" s="5">
        <v>6</v>
      </c>
      <c r="L728" s="5">
        <v>6</v>
      </c>
      <c r="M728" s="5">
        <v>0.42857142857142799</v>
      </c>
      <c r="N728" s="5">
        <v>0.42857142857142799</v>
      </c>
      <c r="O728" s="5">
        <v>0.42857142857142799</v>
      </c>
      <c r="P728" s="5">
        <v>0.42857142857142799</v>
      </c>
      <c r="Q728" s="5">
        <v>0.41666666666666602</v>
      </c>
      <c r="R728" s="5">
        <v>0.40824829046386302</v>
      </c>
      <c r="S728" s="6">
        <v>880</v>
      </c>
    </row>
    <row r="729" spans="2:19" x14ac:dyDescent="0.3">
      <c r="B729" s="5" t="s">
        <v>18</v>
      </c>
      <c r="C729" s="5" t="s">
        <v>29</v>
      </c>
      <c r="D729" s="5" t="s">
        <v>403</v>
      </c>
      <c r="E729" s="5">
        <v>16</v>
      </c>
      <c r="F729" s="5" t="s">
        <v>100</v>
      </c>
      <c r="G729" s="5" t="s">
        <v>22</v>
      </c>
      <c r="H729" s="5" t="s">
        <v>61</v>
      </c>
      <c r="I729" s="5">
        <v>4</v>
      </c>
      <c r="J729" s="5">
        <v>2</v>
      </c>
      <c r="K729" s="5">
        <v>2</v>
      </c>
      <c r="L729" s="5">
        <v>15</v>
      </c>
      <c r="M729" s="5">
        <v>0.82608695652173902</v>
      </c>
      <c r="N729" s="5">
        <v>0.82608695652173902</v>
      </c>
      <c r="O729" s="5">
        <v>0.82608695652173902</v>
      </c>
      <c r="P729" s="5">
        <v>0.82608695652173902</v>
      </c>
      <c r="Q729" s="5">
        <v>0.77450980392156799</v>
      </c>
      <c r="R729" s="5">
        <v>0.76696498884736997</v>
      </c>
      <c r="S729" s="6">
        <v>863</v>
      </c>
    </row>
    <row r="730" spans="2:19" x14ac:dyDescent="0.3">
      <c r="B730" s="5" t="s">
        <v>18</v>
      </c>
      <c r="C730" s="5" t="s">
        <v>29</v>
      </c>
      <c r="D730" s="5" t="s">
        <v>403</v>
      </c>
      <c r="E730" s="5">
        <v>16</v>
      </c>
      <c r="F730" s="5" t="s">
        <v>100</v>
      </c>
      <c r="G730" s="5" t="s">
        <v>33</v>
      </c>
      <c r="H730" s="5" t="s">
        <v>61</v>
      </c>
      <c r="I730" s="5">
        <v>4</v>
      </c>
      <c r="J730" s="5">
        <v>5</v>
      </c>
      <c r="K730" s="5">
        <v>2</v>
      </c>
      <c r="L730" s="5">
        <v>10</v>
      </c>
      <c r="M730" s="5">
        <v>0.66666666666666596</v>
      </c>
      <c r="N730" s="5">
        <v>0.66666666666666596</v>
      </c>
      <c r="O730" s="5">
        <v>0.66666666666666596</v>
      </c>
      <c r="P730" s="5">
        <v>0.65185185185185102</v>
      </c>
      <c r="Q730" s="5">
        <v>0.63888888888888895</v>
      </c>
      <c r="R730" s="5">
        <v>0.63696186146957701</v>
      </c>
      <c r="S730" s="6">
        <v>864</v>
      </c>
    </row>
    <row r="731" spans="2:19" x14ac:dyDescent="0.3">
      <c r="B731" s="5" t="s">
        <v>18</v>
      </c>
      <c r="C731" s="5" t="s">
        <v>25</v>
      </c>
      <c r="D731" s="5" t="s">
        <v>404</v>
      </c>
      <c r="E731" s="5">
        <v>16</v>
      </c>
      <c r="F731" s="5" t="s">
        <v>100</v>
      </c>
      <c r="G731" s="5" t="s">
        <v>22</v>
      </c>
      <c r="H731" s="5" t="s">
        <v>61</v>
      </c>
      <c r="I731" s="5">
        <v>4</v>
      </c>
      <c r="J731" s="5">
        <v>2</v>
      </c>
      <c r="K731" s="5">
        <v>1</v>
      </c>
      <c r="L731" s="5">
        <v>16</v>
      </c>
      <c r="M731" s="5">
        <v>0.86956521739130399</v>
      </c>
      <c r="N731" s="5">
        <v>0.86570048309178704</v>
      </c>
      <c r="O731" s="5">
        <v>0.86956521739130399</v>
      </c>
      <c r="P731" s="5">
        <v>0.86549971767362999</v>
      </c>
      <c r="Q731" s="5">
        <v>0.80392156862745101</v>
      </c>
      <c r="R731" s="5">
        <v>0.81729589327090801</v>
      </c>
      <c r="S731" s="6">
        <v>130</v>
      </c>
    </row>
    <row r="732" spans="2:19" x14ac:dyDescent="0.3">
      <c r="B732" s="5" t="s">
        <v>18</v>
      </c>
      <c r="C732" s="5" t="s">
        <v>25</v>
      </c>
      <c r="D732" s="5" t="s">
        <v>404</v>
      </c>
      <c r="E732" s="5">
        <v>16</v>
      </c>
      <c r="F732" s="5" t="s">
        <v>100</v>
      </c>
      <c r="G732" s="5" t="s">
        <v>33</v>
      </c>
      <c r="H732" s="5" t="s">
        <v>61</v>
      </c>
      <c r="I732" s="5">
        <v>4</v>
      </c>
      <c r="J732" s="5">
        <v>5</v>
      </c>
      <c r="K732" s="5">
        <v>5</v>
      </c>
      <c r="L732" s="5">
        <v>7</v>
      </c>
      <c r="M732" s="5">
        <v>0.52380952380952295</v>
      </c>
      <c r="N732" s="5">
        <v>0.52380952380952295</v>
      </c>
      <c r="O732" s="5">
        <v>0.52380952380952295</v>
      </c>
      <c r="P732" s="5">
        <v>0.52380952380952295</v>
      </c>
      <c r="Q732" s="5">
        <v>0.51388888888888895</v>
      </c>
      <c r="R732" s="5">
        <v>0.50917507721731503</v>
      </c>
      <c r="S732" s="6">
        <v>130</v>
      </c>
    </row>
    <row r="733" spans="2:19" x14ac:dyDescent="0.3">
      <c r="B733" s="5" t="s">
        <v>18</v>
      </c>
      <c r="C733" s="5" t="s">
        <v>27</v>
      </c>
      <c r="D733" s="5" t="s">
        <v>404</v>
      </c>
      <c r="E733" s="5">
        <v>16</v>
      </c>
      <c r="F733" s="5" t="s">
        <v>100</v>
      </c>
      <c r="G733" s="5" t="s">
        <v>22</v>
      </c>
      <c r="H733" s="5" t="s">
        <v>61</v>
      </c>
      <c r="I733" s="5">
        <v>0</v>
      </c>
      <c r="J733" s="5">
        <v>4</v>
      </c>
      <c r="K733" s="5">
        <v>4</v>
      </c>
      <c r="L733" s="5">
        <v>12</v>
      </c>
      <c r="M733" s="5">
        <v>0.6</v>
      </c>
      <c r="N733" s="5">
        <v>0.6</v>
      </c>
      <c r="O733" s="5">
        <v>0.6</v>
      </c>
      <c r="P733" s="5">
        <v>0.6</v>
      </c>
      <c r="Q733" s="5">
        <v>0.375</v>
      </c>
      <c r="R733" s="5">
        <v>0</v>
      </c>
      <c r="S733" s="5">
        <v>261</v>
      </c>
    </row>
    <row r="734" spans="2:19" x14ac:dyDescent="0.3">
      <c r="B734" s="5" t="s">
        <v>18</v>
      </c>
      <c r="C734" s="5" t="s">
        <v>27</v>
      </c>
      <c r="D734" s="5" t="s">
        <v>404</v>
      </c>
      <c r="E734" s="5">
        <v>16</v>
      </c>
      <c r="F734" s="5" t="s">
        <v>100</v>
      </c>
      <c r="G734" s="5" t="s">
        <v>33</v>
      </c>
      <c r="H734" s="5" t="s">
        <v>61</v>
      </c>
      <c r="I734" s="5">
        <v>4</v>
      </c>
      <c r="J734" s="5">
        <v>4</v>
      </c>
      <c r="K734" s="5">
        <v>5</v>
      </c>
      <c r="L734" s="5">
        <v>9</v>
      </c>
      <c r="M734" s="5">
        <v>0.59090909090909005</v>
      </c>
      <c r="N734" s="5">
        <v>0.60217560217560195</v>
      </c>
      <c r="O734" s="5">
        <v>0.59090909090909005</v>
      </c>
      <c r="P734" s="5">
        <v>0.59536541889482997</v>
      </c>
      <c r="Q734" s="5">
        <v>0.57142857142857095</v>
      </c>
      <c r="R734" s="5">
        <v>0.56079002399879996</v>
      </c>
      <c r="S734" s="5">
        <v>261</v>
      </c>
    </row>
    <row r="735" spans="2:19" x14ac:dyDescent="0.3">
      <c r="B735" s="11" t="s">
        <v>18</v>
      </c>
      <c r="C735" s="11" t="s">
        <v>23</v>
      </c>
      <c r="D735" s="11" t="s">
        <v>405</v>
      </c>
      <c r="E735" s="11">
        <v>16</v>
      </c>
      <c r="F735" s="11" t="s">
        <v>100</v>
      </c>
      <c r="G735" s="11" t="s">
        <v>22</v>
      </c>
      <c r="H735" s="11" t="s">
        <v>67</v>
      </c>
      <c r="I735" s="11">
        <v>1</v>
      </c>
      <c r="J735" s="11">
        <v>5</v>
      </c>
      <c r="K735" s="11">
        <v>3</v>
      </c>
      <c r="L735" s="11">
        <v>14</v>
      </c>
      <c r="M735" s="11">
        <v>0.65217391304347805</v>
      </c>
      <c r="N735" s="11">
        <v>0.60983981693363798</v>
      </c>
      <c r="O735" s="11">
        <v>0.65217391304347805</v>
      </c>
      <c r="P735" s="11">
        <v>0.62705314009661794</v>
      </c>
      <c r="Q735" s="11">
        <v>0.49509803921568601</v>
      </c>
      <c r="R735" s="11">
        <v>0.39875907218330298</v>
      </c>
      <c r="S735" s="12">
        <v>102</v>
      </c>
    </row>
    <row r="736" spans="2:19" x14ac:dyDescent="0.3">
      <c r="B736" s="11" t="s">
        <v>18</v>
      </c>
      <c r="C736" s="11" t="s">
        <v>23</v>
      </c>
      <c r="D736" s="11" t="s">
        <v>405</v>
      </c>
      <c r="E736" s="11">
        <v>16</v>
      </c>
      <c r="F736" s="11" t="s">
        <v>100</v>
      </c>
      <c r="G736" s="11" t="s">
        <v>33</v>
      </c>
      <c r="H736" s="11" t="s">
        <v>67</v>
      </c>
      <c r="I736" s="11">
        <v>4</v>
      </c>
      <c r="J736" s="11">
        <v>5</v>
      </c>
      <c r="K736" s="11">
        <v>3</v>
      </c>
      <c r="L736" s="11">
        <v>9</v>
      </c>
      <c r="M736" s="11">
        <v>0.61904761904761896</v>
      </c>
      <c r="N736" s="11">
        <v>0.61224489795918302</v>
      </c>
      <c r="O736" s="11">
        <v>0.61904761904761896</v>
      </c>
      <c r="P736" s="11">
        <v>0.60989010989010894</v>
      </c>
      <c r="Q736" s="11">
        <v>0.59722222222222199</v>
      </c>
      <c r="R736" s="11">
        <v>0.59154636852226705</v>
      </c>
      <c r="S736" s="12">
        <v>102</v>
      </c>
    </row>
    <row r="737" spans="2:19" x14ac:dyDescent="0.3">
      <c r="B737" s="11" t="s">
        <v>18</v>
      </c>
      <c r="C737" s="11" t="s">
        <v>19</v>
      </c>
      <c r="D737" s="11" t="s">
        <v>406</v>
      </c>
      <c r="E737" s="11">
        <v>16</v>
      </c>
      <c r="F737" s="11" t="s">
        <v>100</v>
      </c>
      <c r="G737" s="11" t="s">
        <v>22</v>
      </c>
      <c r="H737" s="11" t="s">
        <v>67</v>
      </c>
      <c r="I737" s="11">
        <v>0</v>
      </c>
      <c r="J737" s="11">
        <v>6</v>
      </c>
      <c r="K737" s="11">
        <v>3</v>
      </c>
      <c r="L737" s="11">
        <v>14</v>
      </c>
      <c r="M737" s="11">
        <v>0.60869565217391297</v>
      </c>
      <c r="N737" s="11">
        <v>0.51739130434782599</v>
      </c>
      <c r="O737" s="11">
        <v>0.60869565217391297</v>
      </c>
      <c r="P737" s="11">
        <v>0.55934195064629799</v>
      </c>
      <c r="Q737" s="11">
        <v>0.41176470588235198</v>
      </c>
      <c r="R737" s="11">
        <v>0</v>
      </c>
      <c r="S737" s="12">
        <v>119</v>
      </c>
    </row>
    <row r="738" spans="2:19" x14ac:dyDescent="0.3">
      <c r="B738" s="11" t="s">
        <v>18</v>
      </c>
      <c r="C738" s="11" t="s">
        <v>19</v>
      </c>
      <c r="D738" s="11" t="s">
        <v>406</v>
      </c>
      <c r="E738" s="11">
        <v>16</v>
      </c>
      <c r="F738" s="11" t="s">
        <v>100</v>
      </c>
      <c r="G738" s="11" t="s">
        <v>33</v>
      </c>
      <c r="H738" s="11" t="s">
        <v>67</v>
      </c>
      <c r="I738" s="11">
        <v>3</v>
      </c>
      <c r="J738" s="11">
        <v>6</v>
      </c>
      <c r="K738" s="11">
        <v>6</v>
      </c>
      <c r="L738" s="11">
        <v>6</v>
      </c>
      <c r="M738" s="11">
        <v>0.42857142857142799</v>
      </c>
      <c r="N738" s="11">
        <v>0.42857142857142799</v>
      </c>
      <c r="O738" s="11">
        <v>0.42857142857142799</v>
      </c>
      <c r="P738" s="11">
        <v>0.42857142857142799</v>
      </c>
      <c r="Q738" s="11">
        <v>0.41666666666666602</v>
      </c>
      <c r="R738" s="11">
        <v>0.40824829046386302</v>
      </c>
      <c r="S738" s="12">
        <v>119</v>
      </c>
    </row>
    <row r="739" spans="2:19" x14ac:dyDescent="0.3">
      <c r="B739" s="11" t="s">
        <v>18</v>
      </c>
      <c r="C739" s="11" t="s">
        <v>25</v>
      </c>
      <c r="D739" s="11" t="s">
        <v>407</v>
      </c>
      <c r="E739" s="11">
        <v>16</v>
      </c>
      <c r="F739" s="11" t="s">
        <v>100</v>
      </c>
      <c r="G739" s="11" t="s">
        <v>22</v>
      </c>
      <c r="H739" s="11" t="s">
        <v>67</v>
      </c>
      <c r="I739" s="11">
        <v>0</v>
      </c>
      <c r="J739" s="11">
        <v>6</v>
      </c>
      <c r="K739" s="11">
        <v>1</v>
      </c>
      <c r="L739" s="11">
        <v>16</v>
      </c>
      <c r="M739" s="11">
        <v>0.69565217391304301</v>
      </c>
      <c r="N739" s="11">
        <v>0.53754940711462396</v>
      </c>
      <c r="O739" s="11">
        <v>0.69565217391304301</v>
      </c>
      <c r="P739" s="11">
        <v>0.60646599777034504</v>
      </c>
      <c r="Q739" s="11">
        <v>0.47058823529411697</v>
      </c>
      <c r="R739" s="11">
        <v>0</v>
      </c>
      <c r="S739" s="11">
        <v>145</v>
      </c>
    </row>
    <row r="740" spans="2:19" x14ac:dyDescent="0.3">
      <c r="B740" s="11" t="s">
        <v>18</v>
      </c>
      <c r="C740" s="11" t="s">
        <v>25</v>
      </c>
      <c r="D740" s="11" t="s">
        <v>407</v>
      </c>
      <c r="E740" s="11">
        <v>16</v>
      </c>
      <c r="F740" s="11" t="s">
        <v>100</v>
      </c>
      <c r="G740" s="11" t="s">
        <v>33</v>
      </c>
      <c r="H740" s="11" t="s">
        <v>67</v>
      </c>
      <c r="I740" s="11">
        <v>2</v>
      </c>
      <c r="J740" s="11">
        <v>7</v>
      </c>
      <c r="K740" s="11">
        <v>2</v>
      </c>
      <c r="L740" s="11">
        <v>10</v>
      </c>
      <c r="M740" s="11">
        <v>0.57142857142857095</v>
      </c>
      <c r="N740" s="11">
        <v>0.55042016806722605</v>
      </c>
      <c r="O740" s="11">
        <v>0.57142857142857095</v>
      </c>
      <c r="P740" s="11">
        <v>0.52595680181886995</v>
      </c>
      <c r="Q740" s="11">
        <v>0.52777777777777701</v>
      </c>
      <c r="R740" s="11">
        <v>0.48309420820857302</v>
      </c>
      <c r="S740" s="11">
        <v>146</v>
      </c>
    </row>
    <row r="741" spans="2:19" x14ac:dyDescent="0.3">
      <c r="B741" s="11" t="s">
        <v>18</v>
      </c>
      <c r="C741" s="11" t="s">
        <v>27</v>
      </c>
      <c r="D741" s="11" t="s">
        <v>408</v>
      </c>
      <c r="E741" s="11">
        <v>16</v>
      </c>
      <c r="F741" s="11" t="s">
        <v>100</v>
      </c>
      <c r="G741" s="11" t="s">
        <v>22</v>
      </c>
      <c r="H741" s="11" t="s">
        <v>67</v>
      </c>
      <c r="I741" s="11">
        <v>2</v>
      </c>
      <c r="J741" s="11">
        <v>2</v>
      </c>
      <c r="K741" s="11">
        <v>3</v>
      </c>
      <c r="L741" s="11">
        <v>13</v>
      </c>
      <c r="M741" s="11">
        <v>0.75</v>
      </c>
      <c r="N741" s="11">
        <v>0.77333333333333298</v>
      </c>
      <c r="O741" s="11">
        <v>0.75</v>
      </c>
      <c r="P741" s="11">
        <v>0.75985663082437205</v>
      </c>
      <c r="Q741" s="11">
        <v>0.65625</v>
      </c>
      <c r="R741" s="11">
        <v>0.61259911440782899</v>
      </c>
      <c r="S741" s="11">
        <v>187</v>
      </c>
    </row>
    <row r="742" spans="2:19" x14ac:dyDescent="0.3">
      <c r="B742" s="11" t="s">
        <v>18</v>
      </c>
      <c r="C742" s="11" t="s">
        <v>27</v>
      </c>
      <c r="D742" s="11" t="s">
        <v>408</v>
      </c>
      <c r="E742" s="11">
        <v>16</v>
      </c>
      <c r="F742" s="11" t="s">
        <v>100</v>
      </c>
      <c r="G742" s="11" t="s">
        <v>33</v>
      </c>
      <c r="H742" s="11" t="s">
        <v>67</v>
      </c>
      <c r="I742" s="11">
        <v>1</v>
      </c>
      <c r="J742" s="11">
        <v>7</v>
      </c>
      <c r="K742" s="11">
        <v>1</v>
      </c>
      <c r="L742" s="11">
        <v>13</v>
      </c>
      <c r="M742" s="11">
        <v>0.63636363636363602</v>
      </c>
      <c r="N742" s="11">
        <v>0.59545454545454501</v>
      </c>
      <c r="O742" s="11">
        <v>0.63636363636363602</v>
      </c>
      <c r="P742" s="11">
        <v>0.559358288770053</v>
      </c>
      <c r="Q742" s="11">
        <v>0.52678571428571397</v>
      </c>
      <c r="R742" s="11">
        <v>0.44070925678596601</v>
      </c>
      <c r="S742" s="11">
        <v>189</v>
      </c>
    </row>
    <row r="743" spans="2:19" x14ac:dyDescent="0.3">
      <c r="B743" s="11" t="s">
        <v>18</v>
      </c>
      <c r="C743" s="11" t="s">
        <v>29</v>
      </c>
      <c r="D743" s="11" t="s">
        <v>408</v>
      </c>
      <c r="E743" s="11">
        <v>16</v>
      </c>
      <c r="F743" s="11" t="s">
        <v>100</v>
      </c>
      <c r="G743" s="11" t="s">
        <v>22</v>
      </c>
      <c r="H743" s="11" t="s">
        <v>67</v>
      </c>
      <c r="I743" s="11">
        <v>2</v>
      </c>
      <c r="J743" s="11">
        <v>4</v>
      </c>
      <c r="K743" s="11">
        <v>4</v>
      </c>
      <c r="L743" s="11">
        <v>13</v>
      </c>
      <c r="M743" s="11">
        <v>0.65217391304347805</v>
      </c>
      <c r="N743" s="11">
        <v>0.65217391304347805</v>
      </c>
      <c r="O743" s="11">
        <v>0.65217391304347805</v>
      </c>
      <c r="P743" s="11">
        <v>0.65217391304347805</v>
      </c>
      <c r="Q743" s="11">
        <v>0.54901960784313697</v>
      </c>
      <c r="R743" s="11">
        <v>0.50487816429740096</v>
      </c>
      <c r="S743" s="11">
        <v>175</v>
      </c>
    </row>
    <row r="744" spans="2:19" x14ac:dyDescent="0.3">
      <c r="B744" s="11" t="s">
        <v>18</v>
      </c>
      <c r="C744" s="11" t="s">
        <v>29</v>
      </c>
      <c r="D744" s="11" t="s">
        <v>408</v>
      </c>
      <c r="E744" s="11">
        <v>16</v>
      </c>
      <c r="F744" s="11" t="s">
        <v>100</v>
      </c>
      <c r="G744" s="11" t="s">
        <v>33</v>
      </c>
      <c r="H744" s="11" t="s">
        <v>67</v>
      </c>
      <c r="I744" s="11">
        <v>1</v>
      </c>
      <c r="J744" s="11">
        <v>8</v>
      </c>
      <c r="K744" s="11">
        <v>1</v>
      </c>
      <c r="L744" s="11">
        <v>11</v>
      </c>
      <c r="M744" s="11">
        <v>0.57142857142857095</v>
      </c>
      <c r="N744" s="11">
        <v>0.54511278195488699</v>
      </c>
      <c r="O744" s="11">
        <v>0.57142857142857095</v>
      </c>
      <c r="P744" s="11">
        <v>0.48345203183912799</v>
      </c>
      <c r="Q744" s="11">
        <v>0.51388888888888895</v>
      </c>
      <c r="R744" s="11">
        <v>0.41437591482852498</v>
      </c>
      <c r="S744" s="11">
        <v>176</v>
      </c>
    </row>
    <row r="745" spans="2:19" x14ac:dyDescent="0.3">
      <c r="B745" s="5" t="s">
        <v>18</v>
      </c>
      <c r="C745" s="5" t="s">
        <v>19</v>
      </c>
      <c r="D745" s="5" t="s">
        <v>409</v>
      </c>
      <c r="E745" s="5">
        <v>16</v>
      </c>
      <c r="F745" s="5" t="s">
        <v>100</v>
      </c>
      <c r="G745" s="5" t="s">
        <v>22</v>
      </c>
      <c r="H745" s="5" t="s">
        <v>73</v>
      </c>
      <c r="I745" s="5">
        <v>2</v>
      </c>
      <c r="J745" s="5">
        <v>4</v>
      </c>
      <c r="K745" s="5">
        <v>1</v>
      </c>
      <c r="L745" s="5">
        <v>16</v>
      </c>
      <c r="M745" s="5">
        <v>0.78260869565217395</v>
      </c>
      <c r="N745" s="5">
        <v>0.76521739130434696</v>
      </c>
      <c r="O745" s="5">
        <v>0.78260869565217395</v>
      </c>
      <c r="P745" s="5">
        <v>0.75518997258127696</v>
      </c>
      <c r="Q745" s="5">
        <v>0.63725490196078405</v>
      </c>
      <c r="R745" s="5">
        <v>0.63956859995776105</v>
      </c>
      <c r="S745" s="5">
        <v>258</v>
      </c>
    </row>
    <row r="746" spans="2:19" x14ac:dyDescent="0.3">
      <c r="B746" s="5" t="s">
        <v>18</v>
      </c>
      <c r="C746" s="5" t="s">
        <v>19</v>
      </c>
      <c r="D746" s="5" t="s">
        <v>409</v>
      </c>
      <c r="E746" s="5">
        <v>16</v>
      </c>
      <c r="F746" s="5" t="s">
        <v>100</v>
      </c>
      <c r="G746" s="5" t="s">
        <v>33</v>
      </c>
      <c r="H746" s="5" t="s">
        <v>73</v>
      </c>
      <c r="I746" s="5">
        <v>7</v>
      </c>
      <c r="J746" s="5">
        <v>2</v>
      </c>
      <c r="K746" s="5">
        <v>4</v>
      </c>
      <c r="L746" s="5">
        <v>8</v>
      </c>
      <c r="M746" s="5">
        <v>0.71428571428571397</v>
      </c>
      <c r="N746" s="5">
        <v>0.729870129870129</v>
      </c>
      <c r="O746" s="5">
        <v>0.71428571428571397</v>
      </c>
      <c r="P746" s="5">
        <v>0.71558441558441499</v>
      </c>
      <c r="Q746" s="5">
        <v>0.72222222222222199</v>
      </c>
      <c r="R746" s="5">
        <v>0.71678664216927301</v>
      </c>
      <c r="S746" s="5">
        <v>259</v>
      </c>
    </row>
    <row r="747" spans="2:19" x14ac:dyDescent="0.3">
      <c r="B747" s="5" t="s">
        <v>18</v>
      </c>
      <c r="C747" s="5" t="s">
        <v>25</v>
      </c>
      <c r="D747" s="5" t="s">
        <v>410</v>
      </c>
      <c r="E747" s="5">
        <v>16</v>
      </c>
      <c r="F747" s="5" t="s">
        <v>100</v>
      </c>
      <c r="G747" s="5" t="s">
        <v>22</v>
      </c>
      <c r="H747" s="5" t="s">
        <v>73</v>
      </c>
      <c r="I747" s="5">
        <v>1</v>
      </c>
      <c r="J747" s="5">
        <v>5</v>
      </c>
      <c r="K747" s="5">
        <v>3</v>
      </c>
      <c r="L747" s="5">
        <v>14</v>
      </c>
      <c r="M747" s="5">
        <v>0.65217391304347805</v>
      </c>
      <c r="N747" s="5">
        <v>0.60983981693363798</v>
      </c>
      <c r="O747" s="5">
        <v>0.65217391304347805</v>
      </c>
      <c r="P747" s="5">
        <v>0.62705314009661794</v>
      </c>
      <c r="Q747" s="5">
        <v>0.49509803921568601</v>
      </c>
      <c r="R747" s="5">
        <v>0.39875907218330298</v>
      </c>
      <c r="S747" s="5">
        <v>178</v>
      </c>
    </row>
    <row r="748" spans="2:19" x14ac:dyDescent="0.3">
      <c r="B748" s="5" t="s">
        <v>18</v>
      </c>
      <c r="C748" s="5" t="s">
        <v>25</v>
      </c>
      <c r="D748" s="5" t="s">
        <v>410</v>
      </c>
      <c r="E748" s="5">
        <v>16</v>
      </c>
      <c r="F748" s="5" t="s">
        <v>100</v>
      </c>
      <c r="G748" s="5" t="s">
        <v>33</v>
      </c>
      <c r="H748" s="5" t="s">
        <v>73</v>
      </c>
      <c r="I748" s="5">
        <v>0</v>
      </c>
      <c r="J748" s="5">
        <v>9</v>
      </c>
      <c r="K748" s="5">
        <v>5</v>
      </c>
      <c r="L748" s="5">
        <v>7</v>
      </c>
      <c r="M748" s="5">
        <v>0.33333333333333298</v>
      </c>
      <c r="N748" s="5">
        <v>0.25</v>
      </c>
      <c r="O748" s="5">
        <v>0.33333333333333298</v>
      </c>
      <c r="P748" s="5">
        <v>0.28571428571428498</v>
      </c>
      <c r="Q748" s="5">
        <v>0.29166666666666602</v>
      </c>
      <c r="R748" s="5">
        <v>0</v>
      </c>
      <c r="S748" s="5">
        <v>178</v>
      </c>
    </row>
    <row r="749" spans="2:19" x14ac:dyDescent="0.3">
      <c r="B749" s="5" t="s">
        <v>18</v>
      </c>
      <c r="C749" s="5" t="s">
        <v>23</v>
      </c>
      <c r="D749" s="5" t="s">
        <v>411</v>
      </c>
      <c r="E749" s="5">
        <v>16</v>
      </c>
      <c r="F749" s="5" t="s">
        <v>100</v>
      </c>
      <c r="G749" s="5" t="s">
        <v>22</v>
      </c>
      <c r="H749" s="5" t="s">
        <v>73</v>
      </c>
      <c r="I749" s="5">
        <v>0</v>
      </c>
      <c r="J749" s="5">
        <v>6</v>
      </c>
      <c r="K749" s="5">
        <v>2</v>
      </c>
      <c r="L749" s="5">
        <v>15</v>
      </c>
      <c r="M749" s="5">
        <v>0.65217391304347805</v>
      </c>
      <c r="N749" s="5">
        <v>0.52795031055900599</v>
      </c>
      <c r="O749" s="5">
        <v>0.65217391304347805</v>
      </c>
      <c r="P749" s="5">
        <v>0.58352402745995402</v>
      </c>
      <c r="Q749" s="5">
        <v>0.441176470588235</v>
      </c>
      <c r="R749" s="5">
        <v>0</v>
      </c>
      <c r="S749" s="5">
        <v>339</v>
      </c>
    </row>
    <row r="750" spans="2:19" x14ac:dyDescent="0.3">
      <c r="B750" s="5" t="s">
        <v>18</v>
      </c>
      <c r="C750" s="5" t="s">
        <v>23</v>
      </c>
      <c r="D750" s="5" t="s">
        <v>411</v>
      </c>
      <c r="E750" s="5">
        <v>16</v>
      </c>
      <c r="F750" s="5" t="s">
        <v>100</v>
      </c>
      <c r="G750" s="5" t="s">
        <v>33</v>
      </c>
      <c r="H750" s="5" t="s">
        <v>73</v>
      </c>
      <c r="I750" s="5">
        <v>1</v>
      </c>
      <c r="J750" s="5">
        <v>8</v>
      </c>
      <c r="K750" s="5">
        <v>2</v>
      </c>
      <c r="L750" s="5">
        <v>10</v>
      </c>
      <c r="M750" s="5">
        <v>0.52380952380952295</v>
      </c>
      <c r="N750" s="5">
        <v>0.46031746031746001</v>
      </c>
      <c r="O750" s="5">
        <v>0.52380952380952295</v>
      </c>
      <c r="P750" s="5">
        <v>0.452380952380952</v>
      </c>
      <c r="Q750" s="5">
        <v>0.47222222222222199</v>
      </c>
      <c r="R750" s="5">
        <v>0.36186420135146102</v>
      </c>
      <c r="S750" s="5">
        <v>339</v>
      </c>
    </row>
    <row r="751" spans="2:19" x14ac:dyDescent="0.3">
      <c r="B751" s="5" t="s">
        <v>18</v>
      </c>
      <c r="C751" s="5" t="s">
        <v>29</v>
      </c>
      <c r="D751" s="5" t="s">
        <v>412</v>
      </c>
      <c r="E751" s="5">
        <v>16</v>
      </c>
      <c r="F751" s="5" t="s">
        <v>100</v>
      </c>
      <c r="G751" s="5" t="s">
        <v>22</v>
      </c>
      <c r="H751" s="5" t="s">
        <v>73</v>
      </c>
      <c r="I751" s="5">
        <v>0</v>
      </c>
      <c r="J751" s="5">
        <v>6</v>
      </c>
      <c r="K751" s="5">
        <v>3</v>
      </c>
      <c r="L751" s="5">
        <v>14</v>
      </c>
      <c r="M751" s="5">
        <v>0.60869565217391297</v>
      </c>
      <c r="N751" s="5">
        <v>0.51739130434782599</v>
      </c>
      <c r="O751" s="5">
        <v>0.60869565217391297</v>
      </c>
      <c r="P751" s="5">
        <v>0.55934195064629799</v>
      </c>
      <c r="Q751" s="5">
        <v>0.41176470588235198</v>
      </c>
      <c r="R751" s="5">
        <v>0</v>
      </c>
      <c r="S751" s="5">
        <v>223</v>
      </c>
    </row>
    <row r="752" spans="2:19" x14ac:dyDescent="0.3">
      <c r="B752" s="5" t="s">
        <v>18</v>
      </c>
      <c r="C752" s="5" t="s">
        <v>29</v>
      </c>
      <c r="D752" s="5" t="s">
        <v>412</v>
      </c>
      <c r="E752" s="5">
        <v>16</v>
      </c>
      <c r="F752" s="5" t="s">
        <v>100</v>
      </c>
      <c r="G752" s="5" t="s">
        <v>33</v>
      </c>
      <c r="H752" s="5" t="s">
        <v>73</v>
      </c>
      <c r="I752" s="5">
        <v>2</v>
      </c>
      <c r="J752" s="5">
        <v>7</v>
      </c>
      <c r="K752" s="5">
        <v>2</v>
      </c>
      <c r="L752" s="5">
        <v>10</v>
      </c>
      <c r="M752" s="5">
        <v>0.57142857142857095</v>
      </c>
      <c r="N752" s="5">
        <v>0.55042016806722605</v>
      </c>
      <c r="O752" s="5">
        <v>0.57142857142857095</v>
      </c>
      <c r="P752" s="5">
        <v>0.52595680181886995</v>
      </c>
      <c r="Q752" s="5">
        <v>0.52777777777777701</v>
      </c>
      <c r="R752" s="5">
        <v>0.48309420820857302</v>
      </c>
      <c r="S752" s="5">
        <v>223</v>
      </c>
    </row>
    <row r="753" spans="2:19" x14ac:dyDescent="0.3">
      <c r="B753" s="5" t="s">
        <v>18</v>
      </c>
      <c r="C753" s="5" t="s">
        <v>27</v>
      </c>
      <c r="D753" s="5" t="s">
        <v>413</v>
      </c>
      <c r="E753" s="5">
        <v>16</v>
      </c>
      <c r="F753" s="5" t="s">
        <v>100</v>
      </c>
      <c r="G753" s="5" t="s">
        <v>22</v>
      </c>
      <c r="H753" s="5" t="s">
        <v>73</v>
      </c>
      <c r="I753" s="5">
        <v>0</v>
      </c>
      <c r="J753" s="5">
        <v>4</v>
      </c>
      <c r="K753" s="5">
        <v>6</v>
      </c>
      <c r="L753" s="5">
        <v>10</v>
      </c>
      <c r="M753" s="5">
        <v>0.5</v>
      </c>
      <c r="N753" s="5">
        <v>0.57142857142857095</v>
      </c>
      <c r="O753" s="5">
        <v>0.5</v>
      </c>
      <c r="P753" s="5">
        <v>0.53333333333333299</v>
      </c>
      <c r="Q753" s="5">
        <v>0.3125</v>
      </c>
      <c r="R753" s="5">
        <v>0</v>
      </c>
      <c r="S753" s="5">
        <v>265</v>
      </c>
    </row>
    <row r="754" spans="2:19" x14ac:dyDescent="0.3">
      <c r="B754" s="5" t="s">
        <v>18</v>
      </c>
      <c r="C754" s="5" t="s">
        <v>27</v>
      </c>
      <c r="D754" s="5" t="s">
        <v>413</v>
      </c>
      <c r="E754" s="5">
        <v>16</v>
      </c>
      <c r="F754" s="5" t="s">
        <v>100</v>
      </c>
      <c r="G754" s="5" t="s">
        <v>33</v>
      </c>
      <c r="H754" s="5" t="s">
        <v>73</v>
      </c>
      <c r="I754" s="5">
        <v>4</v>
      </c>
      <c r="J754" s="5">
        <v>4</v>
      </c>
      <c r="K754" s="5">
        <v>6</v>
      </c>
      <c r="L754" s="5">
        <v>8</v>
      </c>
      <c r="M754" s="5">
        <v>0.54545454545454497</v>
      </c>
      <c r="N754" s="5">
        <v>0.56969696969696904</v>
      </c>
      <c r="O754" s="5">
        <v>0.54545454545454497</v>
      </c>
      <c r="P754" s="5">
        <v>0.553224553224553</v>
      </c>
      <c r="Q754" s="5">
        <v>0.53571428571428503</v>
      </c>
      <c r="R754" s="5">
        <v>0.52538197888483096</v>
      </c>
      <c r="S754" s="5">
        <v>265</v>
      </c>
    </row>
    <row r="755" spans="2:19" x14ac:dyDescent="0.3">
      <c r="B755" s="15" t="s">
        <v>18</v>
      </c>
      <c r="C755" s="15" t="s">
        <v>25</v>
      </c>
      <c r="D755" s="15" t="s">
        <v>414</v>
      </c>
      <c r="E755" s="15">
        <v>16</v>
      </c>
      <c r="F755" s="15" t="s">
        <v>100</v>
      </c>
      <c r="G755" s="15" t="s">
        <v>22</v>
      </c>
      <c r="H755" s="15" t="s">
        <v>85</v>
      </c>
      <c r="I755" s="15">
        <v>0</v>
      </c>
      <c r="J755" s="15">
        <v>6</v>
      </c>
      <c r="K755" s="15">
        <v>3</v>
      </c>
      <c r="L755" s="15">
        <v>14</v>
      </c>
      <c r="M755" s="15">
        <v>0.60869565217391297</v>
      </c>
      <c r="N755" s="15">
        <v>0.51739130434782599</v>
      </c>
      <c r="O755" s="15">
        <v>0.60869565217391297</v>
      </c>
      <c r="P755" s="15">
        <v>0.55934195064629799</v>
      </c>
      <c r="Q755" s="15">
        <v>0.41176470588235198</v>
      </c>
      <c r="R755" s="15">
        <v>0</v>
      </c>
      <c r="S755" s="22">
        <v>167</v>
      </c>
    </row>
    <row r="756" spans="2:19" x14ac:dyDescent="0.3">
      <c r="B756" s="15" t="s">
        <v>18</v>
      </c>
      <c r="C756" s="15" t="s">
        <v>25</v>
      </c>
      <c r="D756" s="15" t="s">
        <v>414</v>
      </c>
      <c r="E756" s="15">
        <v>16</v>
      </c>
      <c r="F756" s="15" t="s">
        <v>100</v>
      </c>
      <c r="G756" s="15" t="s">
        <v>33</v>
      </c>
      <c r="H756" s="15" t="s">
        <v>85</v>
      </c>
      <c r="I756" s="15">
        <v>1</v>
      </c>
      <c r="J756" s="15">
        <v>8</v>
      </c>
      <c r="K756" s="15">
        <v>2</v>
      </c>
      <c r="L756" s="15">
        <v>10</v>
      </c>
      <c r="M756" s="15">
        <v>0.52380952380952295</v>
      </c>
      <c r="N756" s="15">
        <v>0.46031746031746001</v>
      </c>
      <c r="O756" s="15">
        <v>0.52380952380952295</v>
      </c>
      <c r="P756" s="15">
        <v>0.452380952380952</v>
      </c>
      <c r="Q756" s="15">
        <v>0.47222222222222199</v>
      </c>
      <c r="R756" s="15">
        <v>0.36186420135146102</v>
      </c>
      <c r="S756" s="22">
        <v>167</v>
      </c>
    </row>
    <row r="757" spans="2:19" x14ac:dyDescent="0.3">
      <c r="B757" s="15" t="s">
        <v>18</v>
      </c>
      <c r="C757" s="15" t="s">
        <v>29</v>
      </c>
      <c r="D757" s="15" t="s">
        <v>415</v>
      </c>
      <c r="E757" s="15">
        <v>16</v>
      </c>
      <c r="F757" s="15" t="s">
        <v>100</v>
      </c>
      <c r="G757" s="15" t="s">
        <v>22</v>
      </c>
      <c r="H757" s="15" t="s">
        <v>85</v>
      </c>
      <c r="I757" s="15">
        <v>2</v>
      </c>
      <c r="J757" s="15">
        <v>4</v>
      </c>
      <c r="K757" s="15">
        <v>5</v>
      </c>
      <c r="L757" s="15">
        <v>12</v>
      </c>
      <c r="M757" s="15">
        <v>0.60869565217391297</v>
      </c>
      <c r="N757" s="15">
        <v>0.62888198757763902</v>
      </c>
      <c r="O757" s="15">
        <v>0.60869565217391297</v>
      </c>
      <c r="P757" s="15">
        <v>0.617816965643052</v>
      </c>
      <c r="Q757" s="15">
        <v>0.51960784313725406</v>
      </c>
      <c r="R757" s="15">
        <v>0.47386111527486102</v>
      </c>
      <c r="S757" s="22">
        <v>267</v>
      </c>
    </row>
    <row r="758" spans="2:19" x14ac:dyDescent="0.3">
      <c r="B758" s="15" t="s">
        <v>18</v>
      </c>
      <c r="C758" s="15" t="s">
        <v>29</v>
      </c>
      <c r="D758" s="15" t="s">
        <v>415</v>
      </c>
      <c r="E758" s="15">
        <v>16</v>
      </c>
      <c r="F758" s="15" t="s">
        <v>100</v>
      </c>
      <c r="G758" s="15" t="s">
        <v>33</v>
      </c>
      <c r="H758" s="15" t="s">
        <v>85</v>
      </c>
      <c r="I758" s="15">
        <v>3</v>
      </c>
      <c r="J758" s="15">
        <v>6</v>
      </c>
      <c r="K758" s="15">
        <v>0</v>
      </c>
      <c r="L758" s="15">
        <v>12</v>
      </c>
      <c r="M758" s="15">
        <v>0.71428571428571397</v>
      </c>
      <c r="N758" s="15">
        <v>0.80952380952380898</v>
      </c>
      <c r="O758" s="15">
        <v>0.71428571428571397</v>
      </c>
      <c r="P758" s="15">
        <v>0.67142857142857104</v>
      </c>
      <c r="Q758" s="15">
        <v>0.66666666666666596</v>
      </c>
      <c r="R758" s="15">
        <v>0.68658904796903897</v>
      </c>
      <c r="S758" s="22">
        <v>267</v>
      </c>
    </row>
    <row r="759" spans="2:19" x14ac:dyDescent="0.3">
      <c r="B759" s="15" t="s">
        <v>18</v>
      </c>
      <c r="C759" s="15" t="s">
        <v>27</v>
      </c>
      <c r="D759" s="15" t="s">
        <v>416</v>
      </c>
      <c r="E759" s="15">
        <v>16</v>
      </c>
      <c r="F759" s="15" t="s">
        <v>100</v>
      </c>
      <c r="G759" s="15" t="s">
        <v>22</v>
      </c>
      <c r="H759" s="15" t="s">
        <v>85</v>
      </c>
      <c r="I759" s="15">
        <v>1</v>
      </c>
      <c r="J759" s="15">
        <v>3</v>
      </c>
      <c r="K759" s="15">
        <v>10</v>
      </c>
      <c r="L759" s="15">
        <v>6</v>
      </c>
      <c r="M759" s="15">
        <v>0.35</v>
      </c>
      <c r="N759" s="15">
        <v>0.55151515151515096</v>
      </c>
      <c r="O759" s="15">
        <v>0.35</v>
      </c>
      <c r="P759" s="15">
        <v>0.41066666666666601</v>
      </c>
      <c r="Q759" s="15">
        <v>0.3125</v>
      </c>
      <c r="R759" s="15">
        <v>0.274550243388056</v>
      </c>
      <c r="S759" s="22">
        <v>187</v>
      </c>
    </row>
    <row r="760" spans="2:19" x14ac:dyDescent="0.3">
      <c r="B760" s="15" t="s">
        <v>18</v>
      </c>
      <c r="C760" s="15" t="s">
        <v>27</v>
      </c>
      <c r="D760" s="15" t="s">
        <v>416</v>
      </c>
      <c r="E760" s="15">
        <v>16</v>
      </c>
      <c r="F760" s="15" t="s">
        <v>100</v>
      </c>
      <c r="G760" s="15" t="s">
        <v>33</v>
      </c>
      <c r="H760" s="15" t="s">
        <v>85</v>
      </c>
      <c r="I760" s="15">
        <v>4</v>
      </c>
      <c r="J760" s="15">
        <v>4</v>
      </c>
      <c r="K760" s="15">
        <v>3</v>
      </c>
      <c r="L760" s="15">
        <v>11</v>
      </c>
      <c r="M760" s="15">
        <v>0.68181818181818099</v>
      </c>
      <c r="N760" s="15">
        <v>0.67445887445887398</v>
      </c>
      <c r="O760" s="15">
        <v>0.68181818181818099</v>
      </c>
      <c r="P760" s="15">
        <v>0.67669801462904899</v>
      </c>
      <c r="Q760" s="15">
        <v>0.64285714285714202</v>
      </c>
      <c r="R760" s="15">
        <v>0.63697810987491899</v>
      </c>
      <c r="S760" s="22">
        <v>188</v>
      </c>
    </row>
    <row r="761" spans="2:19" x14ac:dyDescent="0.3">
      <c r="B761" s="15" t="s">
        <v>18</v>
      </c>
      <c r="C761" s="15" t="s">
        <v>23</v>
      </c>
      <c r="D761" s="15" t="s">
        <v>417</v>
      </c>
      <c r="E761" s="15">
        <v>16</v>
      </c>
      <c r="F761" s="15" t="s">
        <v>100</v>
      </c>
      <c r="G761" s="15" t="s">
        <v>22</v>
      </c>
      <c r="H761" s="15" t="s">
        <v>85</v>
      </c>
      <c r="I761" s="15">
        <v>0</v>
      </c>
      <c r="J761" s="15">
        <v>6</v>
      </c>
      <c r="K761" s="15">
        <v>2</v>
      </c>
      <c r="L761" s="15">
        <v>15</v>
      </c>
      <c r="M761" s="15">
        <v>0.65217391304347805</v>
      </c>
      <c r="N761" s="15">
        <v>0.52795031055900599</v>
      </c>
      <c r="O761" s="15">
        <v>0.65217391304347805</v>
      </c>
      <c r="P761" s="15">
        <v>0.58352402745995402</v>
      </c>
      <c r="Q761" s="15">
        <v>0.441176470588235</v>
      </c>
      <c r="R761" s="15">
        <v>0</v>
      </c>
      <c r="S761" s="22">
        <v>327</v>
      </c>
    </row>
    <row r="762" spans="2:19" x14ac:dyDescent="0.3">
      <c r="B762" s="15" t="s">
        <v>18</v>
      </c>
      <c r="C762" s="15" t="s">
        <v>23</v>
      </c>
      <c r="D762" s="15" t="s">
        <v>417</v>
      </c>
      <c r="E762" s="15">
        <v>16</v>
      </c>
      <c r="F762" s="15" t="s">
        <v>100</v>
      </c>
      <c r="G762" s="15" t="s">
        <v>33</v>
      </c>
      <c r="H762" s="15" t="s">
        <v>85</v>
      </c>
      <c r="I762" s="15">
        <v>2</v>
      </c>
      <c r="J762" s="15">
        <v>7</v>
      </c>
      <c r="K762" s="15">
        <v>2</v>
      </c>
      <c r="L762" s="15">
        <v>10</v>
      </c>
      <c r="M762" s="15">
        <v>0.57142857142857095</v>
      </c>
      <c r="N762" s="15">
        <v>0.55042016806722605</v>
      </c>
      <c r="O762" s="15">
        <v>0.57142857142857095</v>
      </c>
      <c r="P762" s="15">
        <v>0.52595680181886995</v>
      </c>
      <c r="Q762" s="15">
        <v>0.52777777777777701</v>
      </c>
      <c r="R762" s="15">
        <v>0.48309420820857302</v>
      </c>
      <c r="S762" s="22">
        <v>327</v>
      </c>
    </row>
    <row r="763" spans="2:19" x14ac:dyDescent="0.3">
      <c r="B763" s="15" t="s">
        <v>18</v>
      </c>
      <c r="C763" s="15" t="s">
        <v>19</v>
      </c>
      <c r="D763" s="15" t="s">
        <v>418</v>
      </c>
      <c r="E763" s="15">
        <v>16</v>
      </c>
      <c r="F763" s="15" t="s">
        <v>100</v>
      </c>
      <c r="G763" s="15" t="s">
        <v>22</v>
      </c>
      <c r="H763" s="15" t="s">
        <v>85</v>
      </c>
      <c r="I763" s="15">
        <v>2</v>
      </c>
      <c r="J763" s="15">
        <v>4</v>
      </c>
      <c r="K763" s="15">
        <v>5</v>
      </c>
      <c r="L763" s="15">
        <v>12</v>
      </c>
      <c r="M763" s="15">
        <v>0.60869565217391297</v>
      </c>
      <c r="N763" s="15">
        <v>0.62888198757763902</v>
      </c>
      <c r="O763" s="15">
        <v>0.60869565217391297</v>
      </c>
      <c r="P763" s="15">
        <v>0.617816965643052</v>
      </c>
      <c r="Q763" s="15">
        <v>0.51960784313725406</v>
      </c>
      <c r="R763" s="15">
        <v>0.47386111527486102</v>
      </c>
      <c r="S763" s="22">
        <v>331</v>
      </c>
    </row>
    <row r="764" spans="2:19" x14ac:dyDescent="0.3">
      <c r="B764" s="15" t="s">
        <v>18</v>
      </c>
      <c r="C764" s="15" t="s">
        <v>19</v>
      </c>
      <c r="D764" s="15" t="s">
        <v>418</v>
      </c>
      <c r="E764" s="15">
        <v>16</v>
      </c>
      <c r="F764" s="15" t="s">
        <v>100</v>
      </c>
      <c r="G764" s="15" t="s">
        <v>33</v>
      </c>
      <c r="H764" s="15" t="s">
        <v>85</v>
      </c>
      <c r="I764" s="15">
        <v>5</v>
      </c>
      <c r="J764" s="15">
        <v>4</v>
      </c>
      <c r="K764" s="15">
        <v>3</v>
      </c>
      <c r="L764" s="15">
        <v>9</v>
      </c>
      <c r="M764" s="15">
        <v>0.66666666666666596</v>
      </c>
      <c r="N764" s="15">
        <v>0.66346153846153799</v>
      </c>
      <c r="O764" s="15">
        <v>0.66666666666666596</v>
      </c>
      <c r="P764" s="15">
        <v>0.66352941176470503</v>
      </c>
      <c r="Q764" s="15">
        <v>0.65277777777777701</v>
      </c>
      <c r="R764" s="15">
        <v>0.65161636551288604</v>
      </c>
      <c r="S764" s="22">
        <v>332</v>
      </c>
    </row>
    <row r="765" spans="2:19" x14ac:dyDescent="0.3">
      <c r="B765" s="5" t="s">
        <v>18</v>
      </c>
      <c r="C765" s="5" t="s">
        <v>19</v>
      </c>
      <c r="D765" s="5" t="s">
        <v>419</v>
      </c>
      <c r="E765" s="5">
        <v>16</v>
      </c>
      <c r="F765" s="5" t="s">
        <v>100</v>
      </c>
      <c r="G765" s="5" t="s">
        <v>22</v>
      </c>
      <c r="H765" s="5" t="s">
        <v>91</v>
      </c>
      <c r="I765" s="5">
        <v>3</v>
      </c>
      <c r="J765" s="5">
        <v>3</v>
      </c>
      <c r="K765" s="5">
        <v>4</v>
      </c>
      <c r="L765" s="5">
        <v>13</v>
      </c>
      <c r="M765" s="5">
        <v>0.69565217391304301</v>
      </c>
      <c r="N765" s="5">
        <v>0.71234472049689401</v>
      </c>
      <c r="O765" s="5">
        <v>0.69565217391304301</v>
      </c>
      <c r="P765" s="5">
        <v>0.70274652883348498</v>
      </c>
      <c r="Q765" s="5">
        <v>0.63235294117647001</v>
      </c>
      <c r="R765" s="5">
        <v>0.60405676837984001</v>
      </c>
      <c r="S765" s="5">
        <v>186</v>
      </c>
    </row>
    <row r="766" spans="2:19" x14ac:dyDescent="0.3">
      <c r="B766" s="5" t="s">
        <v>18</v>
      </c>
      <c r="C766" s="5" t="s">
        <v>19</v>
      </c>
      <c r="D766" s="5" t="s">
        <v>419</v>
      </c>
      <c r="E766" s="5">
        <v>16</v>
      </c>
      <c r="F766" s="5" t="s">
        <v>100</v>
      </c>
      <c r="G766" s="5" t="s">
        <v>33</v>
      </c>
      <c r="H766" s="5" t="s">
        <v>91</v>
      </c>
      <c r="I766" s="5">
        <v>9</v>
      </c>
      <c r="J766" s="5">
        <v>0</v>
      </c>
      <c r="K766" s="5">
        <v>10</v>
      </c>
      <c r="L766" s="5">
        <v>2</v>
      </c>
      <c r="M766" s="5">
        <v>0.52380952380952295</v>
      </c>
      <c r="N766" s="5">
        <v>0.77443609022556303</v>
      </c>
      <c r="O766" s="5">
        <v>0.52380952380952295</v>
      </c>
      <c r="P766" s="5">
        <v>0.43877551020408101</v>
      </c>
      <c r="Q766" s="5">
        <v>0.58333333333333304</v>
      </c>
      <c r="R766" s="5">
        <v>0.53007145129171795</v>
      </c>
      <c r="S766" s="5">
        <v>187</v>
      </c>
    </row>
    <row r="767" spans="2:19" x14ac:dyDescent="0.3">
      <c r="B767" s="5" t="s">
        <v>18</v>
      </c>
      <c r="C767" s="5" t="s">
        <v>23</v>
      </c>
      <c r="D767" s="5" t="s">
        <v>420</v>
      </c>
      <c r="E767" s="5">
        <v>16</v>
      </c>
      <c r="F767" s="5" t="s">
        <v>100</v>
      </c>
      <c r="G767" s="5" t="s">
        <v>22</v>
      </c>
      <c r="H767" s="5" t="s">
        <v>91</v>
      </c>
      <c r="I767" s="5">
        <v>0</v>
      </c>
      <c r="J767" s="5">
        <v>6</v>
      </c>
      <c r="K767" s="5">
        <v>0</v>
      </c>
      <c r="L767" s="5">
        <v>17</v>
      </c>
      <c r="M767" s="5">
        <v>0.73913043478260798</v>
      </c>
      <c r="N767" s="5">
        <v>0.54631379962192805</v>
      </c>
      <c r="O767" s="5">
        <v>0.73913043478260798</v>
      </c>
      <c r="P767" s="5">
        <v>0.62826086956521698</v>
      </c>
      <c r="Q767" s="5">
        <v>0.5</v>
      </c>
      <c r="R767" s="5">
        <v>0</v>
      </c>
      <c r="S767" s="5">
        <v>289</v>
      </c>
    </row>
    <row r="768" spans="2:19" x14ac:dyDescent="0.3">
      <c r="B768" s="5" t="s">
        <v>18</v>
      </c>
      <c r="C768" s="5" t="s">
        <v>23</v>
      </c>
      <c r="D768" s="5" t="s">
        <v>420</v>
      </c>
      <c r="E768" s="5">
        <v>16</v>
      </c>
      <c r="F768" s="5" t="s">
        <v>100</v>
      </c>
      <c r="G768" s="5" t="s">
        <v>33</v>
      </c>
      <c r="H768" s="5" t="s">
        <v>91</v>
      </c>
      <c r="I768" s="5">
        <v>1</v>
      </c>
      <c r="J768" s="5">
        <v>8</v>
      </c>
      <c r="K768" s="5">
        <v>3</v>
      </c>
      <c r="L768" s="5">
        <v>9</v>
      </c>
      <c r="M768" s="5">
        <v>0.476190476190476</v>
      </c>
      <c r="N768" s="5">
        <v>0.40966386554621798</v>
      </c>
      <c r="O768" s="5">
        <v>0.476190476190476</v>
      </c>
      <c r="P768" s="5">
        <v>0.42061386888973101</v>
      </c>
      <c r="Q768" s="5">
        <v>0.43055555555555503</v>
      </c>
      <c r="R768" s="5">
        <v>0.32406944672724097</v>
      </c>
      <c r="S768" s="5">
        <v>289</v>
      </c>
    </row>
    <row r="769" spans="2:19" x14ac:dyDescent="0.3">
      <c r="B769" s="5" t="s">
        <v>18</v>
      </c>
      <c r="C769" s="5" t="s">
        <v>29</v>
      </c>
      <c r="D769" s="5" t="s">
        <v>421</v>
      </c>
      <c r="E769" s="5">
        <v>16</v>
      </c>
      <c r="F769" s="5" t="s">
        <v>100</v>
      </c>
      <c r="G769" s="5" t="s">
        <v>22</v>
      </c>
      <c r="H769" s="5" t="s">
        <v>91</v>
      </c>
      <c r="I769" s="5">
        <v>0</v>
      </c>
      <c r="J769" s="5">
        <v>6</v>
      </c>
      <c r="K769" s="5">
        <v>2</v>
      </c>
      <c r="L769" s="5">
        <v>15</v>
      </c>
      <c r="M769" s="5">
        <v>0.65217391304347805</v>
      </c>
      <c r="N769" s="5">
        <v>0.52795031055900599</v>
      </c>
      <c r="O769" s="5">
        <v>0.65217391304347805</v>
      </c>
      <c r="P769" s="5">
        <v>0.58352402745995402</v>
      </c>
      <c r="Q769" s="5">
        <v>0.441176470588235</v>
      </c>
      <c r="R769" s="5">
        <v>0</v>
      </c>
      <c r="S769" s="5">
        <v>318</v>
      </c>
    </row>
    <row r="770" spans="2:19" x14ac:dyDescent="0.3">
      <c r="B770" s="5" t="s">
        <v>18</v>
      </c>
      <c r="C770" s="5" t="s">
        <v>29</v>
      </c>
      <c r="D770" s="5" t="s">
        <v>421</v>
      </c>
      <c r="E770" s="5">
        <v>16</v>
      </c>
      <c r="F770" s="5" t="s">
        <v>100</v>
      </c>
      <c r="G770" s="5" t="s">
        <v>33</v>
      </c>
      <c r="H770" s="5" t="s">
        <v>91</v>
      </c>
      <c r="I770" s="5">
        <v>4</v>
      </c>
      <c r="J770" s="5">
        <v>5</v>
      </c>
      <c r="K770" s="5">
        <v>2</v>
      </c>
      <c r="L770" s="5">
        <v>10</v>
      </c>
      <c r="M770" s="5">
        <v>0.66666666666666596</v>
      </c>
      <c r="N770" s="5">
        <v>0.66666666666666596</v>
      </c>
      <c r="O770" s="5">
        <v>0.66666666666666596</v>
      </c>
      <c r="P770" s="5">
        <v>0.65185185185185102</v>
      </c>
      <c r="Q770" s="5">
        <v>0.63888888888888895</v>
      </c>
      <c r="R770" s="5">
        <v>0.63696186146957701</v>
      </c>
      <c r="S770" s="5">
        <v>318</v>
      </c>
    </row>
    <row r="771" spans="2:19" x14ac:dyDescent="0.3">
      <c r="B771" s="5" t="s">
        <v>18</v>
      </c>
      <c r="C771" s="5" t="s">
        <v>27</v>
      </c>
      <c r="D771" s="5" t="s">
        <v>422</v>
      </c>
      <c r="E771" s="5">
        <v>16</v>
      </c>
      <c r="F771" s="5" t="s">
        <v>100</v>
      </c>
      <c r="G771" s="5" t="s">
        <v>22</v>
      </c>
      <c r="H771" s="5" t="s">
        <v>91</v>
      </c>
      <c r="I771" s="5">
        <v>0</v>
      </c>
      <c r="J771" s="5">
        <v>4</v>
      </c>
      <c r="K771" s="5">
        <v>1</v>
      </c>
      <c r="L771" s="5">
        <v>15</v>
      </c>
      <c r="M771" s="5">
        <v>0.75</v>
      </c>
      <c r="N771" s="5">
        <v>0.63157894736842102</v>
      </c>
      <c r="O771" s="5">
        <v>0.75</v>
      </c>
      <c r="P771" s="5">
        <v>0.68571428571428505</v>
      </c>
      <c r="Q771" s="5">
        <v>0.46875</v>
      </c>
      <c r="R771" s="5">
        <v>0</v>
      </c>
      <c r="S771" s="5">
        <v>385</v>
      </c>
    </row>
    <row r="772" spans="2:19" x14ac:dyDescent="0.3">
      <c r="B772" s="5" t="s">
        <v>18</v>
      </c>
      <c r="C772" s="5" t="s">
        <v>27</v>
      </c>
      <c r="D772" s="5" t="s">
        <v>422</v>
      </c>
      <c r="E772" s="5">
        <v>16</v>
      </c>
      <c r="F772" s="5" t="s">
        <v>100</v>
      </c>
      <c r="G772" s="5" t="s">
        <v>33</v>
      </c>
      <c r="H772" s="5" t="s">
        <v>91</v>
      </c>
      <c r="I772" s="5">
        <v>1</v>
      </c>
      <c r="J772" s="5">
        <v>7</v>
      </c>
      <c r="K772" s="5">
        <v>5</v>
      </c>
      <c r="L772" s="5">
        <v>9</v>
      </c>
      <c r="M772" s="5">
        <v>0.45454545454545398</v>
      </c>
      <c r="N772" s="5">
        <v>0.41856060606060602</v>
      </c>
      <c r="O772" s="5">
        <v>0.45454545454545398</v>
      </c>
      <c r="P772" s="5">
        <v>0.43376623376623302</v>
      </c>
      <c r="Q772" s="5">
        <v>0.38392857142857101</v>
      </c>
      <c r="R772" s="5">
        <v>0.294610988175384</v>
      </c>
      <c r="S772" s="5">
        <v>386</v>
      </c>
    </row>
    <row r="773" spans="2:19" x14ac:dyDescent="0.3">
      <c r="B773" s="5" t="s">
        <v>18</v>
      </c>
      <c r="C773" s="5" t="s">
        <v>25</v>
      </c>
      <c r="D773" s="5" t="s">
        <v>423</v>
      </c>
      <c r="E773" s="5">
        <v>16</v>
      </c>
      <c r="F773" s="5" t="s">
        <v>100</v>
      </c>
      <c r="G773" s="5" t="s">
        <v>22</v>
      </c>
      <c r="H773" s="5" t="s">
        <v>91</v>
      </c>
      <c r="I773" s="5">
        <v>0</v>
      </c>
      <c r="J773" s="5">
        <v>6</v>
      </c>
      <c r="K773" s="5">
        <v>3</v>
      </c>
      <c r="L773" s="5">
        <v>14</v>
      </c>
      <c r="M773" s="5">
        <v>0.60869565217391297</v>
      </c>
      <c r="N773" s="5">
        <v>0.51739130434782599</v>
      </c>
      <c r="O773" s="5">
        <v>0.60869565217391297</v>
      </c>
      <c r="P773" s="5">
        <v>0.55934195064629799</v>
      </c>
      <c r="Q773" s="5">
        <v>0.41176470588235198</v>
      </c>
      <c r="R773" s="5">
        <v>0</v>
      </c>
      <c r="S773" s="5">
        <v>454</v>
      </c>
    </row>
    <row r="774" spans="2:19" x14ac:dyDescent="0.3">
      <c r="B774" s="5" t="s">
        <v>18</v>
      </c>
      <c r="C774" s="5" t="s">
        <v>25</v>
      </c>
      <c r="D774" s="5" t="s">
        <v>423</v>
      </c>
      <c r="E774" s="5">
        <v>16</v>
      </c>
      <c r="F774" s="5" t="s">
        <v>100</v>
      </c>
      <c r="G774" s="5" t="s">
        <v>33</v>
      </c>
      <c r="H774" s="5" t="s">
        <v>91</v>
      </c>
      <c r="I774" s="5">
        <v>4</v>
      </c>
      <c r="J774" s="5">
        <v>5</v>
      </c>
      <c r="K774" s="5">
        <v>7</v>
      </c>
      <c r="L774" s="5">
        <v>5</v>
      </c>
      <c r="M774" s="5">
        <v>0.42857142857142799</v>
      </c>
      <c r="N774" s="5">
        <v>0.44155844155844098</v>
      </c>
      <c r="O774" s="5">
        <v>0.42857142857142799</v>
      </c>
      <c r="P774" s="5">
        <v>0.43116883116883098</v>
      </c>
      <c r="Q774" s="5">
        <v>0.43055555555555503</v>
      </c>
      <c r="R774" s="5">
        <v>0.428361950754725</v>
      </c>
      <c r="S774" s="5">
        <v>454</v>
      </c>
    </row>
    <row r="775" spans="2:19" x14ac:dyDescent="0.3">
      <c r="B775" s="15" t="s">
        <v>18</v>
      </c>
      <c r="C775" s="15" t="s">
        <v>23</v>
      </c>
      <c r="D775" s="15" t="s">
        <v>424</v>
      </c>
      <c r="E775" s="15">
        <v>16</v>
      </c>
      <c r="F775" s="15" t="s">
        <v>100</v>
      </c>
      <c r="G775" s="15" t="s">
        <v>22</v>
      </c>
      <c r="H775" s="15" t="s">
        <v>96</v>
      </c>
      <c r="I775" s="15">
        <v>0</v>
      </c>
      <c r="J775" s="15">
        <v>6</v>
      </c>
      <c r="K775" s="15">
        <v>0</v>
      </c>
      <c r="L775" s="15">
        <v>17</v>
      </c>
      <c r="M775" s="15">
        <v>0.73913043478260798</v>
      </c>
      <c r="N775" s="15">
        <v>0.54631379962192805</v>
      </c>
      <c r="O775" s="15">
        <v>0.73913043478260798</v>
      </c>
      <c r="P775" s="15">
        <v>0.62826086956521698</v>
      </c>
      <c r="Q775" s="15">
        <v>0.5</v>
      </c>
      <c r="R775" s="15">
        <v>0</v>
      </c>
      <c r="S775" s="22">
        <v>194</v>
      </c>
    </row>
    <row r="776" spans="2:19" x14ac:dyDescent="0.3">
      <c r="B776" s="15" t="s">
        <v>18</v>
      </c>
      <c r="C776" s="15" t="s">
        <v>23</v>
      </c>
      <c r="D776" s="15" t="s">
        <v>424</v>
      </c>
      <c r="E776" s="15">
        <v>16</v>
      </c>
      <c r="F776" s="15" t="s">
        <v>100</v>
      </c>
      <c r="G776" s="15" t="s">
        <v>33</v>
      </c>
      <c r="H776" s="15" t="s">
        <v>96</v>
      </c>
      <c r="I776" s="15">
        <v>3</v>
      </c>
      <c r="J776" s="15">
        <v>6</v>
      </c>
      <c r="K776" s="15">
        <v>6</v>
      </c>
      <c r="L776" s="15">
        <v>6</v>
      </c>
      <c r="M776" s="15">
        <v>0.42857142857142799</v>
      </c>
      <c r="N776" s="15">
        <v>0.42857142857142799</v>
      </c>
      <c r="O776" s="15">
        <v>0.42857142857142799</v>
      </c>
      <c r="P776" s="15">
        <v>0.42857142857142799</v>
      </c>
      <c r="Q776" s="15">
        <v>0.41666666666666602</v>
      </c>
      <c r="R776" s="15">
        <v>0.40824829046386302</v>
      </c>
      <c r="S776" s="22">
        <v>195</v>
      </c>
    </row>
    <row r="777" spans="2:19" x14ac:dyDescent="0.3">
      <c r="B777" s="15" t="s">
        <v>18</v>
      </c>
      <c r="C777" s="15" t="s">
        <v>19</v>
      </c>
      <c r="D777" s="15" t="s">
        <v>425</v>
      </c>
      <c r="E777" s="15">
        <v>16</v>
      </c>
      <c r="F777" s="15" t="s">
        <v>100</v>
      </c>
      <c r="G777" s="15" t="s">
        <v>22</v>
      </c>
      <c r="H777" s="15" t="s">
        <v>96</v>
      </c>
      <c r="I777" s="15">
        <v>3</v>
      </c>
      <c r="J777" s="15">
        <v>3</v>
      </c>
      <c r="K777" s="15">
        <v>2</v>
      </c>
      <c r="L777" s="15">
        <v>15</v>
      </c>
      <c r="M777" s="15">
        <v>0.78260869565217395</v>
      </c>
      <c r="N777" s="15">
        <v>0.77246376811594197</v>
      </c>
      <c r="O777" s="15">
        <v>0.78260869565217395</v>
      </c>
      <c r="P777" s="15">
        <v>0.77583286278938401</v>
      </c>
      <c r="Q777" s="15">
        <v>0.69117647058823495</v>
      </c>
      <c r="R777" s="15">
        <v>0.68532344065693596</v>
      </c>
      <c r="S777" s="22">
        <v>189</v>
      </c>
    </row>
    <row r="778" spans="2:19" x14ac:dyDescent="0.3">
      <c r="B778" s="15" t="s">
        <v>18</v>
      </c>
      <c r="C778" s="15" t="s">
        <v>19</v>
      </c>
      <c r="D778" s="15" t="s">
        <v>425</v>
      </c>
      <c r="E778" s="15">
        <v>16</v>
      </c>
      <c r="F778" s="15" t="s">
        <v>100</v>
      </c>
      <c r="G778" s="15" t="s">
        <v>33</v>
      </c>
      <c r="H778" s="15" t="s">
        <v>96</v>
      </c>
      <c r="I778" s="15">
        <v>5</v>
      </c>
      <c r="J778" s="15">
        <v>4</v>
      </c>
      <c r="K778" s="15">
        <v>3</v>
      </c>
      <c r="L778" s="15">
        <v>9</v>
      </c>
      <c r="M778" s="15">
        <v>0.66666666666666596</v>
      </c>
      <c r="N778" s="15">
        <v>0.66346153846153799</v>
      </c>
      <c r="O778" s="15">
        <v>0.66666666666666596</v>
      </c>
      <c r="P778" s="15">
        <v>0.66352941176470503</v>
      </c>
      <c r="Q778" s="15">
        <v>0.65277777777777701</v>
      </c>
      <c r="R778" s="15">
        <v>0.65161636551288604</v>
      </c>
      <c r="S778" s="22">
        <v>189</v>
      </c>
    </row>
    <row r="779" spans="2:19" x14ac:dyDescent="0.3">
      <c r="B779" s="15" t="s">
        <v>18</v>
      </c>
      <c r="C779" s="15" t="s">
        <v>25</v>
      </c>
      <c r="D779" s="15" t="s">
        <v>426</v>
      </c>
      <c r="E779" s="15">
        <v>16</v>
      </c>
      <c r="F779" s="15" t="s">
        <v>100</v>
      </c>
      <c r="G779" s="15" t="s">
        <v>22</v>
      </c>
      <c r="H779" s="15" t="s">
        <v>96</v>
      </c>
      <c r="I779" s="15">
        <v>1</v>
      </c>
      <c r="J779" s="15">
        <v>5</v>
      </c>
      <c r="K779" s="15">
        <v>4</v>
      </c>
      <c r="L779" s="15">
        <v>13</v>
      </c>
      <c r="M779" s="15">
        <v>0.60869565217391297</v>
      </c>
      <c r="N779" s="15">
        <v>0.58599033816425095</v>
      </c>
      <c r="O779" s="15">
        <v>0.60869565217391297</v>
      </c>
      <c r="P779" s="15">
        <v>0.59649915302089196</v>
      </c>
      <c r="Q779" s="15">
        <v>0.46568627450980299</v>
      </c>
      <c r="R779" s="15">
        <v>0.36835028130179998</v>
      </c>
      <c r="S779" s="22">
        <v>265</v>
      </c>
    </row>
    <row r="780" spans="2:19" x14ac:dyDescent="0.3">
      <c r="B780" s="15" t="s">
        <v>18</v>
      </c>
      <c r="C780" s="15" t="s">
        <v>25</v>
      </c>
      <c r="D780" s="15" t="s">
        <v>426</v>
      </c>
      <c r="E780" s="15">
        <v>16</v>
      </c>
      <c r="F780" s="15" t="s">
        <v>100</v>
      </c>
      <c r="G780" s="15" t="s">
        <v>33</v>
      </c>
      <c r="H780" s="15" t="s">
        <v>96</v>
      </c>
      <c r="I780" s="15">
        <v>4</v>
      </c>
      <c r="J780" s="15">
        <v>5</v>
      </c>
      <c r="K780" s="15">
        <v>5</v>
      </c>
      <c r="L780" s="15">
        <v>7</v>
      </c>
      <c r="M780" s="15">
        <v>0.52380952380952295</v>
      </c>
      <c r="N780" s="15">
        <v>0.52380952380952295</v>
      </c>
      <c r="O780" s="15">
        <v>0.52380952380952295</v>
      </c>
      <c r="P780" s="15">
        <v>0.52380952380952295</v>
      </c>
      <c r="Q780" s="15">
        <v>0.51388888888888895</v>
      </c>
      <c r="R780" s="15">
        <v>0.50917507721731503</v>
      </c>
      <c r="S780" s="22">
        <v>266</v>
      </c>
    </row>
    <row r="781" spans="2:19" x14ac:dyDescent="0.3">
      <c r="B781" s="15" t="s">
        <v>18</v>
      </c>
      <c r="C781" s="15" t="s">
        <v>29</v>
      </c>
      <c r="D781" s="15" t="s">
        <v>427</v>
      </c>
      <c r="E781" s="15">
        <v>16</v>
      </c>
      <c r="F781" s="15" t="s">
        <v>100</v>
      </c>
      <c r="G781" s="15" t="s">
        <v>22</v>
      </c>
      <c r="H781" s="15" t="s">
        <v>96</v>
      </c>
      <c r="I781" s="15">
        <v>1</v>
      </c>
      <c r="J781" s="15">
        <v>5</v>
      </c>
      <c r="K781" s="15">
        <v>7</v>
      </c>
      <c r="L781" s="15">
        <v>10</v>
      </c>
      <c r="M781" s="15">
        <v>0.47826086956521702</v>
      </c>
      <c r="N781" s="15">
        <v>0.52536231884057905</v>
      </c>
      <c r="O781" s="15">
        <v>0.47826086956521702</v>
      </c>
      <c r="P781" s="15">
        <v>0.49922360248447201</v>
      </c>
      <c r="Q781" s="15">
        <v>0.37745098039215602</v>
      </c>
      <c r="R781" s="15">
        <v>0.30064545690526101</v>
      </c>
      <c r="S781" s="22">
        <v>274</v>
      </c>
    </row>
    <row r="782" spans="2:19" x14ac:dyDescent="0.3">
      <c r="B782" s="15" t="s">
        <v>18</v>
      </c>
      <c r="C782" s="15" t="s">
        <v>29</v>
      </c>
      <c r="D782" s="15" t="s">
        <v>427</v>
      </c>
      <c r="E782" s="15">
        <v>16</v>
      </c>
      <c r="F782" s="15" t="s">
        <v>100</v>
      </c>
      <c r="G782" s="15" t="s">
        <v>33</v>
      </c>
      <c r="H782" s="15" t="s">
        <v>96</v>
      </c>
      <c r="I782" s="15">
        <v>0</v>
      </c>
      <c r="J782" s="15">
        <v>9</v>
      </c>
      <c r="K782" s="15">
        <v>3</v>
      </c>
      <c r="L782" s="15">
        <v>9</v>
      </c>
      <c r="M782" s="15">
        <v>0.42857142857142799</v>
      </c>
      <c r="N782" s="15">
        <v>0.28571428571428498</v>
      </c>
      <c r="O782" s="15">
        <v>0.42857142857142799</v>
      </c>
      <c r="P782" s="15">
        <v>0.34285714285714203</v>
      </c>
      <c r="Q782" s="15">
        <v>0.375</v>
      </c>
      <c r="R782" s="15">
        <v>0</v>
      </c>
      <c r="S782" s="22">
        <v>274</v>
      </c>
    </row>
    <row r="783" spans="2:19" x14ac:dyDescent="0.3">
      <c r="B783" s="15" t="s">
        <v>18</v>
      </c>
      <c r="C783" s="15" t="s">
        <v>27</v>
      </c>
      <c r="D783" s="15" t="s">
        <v>428</v>
      </c>
      <c r="E783" s="15">
        <v>16</v>
      </c>
      <c r="F783" s="15" t="s">
        <v>100</v>
      </c>
      <c r="G783" s="15" t="s">
        <v>22</v>
      </c>
      <c r="H783" s="15" t="s">
        <v>96</v>
      </c>
      <c r="I783" s="15">
        <v>1</v>
      </c>
      <c r="J783" s="15">
        <v>3</v>
      </c>
      <c r="K783" s="15">
        <v>6</v>
      </c>
      <c r="L783" s="15">
        <v>10</v>
      </c>
      <c r="M783" s="15">
        <v>0.55000000000000004</v>
      </c>
      <c r="N783" s="15">
        <v>0.643956043956044</v>
      </c>
      <c r="O783" s="15">
        <v>0.55000000000000004</v>
      </c>
      <c r="P783" s="15">
        <v>0.58808777429466996</v>
      </c>
      <c r="Q783" s="15">
        <v>0.4375</v>
      </c>
      <c r="R783" s="15">
        <v>0.36198840394443499</v>
      </c>
      <c r="S783" s="22">
        <v>271</v>
      </c>
    </row>
    <row r="784" spans="2:19" x14ac:dyDescent="0.3">
      <c r="B784" s="15" t="s">
        <v>18</v>
      </c>
      <c r="C784" s="15" t="s">
        <v>27</v>
      </c>
      <c r="D784" s="15" t="s">
        <v>428</v>
      </c>
      <c r="E784" s="15">
        <v>16</v>
      </c>
      <c r="F784" s="15" t="s">
        <v>100</v>
      </c>
      <c r="G784" s="15" t="s">
        <v>33</v>
      </c>
      <c r="H784" s="15" t="s">
        <v>96</v>
      </c>
      <c r="I784" s="15">
        <v>5</v>
      </c>
      <c r="J784" s="15">
        <v>3</v>
      </c>
      <c r="K784" s="15">
        <v>2</v>
      </c>
      <c r="L784" s="15">
        <v>12</v>
      </c>
      <c r="M784" s="15">
        <v>0.77272727272727204</v>
      </c>
      <c r="N784" s="15">
        <v>0.76883116883116798</v>
      </c>
      <c r="O784" s="15">
        <v>0.77272727272727204</v>
      </c>
      <c r="P784" s="15">
        <v>0.76907001044932</v>
      </c>
      <c r="Q784" s="15">
        <v>0.74107142857142805</v>
      </c>
      <c r="R784" s="15">
        <v>0.74383017898743997</v>
      </c>
      <c r="S784" s="22">
        <v>272</v>
      </c>
    </row>
    <row r="785" spans="2:19" x14ac:dyDescent="0.3">
      <c r="B785" s="16" t="s">
        <v>18</v>
      </c>
      <c r="C785" s="16" t="s">
        <v>23</v>
      </c>
      <c r="D785" s="16" t="s">
        <v>433</v>
      </c>
      <c r="E785" s="16">
        <v>32</v>
      </c>
      <c r="F785" s="16" t="s">
        <v>100</v>
      </c>
      <c r="G785" s="16" t="s">
        <v>22</v>
      </c>
      <c r="H785" s="16" t="s">
        <v>31</v>
      </c>
      <c r="I785" s="16">
        <v>2</v>
      </c>
      <c r="J785" s="16">
        <v>4</v>
      </c>
      <c r="K785" s="16">
        <v>1</v>
      </c>
      <c r="L785" s="16">
        <v>16</v>
      </c>
      <c r="M785" s="16">
        <v>0.78260869565217395</v>
      </c>
      <c r="N785" s="16">
        <v>0.76521739130434696</v>
      </c>
      <c r="O785" s="16">
        <v>0.78260869565217395</v>
      </c>
      <c r="P785" s="16">
        <v>0.75518997258127696</v>
      </c>
      <c r="Q785" s="16">
        <v>0.63725490196078405</v>
      </c>
      <c r="R785" s="16">
        <v>0.63956859995776105</v>
      </c>
      <c r="S785" s="23">
        <v>488</v>
      </c>
    </row>
    <row r="786" spans="2:19" x14ac:dyDescent="0.3">
      <c r="B786" s="16" t="s">
        <v>18</v>
      </c>
      <c r="C786" s="16" t="s">
        <v>23</v>
      </c>
      <c r="D786" s="16" t="s">
        <v>433</v>
      </c>
      <c r="E786" s="16">
        <v>32</v>
      </c>
      <c r="F786" s="16" t="s">
        <v>100</v>
      </c>
      <c r="G786" s="16" t="s">
        <v>33</v>
      </c>
      <c r="H786" s="16" t="s">
        <v>31</v>
      </c>
      <c r="I786" s="16">
        <v>6</v>
      </c>
      <c r="J786" s="16">
        <v>3</v>
      </c>
      <c r="K786" s="16">
        <v>5</v>
      </c>
      <c r="L786" s="16">
        <v>7</v>
      </c>
      <c r="M786" s="16">
        <v>0.61904761904761896</v>
      </c>
      <c r="N786" s="16">
        <v>0.63376623376623298</v>
      </c>
      <c r="O786" s="16">
        <v>0.61904761904761896</v>
      </c>
      <c r="P786" s="16">
        <v>0.62077922077921999</v>
      </c>
      <c r="Q786" s="16">
        <v>0.625</v>
      </c>
      <c r="R786" s="16">
        <v>0.62075544121193604</v>
      </c>
      <c r="S786" s="23">
        <v>489</v>
      </c>
    </row>
    <row r="787" spans="2:19" x14ac:dyDescent="0.3">
      <c r="B787" s="16" t="s">
        <v>18</v>
      </c>
      <c r="C787" s="16" t="s">
        <v>19</v>
      </c>
      <c r="D787" s="16" t="s">
        <v>432</v>
      </c>
      <c r="E787" s="16">
        <v>32</v>
      </c>
      <c r="F787" s="16" t="s">
        <v>100</v>
      </c>
      <c r="G787" s="16" t="s">
        <v>22</v>
      </c>
      <c r="H787" s="16" t="s">
        <v>31</v>
      </c>
      <c r="I787" s="16">
        <v>1</v>
      </c>
      <c r="J787" s="16">
        <v>5</v>
      </c>
      <c r="K787" s="16">
        <v>1</v>
      </c>
      <c r="L787" s="16">
        <v>16</v>
      </c>
      <c r="M787" s="16">
        <v>0.73913043478260798</v>
      </c>
      <c r="N787" s="16">
        <v>0.693581780538302</v>
      </c>
      <c r="O787" s="16">
        <v>0.73913043478260798</v>
      </c>
      <c r="P787" s="16">
        <v>0.68764302059496496</v>
      </c>
      <c r="Q787" s="16">
        <v>0.55392156862745001</v>
      </c>
      <c r="R787" s="16">
        <v>0.494421816408677</v>
      </c>
      <c r="S787" s="23">
        <v>491</v>
      </c>
    </row>
    <row r="788" spans="2:19" x14ac:dyDescent="0.3">
      <c r="B788" s="16" t="s">
        <v>18</v>
      </c>
      <c r="C788" s="16" t="s">
        <v>19</v>
      </c>
      <c r="D788" s="16" t="s">
        <v>432</v>
      </c>
      <c r="E788" s="16">
        <v>32</v>
      </c>
      <c r="F788" s="16" t="s">
        <v>100</v>
      </c>
      <c r="G788" s="16" t="s">
        <v>33</v>
      </c>
      <c r="H788" s="16" t="s">
        <v>31</v>
      </c>
      <c r="I788" s="16">
        <v>4</v>
      </c>
      <c r="J788" s="16">
        <v>5</v>
      </c>
      <c r="K788" s="16">
        <v>6</v>
      </c>
      <c r="L788" s="16">
        <v>6</v>
      </c>
      <c r="M788" s="16">
        <v>0.476190476190476</v>
      </c>
      <c r="N788" s="16">
        <v>0.483116883116883</v>
      </c>
      <c r="O788" s="16">
        <v>0.476190476190476</v>
      </c>
      <c r="P788" s="16">
        <v>0.47858777378228101</v>
      </c>
      <c r="Q788" s="16">
        <v>0.47222222222222199</v>
      </c>
      <c r="R788" s="16">
        <v>0.469247006410559</v>
      </c>
      <c r="S788" s="23">
        <v>493</v>
      </c>
    </row>
    <row r="789" spans="2:19" x14ac:dyDescent="0.3">
      <c r="B789" s="16" t="s">
        <v>18</v>
      </c>
      <c r="C789" s="16" t="s">
        <v>27</v>
      </c>
      <c r="D789" s="16" t="s">
        <v>431</v>
      </c>
      <c r="E789" s="16">
        <v>32</v>
      </c>
      <c r="F789" s="16" t="s">
        <v>100</v>
      </c>
      <c r="G789" s="16" t="s">
        <v>22</v>
      </c>
      <c r="H789" s="16" t="s">
        <v>31</v>
      </c>
      <c r="I789" s="16">
        <v>1</v>
      </c>
      <c r="J789" s="16">
        <v>3</v>
      </c>
      <c r="K789" s="16">
        <v>2</v>
      </c>
      <c r="L789" s="16">
        <v>14</v>
      </c>
      <c r="M789" s="16">
        <v>0.75</v>
      </c>
      <c r="N789" s="16">
        <v>0.72549019607843102</v>
      </c>
      <c r="O789" s="16">
        <v>0.75</v>
      </c>
      <c r="P789" s="16">
        <v>0.73593073593073499</v>
      </c>
      <c r="Q789" s="16">
        <v>0.5625</v>
      </c>
      <c r="R789" s="16">
        <v>0.49502425668334799</v>
      </c>
      <c r="S789" s="23">
        <v>607</v>
      </c>
    </row>
    <row r="790" spans="2:19" x14ac:dyDescent="0.3">
      <c r="B790" s="16" t="s">
        <v>18</v>
      </c>
      <c r="C790" s="16" t="s">
        <v>27</v>
      </c>
      <c r="D790" s="16" t="s">
        <v>431</v>
      </c>
      <c r="E790" s="16">
        <v>32</v>
      </c>
      <c r="F790" s="16" t="s">
        <v>100</v>
      </c>
      <c r="G790" s="16" t="s">
        <v>33</v>
      </c>
      <c r="H790" s="16" t="s">
        <v>31</v>
      </c>
      <c r="I790" s="16">
        <v>3</v>
      </c>
      <c r="J790" s="16">
        <v>5</v>
      </c>
      <c r="K790" s="16">
        <v>6</v>
      </c>
      <c r="L790" s="16">
        <v>8</v>
      </c>
      <c r="M790" s="16">
        <v>0.5</v>
      </c>
      <c r="N790" s="16">
        <v>0.512820512820512</v>
      </c>
      <c r="O790" s="16">
        <v>0.5</v>
      </c>
      <c r="P790" s="16">
        <v>0.50544662309368205</v>
      </c>
      <c r="Q790" s="16">
        <v>0.47321428571428498</v>
      </c>
      <c r="R790" s="16">
        <v>0.45788313721339802</v>
      </c>
      <c r="S790" s="23">
        <v>609</v>
      </c>
    </row>
    <row r="791" spans="2:19" x14ac:dyDescent="0.3">
      <c r="B791" s="16" t="s">
        <v>18</v>
      </c>
      <c r="C791" s="16" t="s">
        <v>25</v>
      </c>
      <c r="D791" s="16" t="s">
        <v>430</v>
      </c>
      <c r="E791" s="16">
        <v>32</v>
      </c>
      <c r="F791" s="16" t="s">
        <v>100</v>
      </c>
      <c r="G791" s="16" t="s">
        <v>22</v>
      </c>
      <c r="H791" s="16" t="s">
        <v>31</v>
      </c>
      <c r="I791" s="16">
        <v>5</v>
      </c>
      <c r="J791" s="16">
        <v>1</v>
      </c>
      <c r="K791" s="16">
        <v>5</v>
      </c>
      <c r="L791" s="16">
        <v>12</v>
      </c>
      <c r="M791" s="16">
        <v>0.73913043478260798</v>
      </c>
      <c r="N791" s="16">
        <v>0.81270903010033402</v>
      </c>
      <c r="O791" s="16">
        <v>0.73913043478260798</v>
      </c>
      <c r="P791" s="16">
        <v>0.75434782608695605</v>
      </c>
      <c r="Q791" s="16">
        <v>0.76960784313725505</v>
      </c>
      <c r="R791" s="16">
        <v>0.72183800517768903</v>
      </c>
      <c r="S791" s="23">
        <v>739</v>
      </c>
    </row>
    <row r="792" spans="2:19" x14ac:dyDescent="0.3">
      <c r="B792" s="16" t="s">
        <v>18</v>
      </c>
      <c r="C792" s="16" t="s">
        <v>25</v>
      </c>
      <c r="D792" s="16" t="s">
        <v>430</v>
      </c>
      <c r="E792" s="16">
        <v>32</v>
      </c>
      <c r="F792" s="16" t="s">
        <v>100</v>
      </c>
      <c r="G792" s="16" t="s">
        <v>33</v>
      </c>
      <c r="H792" s="16" t="s">
        <v>31</v>
      </c>
      <c r="I792" s="16">
        <v>5</v>
      </c>
      <c r="J792" s="16">
        <v>4</v>
      </c>
      <c r="K792" s="16">
        <v>1</v>
      </c>
      <c r="L792" s="16">
        <v>11</v>
      </c>
      <c r="M792" s="16">
        <v>0.76190476190476097</v>
      </c>
      <c r="N792" s="16">
        <v>0.77619047619047599</v>
      </c>
      <c r="O792" s="16">
        <v>0.76190476190476097</v>
      </c>
      <c r="P792" s="16">
        <v>0.75132275132275095</v>
      </c>
      <c r="Q792" s="16">
        <v>0.73611111111111105</v>
      </c>
      <c r="R792" s="16">
        <v>0.74690398836084404</v>
      </c>
      <c r="S792" s="23">
        <v>740</v>
      </c>
    </row>
    <row r="793" spans="2:19" x14ac:dyDescent="0.3">
      <c r="B793" s="16" t="s">
        <v>18</v>
      </c>
      <c r="C793" s="16" t="s">
        <v>29</v>
      </c>
      <c r="D793" s="16" t="s">
        <v>429</v>
      </c>
      <c r="E793" s="16">
        <v>32</v>
      </c>
      <c r="F793" s="16" t="s">
        <v>100</v>
      </c>
      <c r="G793" s="16" t="s">
        <v>22</v>
      </c>
      <c r="H793" s="16" t="s">
        <v>31</v>
      </c>
      <c r="I793" s="16">
        <v>1</v>
      </c>
      <c r="J793" s="16">
        <v>5</v>
      </c>
      <c r="K793" s="16">
        <v>1</v>
      </c>
      <c r="L793" s="16">
        <v>16</v>
      </c>
      <c r="M793" s="16">
        <v>0.73913043478260798</v>
      </c>
      <c r="N793" s="16">
        <v>0.693581780538302</v>
      </c>
      <c r="O793" s="16">
        <v>0.73913043478260798</v>
      </c>
      <c r="P793" s="16">
        <v>0.68764302059496496</v>
      </c>
      <c r="Q793" s="16">
        <v>0.55392156862745001</v>
      </c>
      <c r="R793" s="16">
        <v>0.494421816408677</v>
      </c>
      <c r="S793" s="23">
        <v>746</v>
      </c>
    </row>
    <row r="794" spans="2:19" x14ac:dyDescent="0.3">
      <c r="B794" s="16" t="s">
        <v>18</v>
      </c>
      <c r="C794" s="16" t="s">
        <v>29</v>
      </c>
      <c r="D794" s="16" t="s">
        <v>429</v>
      </c>
      <c r="E794" s="16">
        <v>32</v>
      </c>
      <c r="F794" s="16" t="s">
        <v>100</v>
      </c>
      <c r="G794" s="16" t="s">
        <v>33</v>
      </c>
      <c r="H794" s="16" t="s">
        <v>31</v>
      </c>
      <c r="I794" s="16">
        <v>4</v>
      </c>
      <c r="J794" s="16">
        <v>5</v>
      </c>
      <c r="K794" s="16">
        <v>6</v>
      </c>
      <c r="L794" s="16">
        <v>6</v>
      </c>
      <c r="M794" s="16">
        <v>0.476190476190476</v>
      </c>
      <c r="N794" s="16">
        <v>0.483116883116883</v>
      </c>
      <c r="O794" s="16">
        <v>0.476190476190476</v>
      </c>
      <c r="P794" s="16">
        <v>0.47858777378228101</v>
      </c>
      <c r="Q794" s="16">
        <v>0.47222222222222199</v>
      </c>
      <c r="R794" s="16">
        <v>0.469247006410559</v>
      </c>
      <c r="S794" s="23">
        <v>747</v>
      </c>
    </row>
    <row r="795" spans="2:19" x14ac:dyDescent="0.3">
      <c r="B795" s="24" t="s">
        <v>18</v>
      </c>
      <c r="C795" s="24" t="s">
        <v>23</v>
      </c>
      <c r="D795" s="24" t="s">
        <v>434</v>
      </c>
      <c r="E795" s="24">
        <v>32</v>
      </c>
      <c r="F795" s="24" t="s">
        <v>100</v>
      </c>
      <c r="G795" s="24" t="s">
        <v>22</v>
      </c>
      <c r="H795" s="24" t="s">
        <v>32</v>
      </c>
      <c r="I795" s="24">
        <v>1</v>
      </c>
      <c r="J795" s="24">
        <v>5</v>
      </c>
      <c r="K795" s="24">
        <v>1</v>
      </c>
      <c r="L795" s="24">
        <v>16</v>
      </c>
      <c r="M795" s="24">
        <v>0.73913043478260798</v>
      </c>
      <c r="N795" s="24">
        <v>0.693581780538302</v>
      </c>
      <c r="O795" s="24">
        <v>0.73913043478260798</v>
      </c>
      <c r="P795" s="24">
        <v>0.68764302059496496</v>
      </c>
      <c r="Q795" s="24">
        <v>0.55392156862745001</v>
      </c>
      <c r="R795" s="24">
        <v>0.494421816408677</v>
      </c>
      <c r="S795" s="25">
        <v>478</v>
      </c>
    </row>
    <row r="796" spans="2:19" x14ac:dyDescent="0.3">
      <c r="B796" s="24" t="s">
        <v>18</v>
      </c>
      <c r="C796" s="24" t="s">
        <v>23</v>
      </c>
      <c r="D796" s="24" t="s">
        <v>434</v>
      </c>
      <c r="E796" s="24">
        <v>32</v>
      </c>
      <c r="F796" s="24" t="s">
        <v>100</v>
      </c>
      <c r="G796" s="24" t="s">
        <v>33</v>
      </c>
      <c r="H796" s="24" t="s">
        <v>32</v>
      </c>
      <c r="I796" s="24">
        <v>6</v>
      </c>
      <c r="J796" s="24">
        <v>3</v>
      </c>
      <c r="K796" s="24">
        <v>3</v>
      </c>
      <c r="L796" s="24">
        <v>9</v>
      </c>
      <c r="M796" s="24">
        <v>0.71428571428571397</v>
      </c>
      <c r="N796" s="24">
        <v>0.71428571428571397</v>
      </c>
      <c r="O796" s="24">
        <v>0.71428571428571397</v>
      </c>
      <c r="P796" s="24">
        <v>0.71428571428571397</v>
      </c>
      <c r="Q796" s="24">
        <v>0.70833333333333304</v>
      </c>
      <c r="R796" s="24">
        <v>0.70710678118654702</v>
      </c>
      <c r="S796" s="25">
        <v>479</v>
      </c>
    </row>
    <row r="797" spans="2:19" x14ac:dyDescent="0.3">
      <c r="B797" s="24" t="s">
        <v>18</v>
      </c>
      <c r="C797" s="24" t="s">
        <v>19</v>
      </c>
      <c r="D797" s="24" t="s">
        <v>435</v>
      </c>
      <c r="E797" s="24">
        <v>32</v>
      </c>
      <c r="F797" s="24" t="s">
        <v>100</v>
      </c>
      <c r="G797" s="24" t="s">
        <v>22</v>
      </c>
      <c r="H797" s="24" t="s">
        <v>32</v>
      </c>
      <c r="I797" s="24">
        <v>1</v>
      </c>
      <c r="J797" s="24">
        <v>5</v>
      </c>
      <c r="K797" s="24">
        <v>1</v>
      </c>
      <c r="L797" s="24">
        <v>16</v>
      </c>
      <c r="M797" s="24">
        <v>0.73913043478260798</v>
      </c>
      <c r="N797" s="24">
        <v>0.693581780538302</v>
      </c>
      <c r="O797" s="24">
        <v>0.73913043478260798</v>
      </c>
      <c r="P797" s="24">
        <v>0.68764302059496496</v>
      </c>
      <c r="Q797" s="24">
        <v>0.55392156862745001</v>
      </c>
      <c r="R797" s="24">
        <v>0.494421816408677</v>
      </c>
      <c r="S797" s="25">
        <v>549</v>
      </c>
    </row>
    <row r="798" spans="2:19" x14ac:dyDescent="0.3">
      <c r="B798" s="24" t="s">
        <v>18</v>
      </c>
      <c r="C798" s="24" t="s">
        <v>19</v>
      </c>
      <c r="D798" s="24" t="s">
        <v>435</v>
      </c>
      <c r="E798" s="24">
        <v>32</v>
      </c>
      <c r="F798" s="24" t="s">
        <v>100</v>
      </c>
      <c r="G798" s="24" t="s">
        <v>33</v>
      </c>
      <c r="H798" s="24" t="s">
        <v>32</v>
      </c>
      <c r="I798" s="24">
        <v>4</v>
      </c>
      <c r="J798" s="24">
        <v>5</v>
      </c>
      <c r="K798" s="24">
        <v>6</v>
      </c>
      <c r="L798" s="24">
        <v>6</v>
      </c>
      <c r="M798" s="24">
        <v>0.476190476190476</v>
      </c>
      <c r="N798" s="24">
        <v>0.483116883116883</v>
      </c>
      <c r="O798" s="24">
        <v>0.476190476190476</v>
      </c>
      <c r="P798" s="24">
        <v>0.47858777378228101</v>
      </c>
      <c r="Q798" s="24">
        <v>0.47222222222222199</v>
      </c>
      <c r="R798" s="24">
        <v>0.469247006410559</v>
      </c>
      <c r="S798" s="25">
        <v>551</v>
      </c>
    </row>
    <row r="799" spans="2:19" x14ac:dyDescent="0.3">
      <c r="B799" s="24" t="s">
        <v>18</v>
      </c>
      <c r="C799" s="24" t="s">
        <v>29</v>
      </c>
      <c r="D799" s="24" t="s">
        <v>438</v>
      </c>
      <c r="E799" s="24">
        <v>32</v>
      </c>
      <c r="F799" s="24" t="s">
        <v>100</v>
      </c>
      <c r="G799" s="24" t="s">
        <v>22</v>
      </c>
      <c r="H799" s="24" t="s">
        <v>32</v>
      </c>
      <c r="I799" s="24">
        <v>3</v>
      </c>
      <c r="J799" s="24">
        <v>3</v>
      </c>
      <c r="K799" s="24">
        <v>5</v>
      </c>
      <c r="L799" s="24">
        <v>12</v>
      </c>
      <c r="M799" s="24">
        <v>0.65217391304347805</v>
      </c>
      <c r="N799" s="24">
        <v>0.68913043478260805</v>
      </c>
      <c r="O799" s="24">
        <v>0.65217391304347805</v>
      </c>
      <c r="P799" s="24">
        <v>0.66614906832298104</v>
      </c>
      <c r="Q799" s="24">
        <v>0.60294117647058798</v>
      </c>
      <c r="R799" s="24">
        <v>0.570434647201574</v>
      </c>
      <c r="S799" s="25">
        <v>654</v>
      </c>
    </row>
    <row r="800" spans="2:19" x14ac:dyDescent="0.3">
      <c r="B800" s="24" t="s">
        <v>18</v>
      </c>
      <c r="C800" s="24" t="s">
        <v>29</v>
      </c>
      <c r="D800" s="24" t="s">
        <v>438</v>
      </c>
      <c r="E800" s="24">
        <v>32</v>
      </c>
      <c r="F800" s="24" t="s">
        <v>100</v>
      </c>
      <c r="G800" s="24" t="s">
        <v>33</v>
      </c>
      <c r="H800" s="24" t="s">
        <v>32</v>
      </c>
      <c r="I800" s="24">
        <v>4</v>
      </c>
      <c r="J800" s="24">
        <v>5</v>
      </c>
      <c r="K800" s="24">
        <v>7</v>
      </c>
      <c r="L800" s="24">
        <v>5</v>
      </c>
      <c r="M800" s="24">
        <v>0.42857142857142799</v>
      </c>
      <c r="N800" s="24">
        <v>0.44155844155844098</v>
      </c>
      <c r="O800" s="24">
        <v>0.42857142857142799</v>
      </c>
      <c r="P800" s="24">
        <v>0.43116883116883098</v>
      </c>
      <c r="Q800" s="24">
        <v>0.43055555555555503</v>
      </c>
      <c r="R800" s="24">
        <v>0.428361950754725</v>
      </c>
      <c r="S800" s="25">
        <v>565</v>
      </c>
    </row>
    <row r="801" spans="2:19" x14ac:dyDescent="0.3">
      <c r="B801" s="24" t="s">
        <v>18</v>
      </c>
      <c r="C801" s="24" t="s">
        <v>25</v>
      </c>
      <c r="D801" s="24" t="s">
        <v>437</v>
      </c>
      <c r="E801" s="24">
        <v>32</v>
      </c>
      <c r="F801" s="24" t="s">
        <v>100</v>
      </c>
      <c r="G801" s="24" t="s">
        <v>22</v>
      </c>
      <c r="H801" s="24" t="s">
        <v>32</v>
      </c>
      <c r="I801" s="24">
        <v>4</v>
      </c>
      <c r="J801" s="24">
        <v>2</v>
      </c>
      <c r="K801" s="24">
        <v>4</v>
      </c>
      <c r="L801" s="24">
        <v>13</v>
      </c>
      <c r="M801" s="24">
        <v>0.73913043478260798</v>
      </c>
      <c r="N801" s="24">
        <v>0.77101449275362299</v>
      </c>
      <c r="O801" s="24">
        <v>0.73913043478260798</v>
      </c>
      <c r="P801" s="24">
        <v>0.74961180124223603</v>
      </c>
      <c r="Q801" s="24">
        <v>0.71568627450980304</v>
      </c>
      <c r="R801" s="24">
        <v>0.68557712326216202</v>
      </c>
      <c r="S801" s="25">
        <v>662</v>
      </c>
    </row>
    <row r="802" spans="2:19" x14ac:dyDescent="0.3">
      <c r="B802" s="24" t="s">
        <v>18</v>
      </c>
      <c r="C802" s="24" t="s">
        <v>25</v>
      </c>
      <c r="D802" s="24" t="s">
        <v>437</v>
      </c>
      <c r="E802" s="24">
        <v>32</v>
      </c>
      <c r="F802" s="24" t="s">
        <v>100</v>
      </c>
      <c r="G802" s="24" t="s">
        <v>33</v>
      </c>
      <c r="H802" s="24" t="s">
        <v>32</v>
      </c>
      <c r="I802" s="24">
        <v>5</v>
      </c>
      <c r="J802" s="24">
        <v>4</v>
      </c>
      <c r="K802" s="24">
        <v>4</v>
      </c>
      <c r="L802" s="24">
        <v>8</v>
      </c>
      <c r="M802" s="24">
        <v>0.61904761904761896</v>
      </c>
      <c r="N802" s="24">
        <v>0.61904761904761896</v>
      </c>
      <c r="O802" s="24">
        <v>0.61904761904761896</v>
      </c>
      <c r="P802" s="24">
        <v>0.61904761904761896</v>
      </c>
      <c r="Q802" s="24">
        <v>0.61111111111111105</v>
      </c>
      <c r="R802" s="24">
        <v>0.60858061945018405</v>
      </c>
      <c r="S802" s="25">
        <v>641</v>
      </c>
    </row>
    <row r="803" spans="2:19" x14ac:dyDescent="0.3">
      <c r="B803" s="24" t="s">
        <v>18</v>
      </c>
      <c r="C803" s="24" t="s">
        <v>27</v>
      </c>
      <c r="D803" s="24" t="s">
        <v>436</v>
      </c>
      <c r="E803" s="24">
        <v>32</v>
      </c>
      <c r="F803" s="24" t="s">
        <v>100</v>
      </c>
      <c r="G803" s="24" t="s">
        <v>22</v>
      </c>
      <c r="H803" s="24" t="s">
        <v>32</v>
      </c>
      <c r="I803" s="24">
        <v>1</v>
      </c>
      <c r="J803" s="24">
        <v>3</v>
      </c>
      <c r="K803" s="24">
        <v>1</v>
      </c>
      <c r="L803" s="24">
        <v>15</v>
      </c>
      <c r="M803" s="24">
        <v>0.8</v>
      </c>
      <c r="N803" s="24">
        <v>0.76666666666666605</v>
      </c>
      <c r="O803" s="24">
        <v>0.8</v>
      </c>
      <c r="P803" s="24">
        <v>0.77254901960784295</v>
      </c>
      <c r="Q803" s="24">
        <v>0.59375</v>
      </c>
      <c r="R803" s="24">
        <v>0.55901699437494701</v>
      </c>
      <c r="S803" s="25">
        <v>667</v>
      </c>
    </row>
    <row r="804" spans="2:19" x14ac:dyDescent="0.3">
      <c r="B804" s="24" t="s">
        <v>18</v>
      </c>
      <c r="C804" s="24" t="s">
        <v>27</v>
      </c>
      <c r="D804" s="24" t="s">
        <v>436</v>
      </c>
      <c r="E804" s="24">
        <v>32</v>
      </c>
      <c r="F804" s="24" t="s">
        <v>100</v>
      </c>
      <c r="G804" s="24" t="s">
        <v>33</v>
      </c>
      <c r="H804" s="24" t="s">
        <v>32</v>
      </c>
      <c r="I804" s="24">
        <v>3</v>
      </c>
      <c r="J804" s="24">
        <v>5</v>
      </c>
      <c r="K804" s="24">
        <v>6</v>
      </c>
      <c r="L804" s="24">
        <v>8</v>
      </c>
      <c r="M804" s="24">
        <v>0.5</v>
      </c>
      <c r="N804" s="24">
        <v>0.512820512820512</v>
      </c>
      <c r="O804" s="24">
        <v>0.5</v>
      </c>
      <c r="P804" s="24">
        <v>0.50544662309368205</v>
      </c>
      <c r="Q804" s="24">
        <v>0.47321428571428498</v>
      </c>
      <c r="R804" s="24">
        <v>0.45788313721339802</v>
      </c>
      <c r="S804" s="25">
        <v>669</v>
      </c>
    </row>
    <row r="805" spans="2:19" x14ac:dyDescent="0.3">
      <c r="B805" s="16" t="s">
        <v>18</v>
      </c>
      <c r="C805" s="16" t="s">
        <v>23</v>
      </c>
      <c r="D805" s="16" t="s">
        <v>439</v>
      </c>
      <c r="E805" s="16">
        <v>32</v>
      </c>
      <c r="F805" s="16" t="s">
        <v>100</v>
      </c>
      <c r="G805" s="16" t="s">
        <v>22</v>
      </c>
      <c r="H805" s="16" t="s">
        <v>39</v>
      </c>
      <c r="I805" s="16">
        <v>3</v>
      </c>
      <c r="J805" s="16">
        <v>3</v>
      </c>
      <c r="K805" s="16">
        <v>2</v>
      </c>
      <c r="L805" s="16">
        <v>15</v>
      </c>
      <c r="M805" s="16">
        <v>0.78260869565217395</v>
      </c>
      <c r="N805" s="16">
        <v>0.77246376811594197</v>
      </c>
      <c r="O805" s="16">
        <v>0.78260869565217395</v>
      </c>
      <c r="P805" s="16">
        <v>0.77583286278938401</v>
      </c>
      <c r="Q805" s="16">
        <v>0.69117647058823495</v>
      </c>
      <c r="R805" s="16">
        <v>0.68532344065693596</v>
      </c>
      <c r="S805" s="23">
        <v>570</v>
      </c>
    </row>
    <row r="806" spans="2:19" x14ac:dyDescent="0.3">
      <c r="B806" s="16" t="s">
        <v>18</v>
      </c>
      <c r="C806" s="16" t="s">
        <v>23</v>
      </c>
      <c r="D806" s="16" t="s">
        <v>439</v>
      </c>
      <c r="E806" s="16">
        <v>32</v>
      </c>
      <c r="F806" s="16" t="s">
        <v>100</v>
      </c>
      <c r="G806" s="16" t="s">
        <v>33</v>
      </c>
      <c r="H806" s="16" t="s">
        <v>39</v>
      </c>
      <c r="I806" s="16">
        <v>5</v>
      </c>
      <c r="J806" s="16">
        <v>4</v>
      </c>
      <c r="K806" s="16">
        <v>4</v>
      </c>
      <c r="L806" s="16">
        <v>8</v>
      </c>
      <c r="M806" s="16">
        <v>0.61904761904761896</v>
      </c>
      <c r="N806" s="16">
        <v>0.61904761904761896</v>
      </c>
      <c r="O806" s="16">
        <v>0.61904761904761896</v>
      </c>
      <c r="P806" s="16">
        <v>0.61904761904761896</v>
      </c>
      <c r="Q806" s="16">
        <v>0.61111111111111105</v>
      </c>
      <c r="R806" s="16">
        <v>0.60858061945018405</v>
      </c>
      <c r="S806" s="23">
        <v>573</v>
      </c>
    </row>
    <row r="807" spans="2:19" x14ac:dyDescent="0.3">
      <c r="B807" s="16" t="s">
        <v>18</v>
      </c>
      <c r="C807" s="16" t="s">
        <v>19</v>
      </c>
      <c r="D807" s="16" t="s">
        <v>441</v>
      </c>
      <c r="E807" s="16">
        <v>32</v>
      </c>
      <c r="F807" s="16" t="s">
        <v>100</v>
      </c>
      <c r="G807" s="16" t="s">
        <v>22</v>
      </c>
      <c r="H807" s="16" t="s">
        <v>39</v>
      </c>
      <c r="I807" s="16">
        <v>0</v>
      </c>
      <c r="J807" s="16">
        <v>6</v>
      </c>
      <c r="K807" s="16">
        <v>1</v>
      </c>
      <c r="L807" s="16">
        <v>16</v>
      </c>
      <c r="M807" s="16">
        <v>0.69565217391304301</v>
      </c>
      <c r="N807" s="16">
        <v>0.53754940711462396</v>
      </c>
      <c r="O807" s="16">
        <v>0.69565217391304301</v>
      </c>
      <c r="P807" s="16">
        <v>0.60646599777034504</v>
      </c>
      <c r="Q807" s="16">
        <v>0.47058823529411697</v>
      </c>
      <c r="R807" s="16">
        <v>0</v>
      </c>
      <c r="S807" s="23">
        <v>134</v>
      </c>
    </row>
    <row r="808" spans="2:19" x14ac:dyDescent="0.3">
      <c r="B808" s="16" t="s">
        <v>18</v>
      </c>
      <c r="C808" s="16" t="s">
        <v>19</v>
      </c>
      <c r="D808" s="16" t="s">
        <v>441</v>
      </c>
      <c r="E808" s="16">
        <v>32</v>
      </c>
      <c r="F808" s="16" t="s">
        <v>100</v>
      </c>
      <c r="G808" s="16" t="s">
        <v>33</v>
      </c>
      <c r="H808" s="16" t="s">
        <v>39</v>
      </c>
      <c r="I808" s="16">
        <v>6</v>
      </c>
      <c r="J808" s="16">
        <v>3</v>
      </c>
      <c r="K808" s="16">
        <v>3</v>
      </c>
      <c r="L808" s="16">
        <v>9</v>
      </c>
      <c r="M808" s="16">
        <v>0.71428571428571397</v>
      </c>
      <c r="N808" s="16">
        <v>0.71428571428571397</v>
      </c>
      <c r="O808" s="16">
        <v>0.71428571428571397</v>
      </c>
      <c r="P808" s="16">
        <v>0.71428571428571397</v>
      </c>
      <c r="Q808" s="16">
        <v>0.70833333333333304</v>
      </c>
      <c r="R808" s="16">
        <v>0.70710678118654702</v>
      </c>
      <c r="S808" s="23">
        <v>134</v>
      </c>
    </row>
    <row r="809" spans="2:19" x14ac:dyDescent="0.3">
      <c r="B809" s="16" t="s">
        <v>18</v>
      </c>
      <c r="C809" s="16" t="s">
        <v>29</v>
      </c>
      <c r="D809" s="16" t="s">
        <v>440</v>
      </c>
      <c r="E809" s="16">
        <v>32</v>
      </c>
      <c r="F809" s="16" t="s">
        <v>100</v>
      </c>
      <c r="G809" s="16" t="s">
        <v>22</v>
      </c>
      <c r="H809" s="16" t="s">
        <v>39</v>
      </c>
      <c r="I809" s="16">
        <v>0</v>
      </c>
      <c r="J809" s="16">
        <v>6</v>
      </c>
      <c r="K809" s="16">
        <v>0</v>
      </c>
      <c r="L809" s="16">
        <v>17</v>
      </c>
      <c r="M809" s="16">
        <v>0.73913043478260798</v>
      </c>
      <c r="N809" s="16">
        <v>0.54631379962192805</v>
      </c>
      <c r="O809" s="16">
        <v>0.73913043478260798</v>
      </c>
      <c r="P809" s="16">
        <v>0.62826086956521698</v>
      </c>
      <c r="Q809" s="16">
        <v>0.5</v>
      </c>
      <c r="R809" s="16">
        <v>0</v>
      </c>
      <c r="S809" s="23">
        <v>113</v>
      </c>
    </row>
    <row r="810" spans="2:19" x14ac:dyDescent="0.3">
      <c r="B810" s="16" t="s">
        <v>18</v>
      </c>
      <c r="C810" s="16" t="s">
        <v>29</v>
      </c>
      <c r="D810" s="16" t="s">
        <v>440</v>
      </c>
      <c r="E810" s="16">
        <v>32</v>
      </c>
      <c r="F810" s="16" t="s">
        <v>100</v>
      </c>
      <c r="G810" s="16" t="s">
        <v>33</v>
      </c>
      <c r="H810" s="16" t="s">
        <v>39</v>
      </c>
      <c r="I810" s="16">
        <v>2</v>
      </c>
      <c r="J810" s="16">
        <v>7</v>
      </c>
      <c r="K810" s="16">
        <v>1</v>
      </c>
      <c r="L810" s="16">
        <v>11</v>
      </c>
      <c r="M810" s="16">
        <v>0.61904761904761896</v>
      </c>
      <c r="N810" s="16">
        <v>0.634920634920635</v>
      </c>
      <c r="O810" s="16">
        <v>0.61904761904761896</v>
      </c>
      <c r="P810" s="16">
        <v>0.56190476190476102</v>
      </c>
      <c r="Q810" s="16">
        <v>0.56944444444444398</v>
      </c>
      <c r="R810" s="16">
        <v>0.536731348519357</v>
      </c>
      <c r="S810" s="23">
        <v>113</v>
      </c>
    </row>
    <row r="811" spans="2:19" x14ac:dyDescent="0.3">
      <c r="B811" s="16" t="s">
        <v>18</v>
      </c>
      <c r="C811" s="16" t="s">
        <v>25</v>
      </c>
      <c r="D811" s="16" t="s">
        <v>443</v>
      </c>
      <c r="E811" s="16">
        <v>32</v>
      </c>
      <c r="F811" s="16" t="s">
        <v>100</v>
      </c>
      <c r="G811" s="16" t="s">
        <v>22</v>
      </c>
      <c r="H811" s="16" t="s">
        <v>39</v>
      </c>
      <c r="I811" s="16">
        <v>1</v>
      </c>
      <c r="J811" s="16">
        <v>5</v>
      </c>
      <c r="K811" s="16">
        <v>5</v>
      </c>
      <c r="L811" s="16">
        <v>12</v>
      </c>
      <c r="M811" s="16">
        <v>0.56521739130434701</v>
      </c>
      <c r="N811" s="16">
        <v>0.56521739130434701</v>
      </c>
      <c r="O811" s="16">
        <v>0.56521739130434701</v>
      </c>
      <c r="P811" s="16">
        <v>0.56521739130434701</v>
      </c>
      <c r="Q811" s="16">
        <v>0.43627450980392102</v>
      </c>
      <c r="R811" s="16">
        <v>0.34299717028501697</v>
      </c>
      <c r="S811" s="23">
        <v>912</v>
      </c>
    </row>
    <row r="812" spans="2:19" x14ac:dyDescent="0.3">
      <c r="B812" s="16" t="s">
        <v>18</v>
      </c>
      <c r="C812" s="16" t="s">
        <v>27</v>
      </c>
      <c r="D812" s="16" t="s">
        <v>442</v>
      </c>
      <c r="E812" s="16">
        <v>32</v>
      </c>
      <c r="F812" s="16" t="s">
        <v>100</v>
      </c>
      <c r="G812" s="16" t="s">
        <v>22</v>
      </c>
      <c r="H812" s="16" t="s">
        <v>39</v>
      </c>
      <c r="I812" s="16">
        <v>0</v>
      </c>
      <c r="J812" s="16">
        <v>4</v>
      </c>
      <c r="K812" s="16">
        <v>3</v>
      </c>
      <c r="L812" s="16">
        <v>13</v>
      </c>
      <c r="M812" s="16">
        <v>0.65</v>
      </c>
      <c r="N812" s="16">
        <v>0.61176470588235199</v>
      </c>
      <c r="O812" s="16">
        <v>0.65</v>
      </c>
      <c r="P812" s="16">
        <v>0.63030303030303003</v>
      </c>
      <c r="Q812" s="16">
        <v>0.40625</v>
      </c>
      <c r="R812" s="16">
        <v>0</v>
      </c>
      <c r="S812" s="23">
        <v>917</v>
      </c>
    </row>
    <row r="813" spans="2:19" x14ac:dyDescent="0.3">
      <c r="B813" s="16" t="s">
        <v>18</v>
      </c>
      <c r="C813" s="16" t="s">
        <v>25</v>
      </c>
      <c r="D813" s="16" t="s">
        <v>443</v>
      </c>
      <c r="E813" s="16">
        <v>32</v>
      </c>
      <c r="F813" s="16" t="s">
        <v>100</v>
      </c>
      <c r="G813" s="16" t="s">
        <v>33</v>
      </c>
      <c r="H813" s="16" t="s">
        <v>39</v>
      </c>
      <c r="I813" s="16">
        <v>3</v>
      </c>
      <c r="J813" s="16">
        <v>6</v>
      </c>
      <c r="K813" s="16">
        <v>5</v>
      </c>
      <c r="L813" s="16">
        <v>7</v>
      </c>
      <c r="M813" s="16">
        <v>0.476190476190476</v>
      </c>
      <c r="N813" s="16">
        <v>0.46840659340659302</v>
      </c>
      <c r="O813" s="16">
        <v>0.476190476190476</v>
      </c>
      <c r="P813" s="16">
        <v>0.47126050420167998</v>
      </c>
      <c r="Q813" s="16">
        <v>0.45833333333333298</v>
      </c>
      <c r="R813" s="16">
        <v>0.44513872104693802</v>
      </c>
      <c r="S813" s="23">
        <v>918</v>
      </c>
    </row>
    <row r="814" spans="2:19" x14ac:dyDescent="0.3">
      <c r="B814" s="16" t="s">
        <v>18</v>
      </c>
      <c r="C814" s="16" t="s">
        <v>27</v>
      </c>
      <c r="D814" s="16" t="s">
        <v>442</v>
      </c>
      <c r="E814" s="16">
        <v>32</v>
      </c>
      <c r="F814" s="16" t="s">
        <v>100</v>
      </c>
      <c r="G814" s="16" t="s">
        <v>33</v>
      </c>
      <c r="H814" s="16" t="s">
        <v>39</v>
      </c>
      <c r="I814" s="16">
        <v>6</v>
      </c>
      <c r="J814" s="16">
        <v>2</v>
      </c>
      <c r="K814" s="16">
        <v>5</v>
      </c>
      <c r="L814" s="16">
        <v>9</v>
      </c>
      <c r="M814" s="16">
        <v>0.68181818181818099</v>
      </c>
      <c r="N814" s="16">
        <v>0.71900826446280997</v>
      </c>
      <c r="O814" s="16">
        <v>0.68181818181818099</v>
      </c>
      <c r="P814" s="16">
        <v>0.68784688995215304</v>
      </c>
      <c r="Q814" s="16">
        <v>0.69642857142857095</v>
      </c>
      <c r="R814" s="16">
        <v>0.68107671344881004</v>
      </c>
      <c r="S814" s="23">
        <v>924</v>
      </c>
    </row>
    <row r="815" spans="2:19" x14ac:dyDescent="0.3">
      <c r="B815" s="24" t="s">
        <v>18</v>
      </c>
      <c r="C815" s="24" t="s">
        <v>19</v>
      </c>
      <c r="D815" s="24" t="s">
        <v>444</v>
      </c>
      <c r="E815" s="24">
        <v>32</v>
      </c>
      <c r="F815" s="24" t="s">
        <v>100</v>
      </c>
      <c r="G815" s="24" t="s">
        <v>22</v>
      </c>
      <c r="H815" s="24" t="s">
        <v>49</v>
      </c>
      <c r="I815" s="24">
        <v>0</v>
      </c>
      <c r="J815" s="24">
        <v>6</v>
      </c>
      <c r="K815" s="24">
        <v>3</v>
      </c>
      <c r="L815" s="24">
        <v>14</v>
      </c>
      <c r="M815" s="24">
        <v>0.60869565217391297</v>
      </c>
      <c r="N815" s="24">
        <v>0.51739130434782599</v>
      </c>
      <c r="O815" s="24">
        <v>0.60869565217391297</v>
      </c>
      <c r="P815" s="24">
        <v>0.55934195064629799</v>
      </c>
      <c r="Q815" s="24">
        <v>0.41176470588235198</v>
      </c>
      <c r="R815" s="24">
        <v>0</v>
      </c>
      <c r="S815" s="25">
        <v>825</v>
      </c>
    </row>
    <row r="816" spans="2:19" x14ac:dyDescent="0.3">
      <c r="B816" s="24" t="s">
        <v>18</v>
      </c>
      <c r="C816" s="24" t="s">
        <v>19</v>
      </c>
      <c r="D816" s="24" t="s">
        <v>444</v>
      </c>
      <c r="E816" s="24">
        <v>32</v>
      </c>
      <c r="F816" s="24" t="s">
        <v>100</v>
      </c>
      <c r="G816" s="24" t="s">
        <v>33</v>
      </c>
      <c r="H816" s="24" t="s">
        <v>49</v>
      </c>
      <c r="I816" s="24">
        <v>5</v>
      </c>
      <c r="J816" s="24">
        <v>4</v>
      </c>
      <c r="K816" s="24">
        <v>1</v>
      </c>
      <c r="L816" s="24">
        <v>11</v>
      </c>
      <c r="M816" s="24">
        <v>0.76190476190476097</v>
      </c>
      <c r="N816" s="24">
        <v>0.77619047619047599</v>
      </c>
      <c r="O816" s="24">
        <v>0.76190476190476097</v>
      </c>
      <c r="P816" s="24">
        <v>0.75132275132275095</v>
      </c>
      <c r="Q816" s="24">
        <v>0.73611111111111105</v>
      </c>
      <c r="R816" s="24">
        <v>0.74690398836084404</v>
      </c>
      <c r="S816" s="25">
        <v>827</v>
      </c>
    </row>
    <row r="817" spans="2:19" x14ac:dyDescent="0.3">
      <c r="B817" s="24" t="s">
        <v>18</v>
      </c>
      <c r="C817" s="24" t="s">
        <v>23</v>
      </c>
      <c r="D817" s="24" t="s">
        <v>448</v>
      </c>
      <c r="E817" s="24">
        <v>32</v>
      </c>
      <c r="F817" s="24" t="s">
        <v>100</v>
      </c>
      <c r="G817" s="24" t="s">
        <v>22</v>
      </c>
      <c r="H817" s="24" t="s">
        <v>49</v>
      </c>
      <c r="I817" s="24">
        <v>0</v>
      </c>
      <c r="J817" s="24">
        <v>6</v>
      </c>
      <c r="K817" s="24">
        <v>0</v>
      </c>
      <c r="L817" s="24">
        <v>17</v>
      </c>
      <c r="M817" s="24">
        <v>0.73913043478260798</v>
      </c>
      <c r="N817" s="24">
        <v>0.54631379962192805</v>
      </c>
      <c r="O817" s="24">
        <v>0.73913043478260798</v>
      </c>
      <c r="P817" s="24">
        <v>0.62826086956521698</v>
      </c>
      <c r="Q817" s="24">
        <v>0.5</v>
      </c>
      <c r="R817" s="24">
        <v>0</v>
      </c>
      <c r="S817" s="25">
        <v>149</v>
      </c>
    </row>
    <row r="818" spans="2:19" x14ac:dyDescent="0.3">
      <c r="B818" s="24" t="s">
        <v>18</v>
      </c>
      <c r="C818" s="24" t="s">
        <v>23</v>
      </c>
      <c r="D818" s="24" t="s">
        <v>448</v>
      </c>
      <c r="E818" s="24">
        <v>32</v>
      </c>
      <c r="F818" s="24" t="s">
        <v>100</v>
      </c>
      <c r="G818" s="24" t="s">
        <v>33</v>
      </c>
      <c r="H818" s="24" t="s">
        <v>49</v>
      </c>
      <c r="I818" s="24">
        <v>0</v>
      </c>
      <c r="J818" s="24">
        <v>9</v>
      </c>
      <c r="K818" s="24">
        <v>4</v>
      </c>
      <c r="L818" s="24">
        <v>8</v>
      </c>
      <c r="M818" s="24">
        <v>0.38095238095237999</v>
      </c>
      <c r="N818" s="24">
        <v>0.26890756302521002</v>
      </c>
      <c r="O818" s="24">
        <v>0.38095238095237999</v>
      </c>
      <c r="P818" s="24">
        <v>0.31527093596059103</v>
      </c>
      <c r="Q818" s="24">
        <v>0.33333333333333298</v>
      </c>
      <c r="R818" s="24">
        <v>0</v>
      </c>
      <c r="S818" s="25">
        <v>149</v>
      </c>
    </row>
    <row r="819" spans="2:19" x14ac:dyDescent="0.3">
      <c r="B819" s="24" t="s">
        <v>18</v>
      </c>
      <c r="C819" s="24" t="s">
        <v>25</v>
      </c>
      <c r="D819" s="24" t="s">
        <v>447</v>
      </c>
      <c r="E819" s="24">
        <v>32</v>
      </c>
      <c r="F819" s="24" t="s">
        <v>100</v>
      </c>
      <c r="G819" s="24" t="s">
        <v>22</v>
      </c>
      <c r="H819" s="24" t="s">
        <v>49</v>
      </c>
      <c r="I819" s="24">
        <v>1</v>
      </c>
      <c r="J819" s="24">
        <v>5</v>
      </c>
      <c r="K819" s="24">
        <v>5</v>
      </c>
      <c r="L819" s="24">
        <v>12</v>
      </c>
      <c r="M819" s="24">
        <v>0.56521739130434701</v>
      </c>
      <c r="N819" s="24">
        <v>0.56521739130434701</v>
      </c>
      <c r="O819" s="24">
        <v>0.56521739130434701</v>
      </c>
      <c r="P819" s="24">
        <v>0.56521739130434701</v>
      </c>
      <c r="Q819" s="24">
        <v>0.43627450980392102</v>
      </c>
      <c r="R819" s="24">
        <v>0.34299717028501697</v>
      </c>
      <c r="S819" s="25">
        <v>714</v>
      </c>
    </row>
    <row r="820" spans="2:19" x14ac:dyDescent="0.3">
      <c r="B820" s="24" t="s">
        <v>18</v>
      </c>
      <c r="C820" s="24" t="s">
        <v>25</v>
      </c>
      <c r="D820" s="24" t="s">
        <v>447</v>
      </c>
      <c r="E820" s="24">
        <v>32</v>
      </c>
      <c r="F820" s="24" t="s">
        <v>100</v>
      </c>
      <c r="G820" s="24" t="s">
        <v>33</v>
      </c>
      <c r="H820" s="24" t="s">
        <v>49</v>
      </c>
      <c r="I820" s="24">
        <v>5</v>
      </c>
      <c r="J820" s="24">
        <v>4</v>
      </c>
      <c r="K820" s="24">
        <v>1</v>
      </c>
      <c r="L820" s="24">
        <v>11</v>
      </c>
      <c r="M820" s="24">
        <v>0.76190476190476097</v>
      </c>
      <c r="N820" s="24">
        <v>0.77619047619047599</v>
      </c>
      <c r="O820" s="24">
        <v>0.76190476190476097</v>
      </c>
      <c r="P820" s="24">
        <v>0.75132275132275095</v>
      </c>
      <c r="Q820" s="24">
        <v>0.73611111111111105</v>
      </c>
      <c r="R820" s="24">
        <v>0.74690398836084404</v>
      </c>
      <c r="S820" s="25">
        <v>717</v>
      </c>
    </row>
    <row r="821" spans="2:19" x14ac:dyDescent="0.3">
      <c r="B821" s="24" t="s">
        <v>18</v>
      </c>
      <c r="C821" s="24" t="s">
        <v>29</v>
      </c>
      <c r="D821" s="24" t="s">
        <v>446</v>
      </c>
      <c r="E821" s="24">
        <v>32</v>
      </c>
      <c r="F821" s="24" t="s">
        <v>100</v>
      </c>
      <c r="G821" s="24" t="s">
        <v>22</v>
      </c>
      <c r="H821" s="24" t="s">
        <v>49</v>
      </c>
      <c r="I821" s="24">
        <v>0</v>
      </c>
      <c r="J821" s="24">
        <v>6</v>
      </c>
      <c r="K821" s="24">
        <v>1</v>
      </c>
      <c r="L821" s="24">
        <v>16</v>
      </c>
      <c r="M821" s="24">
        <v>0.69565217391304301</v>
      </c>
      <c r="N821" s="24">
        <v>0.53754940711462396</v>
      </c>
      <c r="O821" s="24">
        <v>0.69565217391304301</v>
      </c>
      <c r="P821" s="24">
        <v>0.60646599777034504</v>
      </c>
      <c r="Q821" s="24">
        <v>0.47058823529411697</v>
      </c>
      <c r="R821" s="24">
        <v>0</v>
      </c>
      <c r="S821" s="25">
        <v>840</v>
      </c>
    </row>
    <row r="822" spans="2:19" x14ac:dyDescent="0.3">
      <c r="B822" s="24" t="s">
        <v>18</v>
      </c>
      <c r="C822" s="24" t="s">
        <v>29</v>
      </c>
      <c r="D822" s="24" t="s">
        <v>446</v>
      </c>
      <c r="E822" s="24">
        <v>32</v>
      </c>
      <c r="F822" s="24" t="s">
        <v>100</v>
      </c>
      <c r="G822" s="24" t="s">
        <v>33</v>
      </c>
      <c r="H822" s="24" t="s">
        <v>49</v>
      </c>
      <c r="I822" s="24">
        <v>1</v>
      </c>
      <c r="J822" s="24">
        <v>8</v>
      </c>
      <c r="K822" s="24">
        <v>1</v>
      </c>
      <c r="L822" s="24">
        <v>11</v>
      </c>
      <c r="M822" s="24">
        <v>0.57142857142857095</v>
      </c>
      <c r="N822" s="24">
        <v>0.54511278195488699</v>
      </c>
      <c r="O822" s="24">
        <v>0.57142857142857095</v>
      </c>
      <c r="P822" s="24">
        <v>0.48345203183912799</v>
      </c>
      <c r="Q822" s="24">
        <v>0.51388888888888895</v>
      </c>
      <c r="R822" s="24">
        <v>0.41437591482852498</v>
      </c>
      <c r="S822" s="25">
        <v>842</v>
      </c>
    </row>
    <row r="823" spans="2:19" x14ac:dyDescent="0.3">
      <c r="B823" s="24" t="s">
        <v>18</v>
      </c>
      <c r="C823" s="24" t="s">
        <v>27</v>
      </c>
      <c r="D823" s="24" t="s">
        <v>445</v>
      </c>
      <c r="E823" s="24">
        <v>32</v>
      </c>
      <c r="F823" s="24" t="s">
        <v>100</v>
      </c>
      <c r="G823" s="24" t="s">
        <v>22</v>
      </c>
      <c r="H823" s="24" t="s">
        <v>49</v>
      </c>
      <c r="I823" s="24">
        <v>1</v>
      </c>
      <c r="J823" s="24">
        <v>3</v>
      </c>
      <c r="K823" s="24">
        <v>0</v>
      </c>
      <c r="L823" s="24">
        <v>16</v>
      </c>
      <c r="M823" s="24">
        <v>0.85</v>
      </c>
      <c r="N823" s="24">
        <v>0.87368421052631495</v>
      </c>
      <c r="O823" s="24">
        <v>0.85</v>
      </c>
      <c r="P823" s="24">
        <v>0.81142857142857105</v>
      </c>
      <c r="Q823" s="24">
        <v>0.625</v>
      </c>
      <c r="R823" s="24">
        <v>0.67737099712131399</v>
      </c>
      <c r="S823" s="25">
        <v>101</v>
      </c>
    </row>
    <row r="824" spans="2:19" x14ac:dyDescent="0.3">
      <c r="B824" s="24" t="s">
        <v>18</v>
      </c>
      <c r="C824" s="24" t="s">
        <v>27</v>
      </c>
      <c r="D824" s="24" t="s">
        <v>445</v>
      </c>
      <c r="E824" s="24">
        <v>32</v>
      </c>
      <c r="F824" s="24" t="s">
        <v>100</v>
      </c>
      <c r="G824" s="24" t="s">
        <v>33</v>
      </c>
      <c r="H824" s="24" t="s">
        <v>49</v>
      </c>
      <c r="I824" s="24">
        <v>2</v>
      </c>
      <c r="J824" s="24">
        <v>6</v>
      </c>
      <c r="K824" s="24">
        <v>1</v>
      </c>
      <c r="L824" s="24">
        <v>13</v>
      </c>
      <c r="M824" s="24">
        <v>0.68181818181818099</v>
      </c>
      <c r="N824" s="24">
        <v>0.67783094098883501</v>
      </c>
      <c r="O824" s="24">
        <v>0.68181818181818099</v>
      </c>
      <c r="P824" s="24">
        <v>0.63360881542699699</v>
      </c>
      <c r="Q824" s="24">
        <v>0.58928571428571397</v>
      </c>
      <c r="R824" s="24">
        <v>0.57044457514218005</v>
      </c>
      <c r="S824" s="25">
        <v>102</v>
      </c>
    </row>
    <row r="825" spans="2:19" x14ac:dyDescent="0.3">
      <c r="B825" s="16" t="s">
        <v>18</v>
      </c>
      <c r="C825" s="16" t="s">
        <v>29</v>
      </c>
      <c r="D825" s="16" t="s">
        <v>453</v>
      </c>
      <c r="E825" s="16">
        <v>32</v>
      </c>
      <c r="F825" s="16" t="s">
        <v>100</v>
      </c>
      <c r="G825" s="16" t="s">
        <v>22</v>
      </c>
      <c r="H825" s="16" t="s">
        <v>55</v>
      </c>
      <c r="I825" s="16">
        <v>1</v>
      </c>
      <c r="J825" s="16">
        <v>5</v>
      </c>
      <c r="K825" s="16">
        <v>4</v>
      </c>
      <c r="L825" s="16">
        <v>13</v>
      </c>
      <c r="M825" s="16">
        <v>0.60869565217391297</v>
      </c>
      <c r="N825" s="16">
        <v>0.58599033816425095</v>
      </c>
      <c r="O825" s="16">
        <v>0.60869565217391297</v>
      </c>
      <c r="P825" s="16">
        <v>0.59649915302089196</v>
      </c>
      <c r="Q825" s="16">
        <v>0.46568627450980299</v>
      </c>
      <c r="R825" s="16">
        <v>0.36835028130179998</v>
      </c>
      <c r="S825" s="23">
        <v>843</v>
      </c>
    </row>
    <row r="826" spans="2:19" x14ac:dyDescent="0.3">
      <c r="B826" s="16" t="s">
        <v>18</v>
      </c>
      <c r="C826" s="16" t="s">
        <v>29</v>
      </c>
      <c r="D826" s="16" t="s">
        <v>453</v>
      </c>
      <c r="E826" s="16">
        <v>32</v>
      </c>
      <c r="F826" s="16" t="s">
        <v>100</v>
      </c>
      <c r="G826" s="16" t="s">
        <v>33</v>
      </c>
      <c r="H826" s="16" t="s">
        <v>55</v>
      </c>
      <c r="I826" s="16">
        <v>2</v>
      </c>
      <c r="J826" s="16">
        <v>7</v>
      </c>
      <c r="K826" s="16">
        <v>1</v>
      </c>
      <c r="L826" s="16">
        <v>11</v>
      </c>
      <c r="M826" s="16">
        <v>0.61904761904761896</v>
      </c>
      <c r="N826" s="16">
        <v>0.634920634920635</v>
      </c>
      <c r="O826" s="16">
        <v>0.61904761904761896</v>
      </c>
      <c r="P826" s="16">
        <v>0.56190476190476102</v>
      </c>
      <c r="Q826" s="16">
        <v>0.56944444444444398</v>
      </c>
      <c r="R826" s="16">
        <v>0.536731348519357</v>
      </c>
      <c r="S826" s="23">
        <v>845</v>
      </c>
    </row>
    <row r="827" spans="2:19" x14ac:dyDescent="0.3">
      <c r="B827" s="16" t="s">
        <v>18</v>
      </c>
      <c r="C827" s="16" t="s">
        <v>19</v>
      </c>
      <c r="D827" s="16" t="s">
        <v>452</v>
      </c>
      <c r="E827" s="16">
        <v>32</v>
      </c>
      <c r="F827" s="16" t="s">
        <v>100</v>
      </c>
      <c r="G827" s="16" t="s">
        <v>22</v>
      </c>
      <c r="H827" s="16" t="s">
        <v>55</v>
      </c>
      <c r="I827" s="16">
        <v>2</v>
      </c>
      <c r="J827" s="16">
        <v>4</v>
      </c>
      <c r="K827" s="16">
        <v>6</v>
      </c>
      <c r="L827" s="16">
        <v>11</v>
      </c>
      <c r="M827" s="16">
        <v>0.56521739130434701</v>
      </c>
      <c r="N827" s="16">
        <v>0.60724637681159399</v>
      </c>
      <c r="O827" s="16">
        <v>0.56521739130434701</v>
      </c>
      <c r="P827" s="16">
        <v>0.58268633540372605</v>
      </c>
      <c r="Q827" s="16">
        <v>0.49019607843137197</v>
      </c>
      <c r="R827" s="16">
        <v>0.445929276530596</v>
      </c>
      <c r="S827" s="23">
        <v>101</v>
      </c>
    </row>
    <row r="828" spans="2:19" x14ac:dyDescent="0.3">
      <c r="B828" s="16" t="s">
        <v>18</v>
      </c>
      <c r="C828" s="16" t="s">
        <v>19</v>
      </c>
      <c r="D828" s="16" t="s">
        <v>452</v>
      </c>
      <c r="E828" s="16">
        <v>32</v>
      </c>
      <c r="F828" s="16" t="s">
        <v>100</v>
      </c>
      <c r="G828" s="16" t="s">
        <v>33</v>
      </c>
      <c r="H828" s="16" t="s">
        <v>55</v>
      </c>
      <c r="I828" s="16">
        <v>5</v>
      </c>
      <c r="J828" s="16">
        <v>4</v>
      </c>
      <c r="K828" s="16">
        <v>2</v>
      </c>
      <c r="L828" s="16">
        <v>10</v>
      </c>
      <c r="M828" s="16">
        <v>0.71428571428571397</v>
      </c>
      <c r="N828" s="16">
        <v>0.71428571428571397</v>
      </c>
      <c r="O828" s="16">
        <v>0.71428571428571397</v>
      </c>
      <c r="P828" s="16">
        <v>0.70741758241758201</v>
      </c>
      <c r="Q828" s="16">
        <v>0.69444444444444398</v>
      </c>
      <c r="R828" s="16">
        <v>0.69714408094728597</v>
      </c>
      <c r="S828" s="23">
        <v>102</v>
      </c>
    </row>
    <row r="829" spans="2:19" x14ac:dyDescent="0.3">
      <c r="B829" s="16" t="s">
        <v>18</v>
      </c>
      <c r="C829" s="16" t="s">
        <v>23</v>
      </c>
      <c r="D829" s="16" t="s">
        <v>451</v>
      </c>
      <c r="E829" s="16">
        <v>32</v>
      </c>
      <c r="F829" s="16" t="s">
        <v>100</v>
      </c>
      <c r="G829" s="16" t="s">
        <v>22</v>
      </c>
      <c r="H829" s="16" t="s">
        <v>55</v>
      </c>
      <c r="I829" s="16">
        <v>0</v>
      </c>
      <c r="J829" s="16">
        <v>6</v>
      </c>
      <c r="K829" s="16">
        <v>2</v>
      </c>
      <c r="L829" s="16">
        <v>15</v>
      </c>
      <c r="M829" s="16">
        <v>0.65217391304347805</v>
      </c>
      <c r="N829" s="16">
        <v>0.52795031055900599</v>
      </c>
      <c r="O829" s="16">
        <v>0.65217391304347805</v>
      </c>
      <c r="P829" s="16">
        <v>0.58352402745995402</v>
      </c>
      <c r="Q829" s="16">
        <v>0.441176470588235</v>
      </c>
      <c r="R829" s="16">
        <v>0</v>
      </c>
      <c r="S829" s="23">
        <v>145</v>
      </c>
    </row>
    <row r="830" spans="2:19" x14ac:dyDescent="0.3">
      <c r="B830" s="16" t="s">
        <v>18</v>
      </c>
      <c r="C830" s="16" t="s">
        <v>23</v>
      </c>
      <c r="D830" s="16" t="s">
        <v>451</v>
      </c>
      <c r="E830" s="16">
        <v>32</v>
      </c>
      <c r="F830" s="16" t="s">
        <v>100</v>
      </c>
      <c r="G830" s="16" t="s">
        <v>33</v>
      </c>
      <c r="H830" s="16" t="s">
        <v>55</v>
      </c>
      <c r="I830" s="16">
        <v>2</v>
      </c>
      <c r="J830" s="16">
        <v>7</v>
      </c>
      <c r="K830" s="16">
        <v>5</v>
      </c>
      <c r="L830" s="16">
        <v>7</v>
      </c>
      <c r="M830" s="16">
        <v>0.42857142857142799</v>
      </c>
      <c r="N830" s="16">
        <v>0.40816326530612201</v>
      </c>
      <c r="O830" s="16">
        <v>0.42857142857142799</v>
      </c>
      <c r="P830" s="16">
        <v>0.41483516483516403</v>
      </c>
      <c r="Q830" s="16">
        <v>0.40277777777777701</v>
      </c>
      <c r="R830" s="16">
        <v>0.36889397323343998</v>
      </c>
      <c r="S830" s="23">
        <v>145</v>
      </c>
    </row>
    <row r="831" spans="2:19" x14ac:dyDescent="0.3">
      <c r="B831" s="16" t="s">
        <v>18</v>
      </c>
      <c r="C831" s="16" t="s">
        <v>25</v>
      </c>
      <c r="D831" s="16" t="s">
        <v>450</v>
      </c>
      <c r="E831" s="16">
        <v>32</v>
      </c>
      <c r="F831" s="16" t="s">
        <v>100</v>
      </c>
      <c r="G831" s="16" t="s">
        <v>22</v>
      </c>
      <c r="H831" s="16" t="s">
        <v>55</v>
      </c>
      <c r="I831" s="16">
        <v>2</v>
      </c>
      <c r="J831" s="16">
        <v>4</v>
      </c>
      <c r="K831" s="16">
        <v>6</v>
      </c>
      <c r="L831" s="16">
        <v>11</v>
      </c>
      <c r="M831" s="16">
        <v>0.56521739130434701</v>
      </c>
      <c r="N831" s="16">
        <v>0.60724637681159399</v>
      </c>
      <c r="O831" s="16">
        <v>0.56521739130434701</v>
      </c>
      <c r="P831" s="16">
        <v>0.58268633540372605</v>
      </c>
      <c r="Q831" s="16">
        <v>0.49019607843137197</v>
      </c>
      <c r="R831" s="16">
        <v>0.445929276530596</v>
      </c>
      <c r="S831" s="23">
        <v>140</v>
      </c>
    </row>
    <row r="832" spans="2:19" x14ac:dyDescent="0.3">
      <c r="B832" s="16" t="s">
        <v>18</v>
      </c>
      <c r="C832" s="16" t="s">
        <v>25</v>
      </c>
      <c r="D832" s="16" t="s">
        <v>450</v>
      </c>
      <c r="E832" s="16">
        <v>32</v>
      </c>
      <c r="F832" s="16" t="s">
        <v>100</v>
      </c>
      <c r="G832" s="16" t="s">
        <v>33</v>
      </c>
      <c r="H832" s="16" t="s">
        <v>55</v>
      </c>
      <c r="I832" s="16">
        <v>4</v>
      </c>
      <c r="J832" s="16">
        <v>5</v>
      </c>
      <c r="K832" s="16">
        <v>6</v>
      </c>
      <c r="L832" s="16">
        <v>6</v>
      </c>
      <c r="M832" s="16">
        <v>0.476190476190476</v>
      </c>
      <c r="N832" s="16">
        <v>0.483116883116883</v>
      </c>
      <c r="O832" s="16">
        <v>0.476190476190476</v>
      </c>
      <c r="P832" s="16">
        <v>0.47858777378228101</v>
      </c>
      <c r="Q832" s="16">
        <v>0.47222222222222199</v>
      </c>
      <c r="R832" s="16">
        <v>0.469247006410559</v>
      </c>
      <c r="S832" s="23">
        <v>141</v>
      </c>
    </row>
    <row r="833" spans="2:19" x14ac:dyDescent="0.3">
      <c r="B833" s="16" t="s">
        <v>18</v>
      </c>
      <c r="C833" s="16" t="s">
        <v>27</v>
      </c>
      <c r="D833" s="16" t="s">
        <v>449</v>
      </c>
      <c r="E833" s="16">
        <v>32</v>
      </c>
      <c r="F833" s="16" t="s">
        <v>100</v>
      </c>
      <c r="G833" s="16" t="s">
        <v>22</v>
      </c>
      <c r="H833" s="16" t="s">
        <v>55</v>
      </c>
      <c r="I833" s="16">
        <v>0</v>
      </c>
      <c r="J833" s="16">
        <v>4</v>
      </c>
      <c r="K833" s="16">
        <v>1</v>
      </c>
      <c r="L833" s="16">
        <v>15</v>
      </c>
      <c r="M833" s="16">
        <v>0.75</v>
      </c>
      <c r="N833" s="16">
        <v>0.63157894736842102</v>
      </c>
      <c r="O833" s="16">
        <v>0.75</v>
      </c>
      <c r="P833" s="16">
        <v>0.68571428571428505</v>
      </c>
      <c r="Q833" s="16">
        <v>0.46875</v>
      </c>
      <c r="R833" s="16">
        <v>0</v>
      </c>
      <c r="S833" s="23">
        <v>789</v>
      </c>
    </row>
    <row r="834" spans="2:19" x14ac:dyDescent="0.3">
      <c r="B834" s="16" t="s">
        <v>18</v>
      </c>
      <c r="C834" s="16" t="s">
        <v>27</v>
      </c>
      <c r="D834" s="16" t="s">
        <v>449</v>
      </c>
      <c r="E834" s="16">
        <v>32</v>
      </c>
      <c r="F834" s="16" t="s">
        <v>100</v>
      </c>
      <c r="G834" s="16" t="s">
        <v>33</v>
      </c>
      <c r="H834" s="16" t="s">
        <v>55</v>
      </c>
      <c r="I834" s="16">
        <v>4</v>
      </c>
      <c r="J834" s="16">
        <v>4</v>
      </c>
      <c r="K834" s="16">
        <v>2</v>
      </c>
      <c r="L834" s="16">
        <v>12</v>
      </c>
      <c r="M834" s="16">
        <v>0.72727272727272696</v>
      </c>
      <c r="N834" s="16">
        <v>0.71969696969696895</v>
      </c>
      <c r="O834" s="16">
        <v>0.72727272727272696</v>
      </c>
      <c r="P834" s="16">
        <v>0.71688311688311601</v>
      </c>
      <c r="Q834" s="16">
        <v>0.67857142857142805</v>
      </c>
      <c r="R834" s="16">
        <v>0.68037493331711996</v>
      </c>
      <c r="S834" s="23">
        <v>791</v>
      </c>
    </row>
    <row r="835" spans="2:19" x14ac:dyDescent="0.3">
      <c r="B835" s="24" t="s">
        <v>18</v>
      </c>
      <c r="C835" s="24" t="s">
        <v>23</v>
      </c>
      <c r="D835" s="24" t="s">
        <v>458</v>
      </c>
      <c r="E835" s="24">
        <v>32</v>
      </c>
      <c r="F835" s="24" t="s">
        <v>100</v>
      </c>
      <c r="G835" s="24" t="s">
        <v>22</v>
      </c>
      <c r="H835" s="24" t="s">
        <v>61</v>
      </c>
      <c r="I835" s="24">
        <v>0</v>
      </c>
      <c r="J835" s="24">
        <v>6</v>
      </c>
      <c r="K835" s="24">
        <v>0</v>
      </c>
      <c r="L835" s="24">
        <v>17</v>
      </c>
      <c r="M835" s="24">
        <v>0.73913043478260798</v>
      </c>
      <c r="N835" s="24">
        <v>0.54631379962192805</v>
      </c>
      <c r="O835" s="24">
        <v>0.73913043478260798</v>
      </c>
      <c r="P835" s="24">
        <v>0.62826086956521698</v>
      </c>
      <c r="Q835" s="24">
        <v>0.5</v>
      </c>
      <c r="R835" s="24">
        <v>0</v>
      </c>
      <c r="S835" s="25">
        <v>136</v>
      </c>
    </row>
    <row r="836" spans="2:19" x14ac:dyDescent="0.3">
      <c r="B836" s="24" t="s">
        <v>18</v>
      </c>
      <c r="C836" s="24" t="s">
        <v>23</v>
      </c>
      <c r="D836" s="24" t="s">
        <v>458</v>
      </c>
      <c r="E836" s="24">
        <v>32</v>
      </c>
      <c r="F836" s="24" t="s">
        <v>100</v>
      </c>
      <c r="G836" s="24" t="s">
        <v>33</v>
      </c>
      <c r="H836" s="24" t="s">
        <v>61</v>
      </c>
      <c r="I836" s="24">
        <v>2</v>
      </c>
      <c r="J836" s="24">
        <v>7</v>
      </c>
      <c r="K836" s="24">
        <v>2</v>
      </c>
      <c r="L836" s="24">
        <v>10</v>
      </c>
      <c r="M836" s="24">
        <v>0.57142857142857095</v>
      </c>
      <c r="N836" s="24">
        <v>0.55042016806722605</v>
      </c>
      <c r="O836" s="24">
        <v>0.57142857142857095</v>
      </c>
      <c r="P836" s="24">
        <v>0.52595680181886995</v>
      </c>
      <c r="Q836" s="24">
        <v>0.52777777777777701</v>
      </c>
      <c r="R836" s="24">
        <v>0.48309420820857302</v>
      </c>
      <c r="S836" s="25">
        <v>136</v>
      </c>
    </row>
    <row r="837" spans="2:19" x14ac:dyDescent="0.3">
      <c r="B837" s="24" t="s">
        <v>18</v>
      </c>
      <c r="C837" s="24" t="s">
        <v>29</v>
      </c>
      <c r="D837" s="24" t="s">
        <v>457</v>
      </c>
      <c r="E837" s="24">
        <v>32</v>
      </c>
      <c r="F837" s="24" t="s">
        <v>100</v>
      </c>
      <c r="G837" s="24" t="s">
        <v>22</v>
      </c>
      <c r="H837" s="24" t="s">
        <v>61</v>
      </c>
      <c r="I837" s="24">
        <v>2</v>
      </c>
      <c r="J837" s="24">
        <v>4</v>
      </c>
      <c r="K837" s="24">
        <v>2</v>
      </c>
      <c r="L837" s="24">
        <v>15</v>
      </c>
      <c r="M837" s="24">
        <v>0.73913043478260798</v>
      </c>
      <c r="N837" s="24">
        <v>0.71395881006864903</v>
      </c>
      <c r="O837" s="24">
        <v>0.73913043478260798</v>
      </c>
      <c r="P837" s="24">
        <v>0.72028985507246301</v>
      </c>
      <c r="Q837" s="24">
        <v>0.60784313725490202</v>
      </c>
      <c r="R837" s="24">
        <v>0.58372351144886303</v>
      </c>
      <c r="S837" s="25">
        <v>801</v>
      </c>
    </row>
    <row r="838" spans="2:19" x14ac:dyDescent="0.3">
      <c r="B838" s="24" t="s">
        <v>18</v>
      </c>
      <c r="C838" s="24" t="s">
        <v>29</v>
      </c>
      <c r="D838" s="24" t="s">
        <v>457</v>
      </c>
      <c r="E838" s="24">
        <v>32</v>
      </c>
      <c r="F838" s="24" t="s">
        <v>100</v>
      </c>
      <c r="G838" s="24" t="s">
        <v>33</v>
      </c>
      <c r="H838" s="24" t="s">
        <v>61</v>
      </c>
      <c r="I838" s="24">
        <v>3</v>
      </c>
      <c r="J838" s="24">
        <v>6</v>
      </c>
      <c r="K838" s="24">
        <v>1</v>
      </c>
      <c r="L838" s="24">
        <v>11</v>
      </c>
      <c r="M838" s="24">
        <v>0.66666666666666596</v>
      </c>
      <c r="N838" s="24">
        <v>0.69117647058823495</v>
      </c>
      <c r="O838" s="24">
        <v>0.66666666666666596</v>
      </c>
      <c r="P838" s="24">
        <v>0.63129973474801004</v>
      </c>
      <c r="Q838" s="24">
        <v>0.625</v>
      </c>
      <c r="R838" s="24">
        <v>0.62054574618451996</v>
      </c>
      <c r="S838" s="25">
        <v>802</v>
      </c>
    </row>
    <row r="839" spans="2:19" x14ac:dyDescent="0.3">
      <c r="B839" s="24" t="s">
        <v>18</v>
      </c>
      <c r="C839" s="24" t="s">
        <v>19</v>
      </c>
      <c r="D839" s="24" t="s">
        <v>456</v>
      </c>
      <c r="E839" s="24">
        <v>32</v>
      </c>
      <c r="F839" s="24" t="s">
        <v>100</v>
      </c>
      <c r="G839" s="24" t="s">
        <v>22</v>
      </c>
      <c r="H839" s="24" t="s">
        <v>61</v>
      </c>
      <c r="I839" s="24">
        <v>0</v>
      </c>
      <c r="J839" s="24">
        <v>6</v>
      </c>
      <c r="K839" s="24">
        <v>1</v>
      </c>
      <c r="L839" s="24">
        <v>16</v>
      </c>
      <c r="M839" s="24">
        <v>0.69565217391304301</v>
      </c>
      <c r="N839" s="24">
        <v>0.53754940711462396</v>
      </c>
      <c r="O839" s="24">
        <v>0.69565217391304301</v>
      </c>
      <c r="P839" s="24">
        <v>0.60646599777034504</v>
      </c>
      <c r="Q839" s="24">
        <v>0.47058823529411697</v>
      </c>
      <c r="R839" s="24">
        <v>0</v>
      </c>
      <c r="S839" s="25">
        <v>128</v>
      </c>
    </row>
    <row r="840" spans="2:19" x14ac:dyDescent="0.3">
      <c r="B840" s="24" t="s">
        <v>18</v>
      </c>
      <c r="C840" s="24" t="s">
        <v>19</v>
      </c>
      <c r="D840" s="24" t="s">
        <v>456</v>
      </c>
      <c r="E840" s="24">
        <v>32</v>
      </c>
      <c r="F840" s="24" t="s">
        <v>100</v>
      </c>
      <c r="G840" s="24" t="s">
        <v>33</v>
      </c>
      <c r="H840" s="24" t="s">
        <v>61</v>
      </c>
      <c r="I840" s="24">
        <v>4</v>
      </c>
      <c r="J840" s="24">
        <v>5</v>
      </c>
      <c r="K840" s="24">
        <v>1</v>
      </c>
      <c r="L840" s="24">
        <v>11</v>
      </c>
      <c r="M840" s="24">
        <v>0.71428571428571397</v>
      </c>
      <c r="N840" s="24">
        <v>0.73571428571428499</v>
      </c>
      <c r="O840" s="24">
        <v>0.71428571428571397</v>
      </c>
      <c r="P840" s="24">
        <v>0.69387755102040805</v>
      </c>
      <c r="Q840" s="24">
        <v>0.68055555555555503</v>
      </c>
      <c r="R840" s="24">
        <v>0.68801499344354999</v>
      </c>
      <c r="S840" s="25">
        <v>130</v>
      </c>
    </row>
    <row r="841" spans="2:19" x14ac:dyDescent="0.3">
      <c r="B841" s="24" t="s">
        <v>18</v>
      </c>
      <c r="C841" s="24" t="s">
        <v>25</v>
      </c>
      <c r="D841" s="24" t="s">
        <v>455</v>
      </c>
      <c r="E841" s="24">
        <v>32</v>
      </c>
      <c r="F841" s="24" t="s">
        <v>100</v>
      </c>
      <c r="G841" s="24" t="s">
        <v>22</v>
      </c>
      <c r="H841" s="24" t="s">
        <v>61</v>
      </c>
      <c r="I841" s="24">
        <v>1</v>
      </c>
      <c r="J841" s="24">
        <v>5</v>
      </c>
      <c r="K841" s="24">
        <v>1</v>
      </c>
      <c r="L841" s="24">
        <v>16</v>
      </c>
      <c r="M841" s="24">
        <v>0.73913043478260798</v>
      </c>
      <c r="N841" s="24">
        <v>0.693581780538302</v>
      </c>
      <c r="O841" s="24">
        <v>0.73913043478260798</v>
      </c>
      <c r="P841" s="24">
        <v>0.68764302059496496</v>
      </c>
      <c r="Q841" s="24">
        <v>0.55392156862745001</v>
      </c>
      <c r="R841" s="24">
        <v>0.494421816408677</v>
      </c>
      <c r="S841" s="25">
        <v>150</v>
      </c>
    </row>
    <row r="842" spans="2:19" x14ac:dyDescent="0.3">
      <c r="B842" s="24" t="s">
        <v>18</v>
      </c>
      <c r="C842" s="24" t="s">
        <v>25</v>
      </c>
      <c r="D842" s="24" t="s">
        <v>455</v>
      </c>
      <c r="E842" s="24">
        <v>32</v>
      </c>
      <c r="F842" s="24" t="s">
        <v>100</v>
      </c>
      <c r="G842" s="24" t="s">
        <v>33</v>
      </c>
      <c r="H842" s="24" t="s">
        <v>61</v>
      </c>
      <c r="I842" s="24">
        <v>0</v>
      </c>
      <c r="J842" s="24">
        <v>9</v>
      </c>
      <c r="K842" s="24">
        <v>3</v>
      </c>
      <c r="L842" s="24">
        <v>9</v>
      </c>
      <c r="M842" s="24">
        <v>0.42857142857142799</v>
      </c>
      <c r="N842" s="24">
        <v>0.28571428571428498</v>
      </c>
      <c r="O842" s="24">
        <v>0.42857142857142799</v>
      </c>
      <c r="P842" s="24">
        <v>0.34285714285714203</v>
      </c>
      <c r="Q842" s="24">
        <v>0.375</v>
      </c>
      <c r="R842" s="24">
        <v>0</v>
      </c>
      <c r="S842" s="25">
        <v>151</v>
      </c>
    </row>
    <row r="843" spans="2:19" x14ac:dyDescent="0.3">
      <c r="B843" s="24" t="s">
        <v>18</v>
      </c>
      <c r="C843" s="24" t="s">
        <v>27</v>
      </c>
      <c r="D843" s="24" t="s">
        <v>454</v>
      </c>
      <c r="E843" s="24">
        <v>32</v>
      </c>
      <c r="F843" s="24" t="s">
        <v>100</v>
      </c>
      <c r="G843" s="24" t="s">
        <v>22</v>
      </c>
      <c r="H843" s="24" t="s">
        <v>61</v>
      </c>
      <c r="I843" s="24">
        <v>0</v>
      </c>
      <c r="J843" s="24">
        <v>4</v>
      </c>
      <c r="K843" s="24">
        <v>4</v>
      </c>
      <c r="L843" s="24">
        <v>12</v>
      </c>
      <c r="M843" s="24">
        <v>0.6</v>
      </c>
      <c r="N843" s="24">
        <v>0.6</v>
      </c>
      <c r="O843" s="24">
        <v>0.6</v>
      </c>
      <c r="P843" s="24">
        <v>0.6</v>
      </c>
      <c r="Q843" s="24">
        <v>0.375</v>
      </c>
      <c r="R843" s="24">
        <v>0</v>
      </c>
      <c r="S843" s="25">
        <v>109</v>
      </c>
    </row>
    <row r="844" spans="2:19" x14ac:dyDescent="0.3">
      <c r="B844" s="24" t="s">
        <v>18</v>
      </c>
      <c r="C844" s="24" t="s">
        <v>27</v>
      </c>
      <c r="D844" s="24" t="s">
        <v>454</v>
      </c>
      <c r="E844" s="24">
        <v>32</v>
      </c>
      <c r="F844" s="24" t="s">
        <v>100</v>
      </c>
      <c r="G844" s="24" t="s">
        <v>33</v>
      </c>
      <c r="H844" s="24" t="s">
        <v>61</v>
      </c>
      <c r="I844" s="24">
        <v>6</v>
      </c>
      <c r="J844" s="24">
        <v>2</v>
      </c>
      <c r="K844" s="24">
        <v>5</v>
      </c>
      <c r="L844" s="24">
        <v>9</v>
      </c>
      <c r="M844" s="24">
        <v>0.68181818181818099</v>
      </c>
      <c r="N844" s="24">
        <v>0.71900826446280997</v>
      </c>
      <c r="O844" s="24">
        <v>0.68181818181818099</v>
      </c>
      <c r="P844" s="24">
        <v>0.68784688995215304</v>
      </c>
      <c r="Q844" s="24">
        <v>0.69642857142857095</v>
      </c>
      <c r="R844" s="24">
        <v>0.68107671344881004</v>
      </c>
      <c r="S844" s="25">
        <v>110</v>
      </c>
    </row>
    <row r="845" spans="2:19" x14ac:dyDescent="0.3">
      <c r="B845" s="16" t="s">
        <v>18</v>
      </c>
      <c r="C845" s="16" t="s">
        <v>23</v>
      </c>
      <c r="D845" s="16" t="s">
        <v>463</v>
      </c>
      <c r="E845" s="16">
        <v>32</v>
      </c>
      <c r="F845" s="16" t="s">
        <v>100</v>
      </c>
      <c r="G845" s="16" t="s">
        <v>22</v>
      </c>
      <c r="H845" s="16" t="s">
        <v>67</v>
      </c>
      <c r="I845" s="16">
        <v>0</v>
      </c>
      <c r="J845" s="16">
        <v>6</v>
      </c>
      <c r="K845" s="16">
        <v>0</v>
      </c>
      <c r="L845" s="16">
        <v>17</v>
      </c>
      <c r="M845" s="16">
        <v>0.73913043478260798</v>
      </c>
      <c r="N845" s="16">
        <v>0.54631379962192805</v>
      </c>
      <c r="O845" s="16">
        <v>0.73913043478260798</v>
      </c>
      <c r="P845" s="16">
        <v>0.62826086956521698</v>
      </c>
      <c r="Q845" s="16">
        <v>0.5</v>
      </c>
      <c r="R845" s="16">
        <v>0</v>
      </c>
      <c r="S845" s="23">
        <v>103</v>
      </c>
    </row>
    <row r="846" spans="2:19" x14ac:dyDescent="0.3">
      <c r="B846" s="16" t="s">
        <v>18</v>
      </c>
      <c r="C846" s="16" t="s">
        <v>23</v>
      </c>
      <c r="D846" s="16" t="s">
        <v>463</v>
      </c>
      <c r="E846" s="16">
        <v>32</v>
      </c>
      <c r="F846" s="16" t="s">
        <v>100</v>
      </c>
      <c r="G846" s="16" t="s">
        <v>33</v>
      </c>
      <c r="H846" s="16" t="s">
        <v>67</v>
      </c>
      <c r="I846" s="16">
        <v>1</v>
      </c>
      <c r="J846" s="16">
        <v>8</v>
      </c>
      <c r="K846" s="16">
        <v>4</v>
      </c>
      <c r="L846" s="16">
        <v>8</v>
      </c>
      <c r="M846" s="16">
        <v>0.42857142857142799</v>
      </c>
      <c r="N846" s="16">
        <v>0.371428571428571</v>
      </c>
      <c r="O846" s="16">
        <v>0.42857142857142799</v>
      </c>
      <c r="P846" s="16">
        <v>0.38775510204081598</v>
      </c>
      <c r="Q846" s="16">
        <v>0.38888888888888801</v>
      </c>
      <c r="R846" s="16">
        <v>0.293370578931131</v>
      </c>
      <c r="S846" s="23">
        <v>104</v>
      </c>
    </row>
    <row r="847" spans="2:19" x14ac:dyDescent="0.3">
      <c r="B847" s="16" t="s">
        <v>18</v>
      </c>
      <c r="C847" s="16" t="s">
        <v>29</v>
      </c>
      <c r="D847" s="16" t="s">
        <v>462</v>
      </c>
      <c r="E847" s="16">
        <v>32</v>
      </c>
      <c r="F847" s="16" t="s">
        <v>100</v>
      </c>
      <c r="G847" s="16" t="s">
        <v>22</v>
      </c>
      <c r="H847" s="16" t="s">
        <v>67</v>
      </c>
      <c r="I847" s="16">
        <v>1</v>
      </c>
      <c r="J847" s="16">
        <v>5</v>
      </c>
      <c r="K847" s="16">
        <v>1</v>
      </c>
      <c r="L847" s="16">
        <v>16</v>
      </c>
      <c r="M847" s="16">
        <v>0.73913043478260798</v>
      </c>
      <c r="N847" s="16">
        <v>0.693581780538302</v>
      </c>
      <c r="O847" s="16">
        <v>0.73913043478260798</v>
      </c>
      <c r="P847" s="16">
        <v>0.68764302059496496</v>
      </c>
      <c r="Q847" s="16">
        <v>0.55392156862745001</v>
      </c>
      <c r="R847" s="16">
        <v>0.494421816408677</v>
      </c>
      <c r="S847" s="23">
        <v>105</v>
      </c>
    </row>
    <row r="848" spans="2:19" x14ac:dyDescent="0.3">
      <c r="B848" s="16" t="s">
        <v>18</v>
      </c>
      <c r="C848" s="16" t="s">
        <v>29</v>
      </c>
      <c r="D848" s="16" t="s">
        <v>462</v>
      </c>
      <c r="E848" s="16">
        <v>32</v>
      </c>
      <c r="F848" s="16" t="s">
        <v>100</v>
      </c>
      <c r="G848" s="16" t="s">
        <v>33</v>
      </c>
      <c r="H848" s="16" t="s">
        <v>67</v>
      </c>
      <c r="I848" s="16">
        <v>0</v>
      </c>
      <c r="J848" s="16">
        <v>9</v>
      </c>
      <c r="K848" s="16">
        <v>1</v>
      </c>
      <c r="L848" s="16">
        <v>11</v>
      </c>
      <c r="M848" s="16">
        <v>0.52380952380952295</v>
      </c>
      <c r="N848" s="16">
        <v>0.314285714285714</v>
      </c>
      <c r="O848" s="16">
        <v>0.52380952380952295</v>
      </c>
      <c r="P848" s="16">
        <v>0.39285714285714202</v>
      </c>
      <c r="Q848" s="16">
        <v>0.45833333333333298</v>
      </c>
      <c r="R848" s="16">
        <v>0</v>
      </c>
      <c r="S848" s="23">
        <v>106</v>
      </c>
    </row>
    <row r="849" spans="2:19" x14ac:dyDescent="0.3">
      <c r="B849" s="16" t="s">
        <v>18</v>
      </c>
      <c r="C849" s="16" t="s">
        <v>27</v>
      </c>
      <c r="D849" s="16" t="s">
        <v>461</v>
      </c>
      <c r="E849" s="16">
        <v>32</v>
      </c>
      <c r="F849" s="16" t="s">
        <v>100</v>
      </c>
      <c r="G849" s="16" t="s">
        <v>22</v>
      </c>
      <c r="H849" s="16" t="s">
        <v>67</v>
      </c>
      <c r="I849" s="16">
        <v>2</v>
      </c>
      <c r="J849" s="16">
        <v>2</v>
      </c>
      <c r="K849" s="16">
        <v>2</v>
      </c>
      <c r="L849" s="16">
        <v>14</v>
      </c>
      <c r="M849" s="16">
        <v>0.8</v>
      </c>
      <c r="N849" s="16">
        <v>0.8</v>
      </c>
      <c r="O849" s="16">
        <v>0.8</v>
      </c>
      <c r="P849" s="16">
        <v>0.8</v>
      </c>
      <c r="Q849" s="16">
        <v>0.6875</v>
      </c>
      <c r="R849" s="16">
        <v>0.66143782776614701</v>
      </c>
      <c r="S849" s="23">
        <v>117</v>
      </c>
    </row>
    <row r="850" spans="2:19" x14ac:dyDescent="0.3">
      <c r="B850" s="16" t="s">
        <v>18</v>
      </c>
      <c r="C850" s="16" t="s">
        <v>27</v>
      </c>
      <c r="D850" s="16" t="s">
        <v>461</v>
      </c>
      <c r="E850" s="16">
        <v>32</v>
      </c>
      <c r="F850" s="16" t="s">
        <v>100</v>
      </c>
      <c r="G850" s="16" t="s">
        <v>33</v>
      </c>
      <c r="H850" s="16" t="s">
        <v>67</v>
      </c>
      <c r="I850" s="16">
        <v>5</v>
      </c>
      <c r="J850" s="16">
        <v>3</v>
      </c>
      <c r="K850" s="16">
        <v>3</v>
      </c>
      <c r="L850" s="16">
        <v>11</v>
      </c>
      <c r="M850" s="16">
        <v>0.72727272727272696</v>
      </c>
      <c r="N850" s="16">
        <v>0.72727272727272696</v>
      </c>
      <c r="O850" s="16">
        <v>0.72727272727272696</v>
      </c>
      <c r="P850" s="16">
        <v>0.72727272727272696</v>
      </c>
      <c r="Q850" s="16">
        <v>0.70535714285714202</v>
      </c>
      <c r="R850" s="16">
        <v>0.70076488822673499</v>
      </c>
      <c r="S850" s="23">
        <v>118</v>
      </c>
    </row>
    <row r="851" spans="2:19" x14ac:dyDescent="0.3">
      <c r="B851" s="16" t="s">
        <v>18</v>
      </c>
      <c r="C851" s="16" t="s">
        <v>25</v>
      </c>
      <c r="D851" s="16" t="s">
        <v>460</v>
      </c>
      <c r="E851" s="16">
        <v>32</v>
      </c>
      <c r="F851" s="16" t="s">
        <v>100</v>
      </c>
      <c r="G851" s="16" t="s">
        <v>22</v>
      </c>
      <c r="H851" s="16" t="s">
        <v>67</v>
      </c>
      <c r="I851" s="16">
        <v>1</v>
      </c>
      <c r="J851" s="16">
        <v>5</v>
      </c>
      <c r="K851" s="16">
        <v>2</v>
      </c>
      <c r="L851" s="16">
        <v>15</v>
      </c>
      <c r="M851" s="16">
        <v>0.69565217391304301</v>
      </c>
      <c r="N851" s="16">
        <v>0.64130434782608603</v>
      </c>
      <c r="O851" s="16">
        <v>0.69565217391304301</v>
      </c>
      <c r="P851" s="16">
        <v>0.65726596161378703</v>
      </c>
      <c r="Q851" s="16">
        <v>0.52450980392156799</v>
      </c>
      <c r="R851" s="16">
        <v>0.43788268658607898</v>
      </c>
      <c r="S851" s="23">
        <v>135</v>
      </c>
    </row>
    <row r="852" spans="2:19" x14ac:dyDescent="0.3">
      <c r="B852" s="16" t="s">
        <v>18</v>
      </c>
      <c r="C852" s="16" t="s">
        <v>25</v>
      </c>
      <c r="D852" s="16" t="s">
        <v>460</v>
      </c>
      <c r="E852" s="16">
        <v>32</v>
      </c>
      <c r="F852" s="16" t="s">
        <v>100</v>
      </c>
      <c r="G852" s="16" t="s">
        <v>33</v>
      </c>
      <c r="H852" s="16" t="s">
        <v>67</v>
      </c>
      <c r="I852" s="16">
        <v>1</v>
      </c>
      <c r="J852" s="16">
        <v>8</v>
      </c>
      <c r="K852" s="16">
        <v>2</v>
      </c>
      <c r="L852" s="16">
        <v>10</v>
      </c>
      <c r="M852" s="16">
        <v>0.52380952380952295</v>
      </c>
      <c r="N852" s="16">
        <v>0.46031746031746001</v>
      </c>
      <c r="O852" s="16">
        <v>0.52380952380952295</v>
      </c>
      <c r="P852" s="16">
        <v>0.452380952380952</v>
      </c>
      <c r="Q852" s="16">
        <v>0.47222222222222199</v>
      </c>
      <c r="R852" s="16">
        <v>0.36186420135146102</v>
      </c>
      <c r="S852" s="23">
        <v>136</v>
      </c>
    </row>
    <row r="853" spans="2:19" x14ac:dyDescent="0.3">
      <c r="B853" s="16" t="s">
        <v>18</v>
      </c>
      <c r="C853" s="16" t="s">
        <v>19</v>
      </c>
      <c r="D853" s="16" t="s">
        <v>459</v>
      </c>
      <c r="E853" s="16">
        <v>32</v>
      </c>
      <c r="F853" s="16" t="s">
        <v>100</v>
      </c>
      <c r="G853" s="16" t="s">
        <v>22</v>
      </c>
      <c r="H853" s="16" t="s">
        <v>67</v>
      </c>
      <c r="I853" s="16">
        <v>2</v>
      </c>
      <c r="J853" s="16">
        <v>4</v>
      </c>
      <c r="K853" s="16">
        <v>3</v>
      </c>
      <c r="L853" s="16">
        <v>14</v>
      </c>
      <c r="M853" s="16">
        <v>0.69565217391304301</v>
      </c>
      <c r="N853" s="16">
        <v>0.67922705314009602</v>
      </c>
      <c r="O853" s="16">
        <v>0.69565217391304301</v>
      </c>
      <c r="P853" s="16">
        <v>0.68616600790513804</v>
      </c>
      <c r="Q853" s="16">
        <v>0.578431372549019</v>
      </c>
      <c r="R853" s="16">
        <v>0.54059042028730298</v>
      </c>
      <c r="S853" s="23">
        <v>154</v>
      </c>
    </row>
    <row r="854" spans="2:19" x14ac:dyDescent="0.3">
      <c r="B854" s="16" t="s">
        <v>18</v>
      </c>
      <c r="C854" s="16" t="s">
        <v>19</v>
      </c>
      <c r="D854" s="16" t="s">
        <v>459</v>
      </c>
      <c r="E854" s="16">
        <v>32</v>
      </c>
      <c r="F854" s="16" t="s">
        <v>100</v>
      </c>
      <c r="G854" s="16" t="s">
        <v>33</v>
      </c>
      <c r="H854" s="16" t="s">
        <v>67</v>
      </c>
      <c r="I854" s="16">
        <v>4</v>
      </c>
      <c r="J854" s="16">
        <v>5</v>
      </c>
      <c r="K854" s="16">
        <v>5</v>
      </c>
      <c r="L854" s="16">
        <v>7</v>
      </c>
      <c r="M854" s="16">
        <v>0.52380952380952295</v>
      </c>
      <c r="N854" s="16">
        <v>0.52380952380952295</v>
      </c>
      <c r="O854" s="16">
        <v>0.52380952380952295</v>
      </c>
      <c r="P854" s="16">
        <v>0.52380952380952295</v>
      </c>
      <c r="Q854" s="16">
        <v>0.51388888888888895</v>
      </c>
      <c r="R854" s="16">
        <v>0.50917507721731503</v>
      </c>
      <c r="S854" s="23">
        <v>155</v>
      </c>
    </row>
    <row r="855" spans="2:19" x14ac:dyDescent="0.3">
      <c r="B855" s="24" t="s">
        <v>18</v>
      </c>
      <c r="C855" s="24" t="s">
        <v>29</v>
      </c>
      <c r="D855" s="24" t="s">
        <v>468</v>
      </c>
      <c r="E855" s="24">
        <v>32</v>
      </c>
      <c r="F855" s="24" t="s">
        <v>100</v>
      </c>
      <c r="G855" s="24" t="s">
        <v>22</v>
      </c>
      <c r="H855" s="24" t="s">
        <v>73</v>
      </c>
      <c r="I855" s="24">
        <v>0</v>
      </c>
      <c r="J855" s="24">
        <v>6</v>
      </c>
      <c r="K855" s="24">
        <v>4</v>
      </c>
      <c r="L855" s="24">
        <v>13</v>
      </c>
      <c r="M855" s="24">
        <v>0.56521739130434701</v>
      </c>
      <c r="N855" s="24">
        <v>0.50572082379862704</v>
      </c>
      <c r="O855" s="24">
        <v>0.56521739130434701</v>
      </c>
      <c r="P855" s="24">
        <v>0.53381642512077199</v>
      </c>
      <c r="Q855" s="24">
        <v>0.38235294117647001</v>
      </c>
      <c r="R855" s="24">
        <v>0</v>
      </c>
      <c r="S855" s="25">
        <v>112</v>
      </c>
    </row>
    <row r="856" spans="2:19" x14ac:dyDescent="0.3">
      <c r="B856" s="24" t="s">
        <v>18</v>
      </c>
      <c r="C856" s="24" t="s">
        <v>29</v>
      </c>
      <c r="D856" s="24" t="s">
        <v>468</v>
      </c>
      <c r="E856" s="24">
        <v>32</v>
      </c>
      <c r="F856" s="24" t="s">
        <v>100</v>
      </c>
      <c r="G856" s="24" t="s">
        <v>33</v>
      </c>
      <c r="H856" s="24" t="s">
        <v>73</v>
      </c>
      <c r="I856" s="24">
        <v>1</v>
      </c>
      <c r="J856" s="24">
        <v>8</v>
      </c>
      <c r="K856" s="24">
        <v>0</v>
      </c>
      <c r="L856" s="24">
        <v>12</v>
      </c>
      <c r="M856" s="24">
        <v>0.61904761904761896</v>
      </c>
      <c r="N856" s="24">
        <v>0.77142857142857102</v>
      </c>
      <c r="O856" s="24">
        <v>0.61904761904761896</v>
      </c>
      <c r="P856" s="24">
        <v>0.51428571428571401</v>
      </c>
      <c r="Q856" s="24">
        <v>0.55555555555555503</v>
      </c>
      <c r="R856" s="24">
        <v>0.50813274815461396</v>
      </c>
      <c r="S856" s="25">
        <v>112</v>
      </c>
    </row>
    <row r="857" spans="2:19" x14ac:dyDescent="0.3">
      <c r="B857" s="24" t="s">
        <v>18</v>
      </c>
      <c r="C857" s="24" t="s">
        <v>23</v>
      </c>
      <c r="D857" s="24" t="s">
        <v>467</v>
      </c>
      <c r="E857" s="24">
        <v>32</v>
      </c>
      <c r="F857" s="24" t="s">
        <v>100</v>
      </c>
      <c r="G857" s="24" t="s">
        <v>22</v>
      </c>
      <c r="H857" s="24" t="s">
        <v>73</v>
      </c>
      <c r="I857" s="24">
        <v>0</v>
      </c>
      <c r="J857" s="24">
        <v>6</v>
      </c>
      <c r="K857" s="24">
        <v>3</v>
      </c>
      <c r="L857" s="24">
        <v>14</v>
      </c>
      <c r="M857" s="24">
        <v>0.60869565217391297</v>
      </c>
      <c r="N857" s="24">
        <v>0.51739130434782599</v>
      </c>
      <c r="O857" s="24">
        <v>0.60869565217391297</v>
      </c>
      <c r="P857" s="24">
        <v>0.55934195064629799</v>
      </c>
      <c r="Q857" s="24">
        <v>0.41176470588235198</v>
      </c>
      <c r="R857" s="24">
        <v>0</v>
      </c>
      <c r="S857" s="25">
        <v>125</v>
      </c>
    </row>
    <row r="858" spans="2:19" x14ac:dyDescent="0.3">
      <c r="B858" s="24" t="s">
        <v>18</v>
      </c>
      <c r="C858" s="24" t="s">
        <v>23</v>
      </c>
      <c r="D858" s="24" t="s">
        <v>467</v>
      </c>
      <c r="E858" s="24">
        <v>32</v>
      </c>
      <c r="F858" s="24" t="s">
        <v>100</v>
      </c>
      <c r="G858" s="24" t="s">
        <v>33</v>
      </c>
      <c r="H858" s="24" t="s">
        <v>73</v>
      </c>
      <c r="I858" s="24">
        <v>0</v>
      </c>
      <c r="J858" s="24">
        <v>9</v>
      </c>
      <c r="K858" s="24">
        <v>2</v>
      </c>
      <c r="L858" s="24">
        <v>10</v>
      </c>
      <c r="M858" s="24">
        <v>0.476190476190476</v>
      </c>
      <c r="N858" s="24">
        <v>0.30075187969924799</v>
      </c>
      <c r="O858" s="24">
        <v>0.476190476190476</v>
      </c>
      <c r="P858" s="24">
        <v>0.36866359447004599</v>
      </c>
      <c r="Q858" s="24">
        <v>0.41666666666666602</v>
      </c>
      <c r="R858" s="24">
        <v>0</v>
      </c>
      <c r="S858" s="25">
        <v>126</v>
      </c>
    </row>
    <row r="859" spans="2:19" x14ac:dyDescent="0.3">
      <c r="B859" s="24" t="s">
        <v>18</v>
      </c>
      <c r="C859" s="24" t="s">
        <v>19</v>
      </c>
      <c r="D859" s="24" t="s">
        <v>466</v>
      </c>
      <c r="E859" s="24">
        <v>32</v>
      </c>
      <c r="F859" s="24" t="s">
        <v>100</v>
      </c>
      <c r="G859" s="24" t="s">
        <v>22</v>
      </c>
      <c r="H859" s="24" t="s">
        <v>73</v>
      </c>
      <c r="I859" s="24">
        <v>1</v>
      </c>
      <c r="J859" s="24">
        <v>5</v>
      </c>
      <c r="K859" s="24">
        <v>3</v>
      </c>
      <c r="L859" s="24">
        <v>14</v>
      </c>
      <c r="M859" s="24">
        <v>0.65217391304347805</v>
      </c>
      <c r="N859" s="24">
        <v>0.60983981693363798</v>
      </c>
      <c r="O859" s="24">
        <v>0.65217391304347805</v>
      </c>
      <c r="P859" s="24">
        <v>0.62705314009661794</v>
      </c>
      <c r="Q859" s="24">
        <v>0.49509803921568601</v>
      </c>
      <c r="R859" s="24">
        <v>0.39875907218330298</v>
      </c>
      <c r="S859" s="25">
        <v>127</v>
      </c>
    </row>
    <row r="860" spans="2:19" x14ac:dyDescent="0.3">
      <c r="B860" s="24" t="s">
        <v>18</v>
      </c>
      <c r="C860" s="24" t="s">
        <v>19</v>
      </c>
      <c r="D860" s="24" t="s">
        <v>466</v>
      </c>
      <c r="E860" s="24">
        <v>32</v>
      </c>
      <c r="F860" s="24" t="s">
        <v>100</v>
      </c>
      <c r="G860" s="24" t="s">
        <v>33</v>
      </c>
      <c r="H860" s="24" t="s">
        <v>73</v>
      </c>
      <c r="I860" s="24">
        <v>6</v>
      </c>
      <c r="J860" s="24">
        <v>3</v>
      </c>
      <c r="K860" s="24">
        <v>3</v>
      </c>
      <c r="L860" s="24">
        <v>9</v>
      </c>
      <c r="M860" s="24">
        <v>0.71428571428571397</v>
      </c>
      <c r="N860" s="24">
        <v>0.71428571428571397</v>
      </c>
      <c r="O860" s="24">
        <v>0.71428571428571397</v>
      </c>
      <c r="P860" s="24">
        <v>0.71428571428571397</v>
      </c>
      <c r="Q860" s="24">
        <v>0.70833333333333304</v>
      </c>
      <c r="R860" s="24">
        <v>0.70710678118654702</v>
      </c>
      <c r="S860" s="25">
        <v>127</v>
      </c>
    </row>
    <row r="861" spans="2:19" x14ac:dyDescent="0.3">
      <c r="B861" s="24" t="s">
        <v>18</v>
      </c>
      <c r="C861" s="24" t="s">
        <v>25</v>
      </c>
      <c r="D861" s="24" t="s">
        <v>465</v>
      </c>
      <c r="E861" s="24">
        <v>32</v>
      </c>
      <c r="F861" s="24" t="s">
        <v>100</v>
      </c>
      <c r="G861" s="24" t="s">
        <v>22</v>
      </c>
      <c r="H861" s="24" t="s">
        <v>73</v>
      </c>
      <c r="I861" s="24">
        <v>0</v>
      </c>
      <c r="J861" s="24">
        <v>6</v>
      </c>
      <c r="K861" s="24">
        <v>3</v>
      </c>
      <c r="L861" s="24">
        <v>14</v>
      </c>
      <c r="M861" s="24">
        <v>0.60869565217391297</v>
      </c>
      <c r="N861" s="24">
        <v>0.51739130434782599</v>
      </c>
      <c r="O861" s="24">
        <v>0.60869565217391297</v>
      </c>
      <c r="P861" s="24">
        <v>0.55934195064629799</v>
      </c>
      <c r="Q861" s="24">
        <v>0.41176470588235198</v>
      </c>
      <c r="R861" s="24">
        <v>0</v>
      </c>
      <c r="S861" s="25">
        <v>138</v>
      </c>
    </row>
    <row r="862" spans="2:19" x14ac:dyDescent="0.3">
      <c r="B862" s="24" t="s">
        <v>18</v>
      </c>
      <c r="C862" s="24" t="s">
        <v>25</v>
      </c>
      <c r="D862" s="24" t="s">
        <v>465</v>
      </c>
      <c r="E862" s="24">
        <v>32</v>
      </c>
      <c r="F862" s="24" t="s">
        <v>100</v>
      </c>
      <c r="G862" s="24" t="s">
        <v>33</v>
      </c>
      <c r="H862" s="24" t="s">
        <v>73</v>
      </c>
      <c r="I862" s="24">
        <v>1</v>
      </c>
      <c r="J862" s="24">
        <v>8</v>
      </c>
      <c r="K862" s="24">
        <v>4</v>
      </c>
      <c r="L862" s="24">
        <v>8</v>
      </c>
      <c r="M862" s="24">
        <v>0.42857142857142799</v>
      </c>
      <c r="N862" s="24">
        <v>0.371428571428571</v>
      </c>
      <c r="O862" s="24">
        <v>0.42857142857142799</v>
      </c>
      <c r="P862" s="24">
        <v>0.38775510204081598</v>
      </c>
      <c r="Q862" s="24">
        <v>0.38888888888888801</v>
      </c>
      <c r="R862" s="24">
        <v>0.293370578931131</v>
      </c>
      <c r="S862" s="25">
        <v>139</v>
      </c>
    </row>
    <row r="863" spans="2:19" x14ac:dyDescent="0.3">
      <c r="B863" s="24" t="s">
        <v>18</v>
      </c>
      <c r="C863" s="24" t="s">
        <v>27</v>
      </c>
      <c r="D863" s="24" t="s">
        <v>464</v>
      </c>
      <c r="E863" s="24">
        <v>32</v>
      </c>
      <c r="F863" s="24" t="s">
        <v>100</v>
      </c>
      <c r="G863" s="24" t="s">
        <v>22</v>
      </c>
      <c r="H863" s="24" t="s">
        <v>73</v>
      </c>
      <c r="I863" s="24">
        <v>1</v>
      </c>
      <c r="J863" s="24">
        <v>3</v>
      </c>
      <c r="K863" s="24">
        <v>3</v>
      </c>
      <c r="L863" s="24">
        <v>13</v>
      </c>
      <c r="M863" s="24">
        <v>0.7</v>
      </c>
      <c r="N863" s="24">
        <v>0.7</v>
      </c>
      <c r="O863" s="24">
        <v>0.7</v>
      </c>
      <c r="P863" s="24">
        <v>0.7</v>
      </c>
      <c r="Q863" s="24">
        <v>0.53125</v>
      </c>
      <c r="R863" s="24">
        <v>0.45069390943299797</v>
      </c>
      <c r="S863" s="25">
        <v>110</v>
      </c>
    </row>
    <row r="864" spans="2:19" x14ac:dyDescent="0.3">
      <c r="B864" s="24" t="s">
        <v>18</v>
      </c>
      <c r="C864" s="24" t="s">
        <v>27</v>
      </c>
      <c r="D864" s="24" t="s">
        <v>464</v>
      </c>
      <c r="E864" s="24">
        <v>32</v>
      </c>
      <c r="F864" s="24" t="s">
        <v>100</v>
      </c>
      <c r="G864" s="24" t="s">
        <v>33</v>
      </c>
      <c r="H864" s="24" t="s">
        <v>73</v>
      </c>
      <c r="I864" s="24">
        <v>2</v>
      </c>
      <c r="J864" s="24">
        <v>6</v>
      </c>
      <c r="K864" s="24">
        <v>6</v>
      </c>
      <c r="L864" s="24">
        <v>8</v>
      </c>
      <c r="M864" s="24">
        <v>0.45454545454545398</v>
      </c>
      <c r="N864" s="24">
        <v>0.45454545454545398</v>
      </c>
      <c r="O864" s="24">
        <v>0.45454545454545398</v>
      </c>
      <c r="P864" s="24">
        <v>0.45454545454545398</v>
      </c>
      <c r="Q864" s="24">
        <v>0.41071428571428498</v>
      </c>
      <c r="R864" s="24">
        <v>0.37796447300922698</v>
      </c>
      <c r="S864" s="25">
        <v>110</v>
      </c>
    </row>
    <row r="865" spans="2:19" x14ac:dyDescent="0.3">
      <c r="B865" s="16" t="s">
        <v>18</v>
      </c>
      <c r="C865" s="16" t="s">
        <v>29</v>
      </c>
      <c r="D865" s="16" t="s">
        <v>472</v>
      </c>
      <c r="E865" s="16">
        <v>32</v>
      </c>
      <c r="F865" s="16" t="s">
        <v>100</v>
      </c>
      <c r="G865" s="16" t="s">
        <v>22</v>
      </c>
      <c r="H865" s="16" t="s">
        <v>85</v>
      </c>
      <c r="I865" s="16">
        <v>1</v>
      </c>
      <c r="J865" s="16">
        <v>5</v>
      </c>
      <c r="K865" s="16">
        <v>4</v>
      </c>
      <c r="L865" s="16">
        <v>13</v>
      </c>
      <c r="M865" s="16">
        <v>0.60869565217391297</v>
      </c>
      <c r="N865" s="16">
        <v>0.58599033816425095</v>
      </c>
      <c r="O865" s="16">
        <v>0.60869565217391297</v>
      </c>
      <c r="P865" s="16">
        <v>0.59649915302089196</v>
      </c>
      <c r="Q865" s="16">
        <v>0.46568627450980299</v>
      </c>
      <c r="R865" s="16">
        <v>0.36835028130179998</v>
      </c>
      <c r="S865" s="23">
        <v>117</v>
      </c>
    </row>
    <row r="866" spans="2:19" x14ac:dyDescent="0.3">
      <c r="B866" s="16" t="s">
        <v>18</v>
      </c>
      <c r="C866" s="16" t="s">
        <v>29</v>
      </c>
      <c r="D866" s="16" t="s">
        <v>472</v>
      </c>
      <c r="E866" s="16">
        <v>32</v>
      </c>
      <c r="F866" s="16" t="s">
        <v>100</v>
      </c>
      <c r="G866" s="16" t="s">
        <v>33</v>
      </c>
      <c r="H866" s="16" t="s">
        <v>85</v>
      </c>
      <c r="I866" s="16">
        <v>2</v>
      </c>
      <c r="J866" s="16">
        <v>7</v>
      </c>
      <c r="K866" s="16">
        <v>0</v>
      </c>
      <c r="L866" s="16">
        <v>12</v>
      </c>
      <c r="M866" s="16">
        <v>0.66666666666666596</v>
      </c>
      <c r="N866" s="16">
        <v>0.78947368421052599</v>
      </c>
      <c r="O866" s="16">
        <v>0.66666666666666596</v>
      </c>
      <c r="P866" s="16">
        <v>0.59824046920821095</v>
      </c>
      <c r="Q866" s="16">
        <v>0.61111111111111105</v>
      </c>
      <c r="R866" s="16">
        <v>0.61207379018601804</v>
      </c>
      <c r="S866" s="23">
        <v>117</v>
      </c>
    </row>
    <row r="867" spans="2:19" x14ac:dyDescent="0.3">
      <c r="B867" s="16" t="s">
        <v>18</v>
      </c>
      <c r="C867" s="16" t="s">
        <v>23</v>
      </c>
      <c r="D867" s="16" t="s">
        <v>471</v>
      </c>
      <c r="E867" s="16">
        <v>32</v>
      </c>
      <c r="F867" s="16" t="s">
        <v>100</v>
      </c>
      <c r="G867" s="16" t="s">
        <v>22</v>
      </c>
      <c r="H867" s="16" t="s">
        <v>85</v>
      </c>
      <c r="I867" s="16">
        <v>0</v>
      </c>
      <c r="J867" s="16">
        <v>6</v>
      </c>
      <c r="K867" s="16">
        <v>2</v>
      </c>
      <c r="L867" s="16">
        <v>15</v>
      </c>
      <c r="M867" s="16">
        <v>0.65217391304347805</v>
      </c>
      <c r="N867" s="16">
        <v>0.52795031055900599</v>
      </c>
      <c r="O867" s="16">
        <v>0.65217391304347805</v>
      </c>
      <c r="P867" s="16">
        <v>0.58352402745995402</v>
      </c>
      <c r="Q867" s="16">
        <v>0.441176470588235</v>
      </c>
      <c r="R867" s="16">
        <v>0</v>
      </c>
      <c r="S867" s="23">
        <v>119</v>
      </c>
    </row>
    <row r="868" spans="2:19" x14ac:dyDescent="0.3">
      <c r="B868" s="16" t="s">
        <v>18</v>
      </c>
      <c r="C868" s="16" t="s">
        <v>23</v>
      </c>
      <c r="D868" s="16" t="s">
        <v>471</v>
      </c>
      <c r="E868" s="16">
        <v>32</v>
      </c>
      <c r="F868" s="16" t="s">
        <v>100</v>
      </c>
      <c r="G868" s="16" t="s">
        <v>33</v>
      </c>
      <c r="H868" s="16" t="s">
        <v>85</v>
      </c>
      <c r="I868" s="16">
        <v>3</v>
      </c>
      <c r="J868" s="16">
        <v>6</v>
      </c>
      <c r="K868" s="16">
        <v>3</v>
      </c>
      <c r="L868" s="16">
        <v>9</v>
      </c>
      <c r="M868" s="16">
        <v>0.57142857142857095</v>
      </c>
      <c r="N868" s="16">
        <v>0.55714285714285705</v>
      </c>
      <c r="O868" s="16">
        <v>0.57142857142857095</v>
      </c>
      <c r="P868" s="16">
        <v>0.55238095238095197</v>
      </c>
      <c r="Q868" s="16">
        <v>0.54166666666666596</v>
      </c>
      <c r="R868" s="16">
        <v>0.52331756969605203</v>
      </c>
      <c r="S868" s="23">
        <v>119</v>
      </c>
    </row>
    <row r="869" spans="2:19" x14ac:dyDescent="0.3">
      <c r="B869" s="16" t="s">
        <v>18</v>
      </c>
      <c r="C869" s="16" t="s">
        <v>19</v>
      </c>
      <c r="D869" s="16" t="s">
        <v>470</v>
      </c>
      <c r="E869" s="16">
        <v>32</v>
      </c>
      <c r="F869" s="16" t="s">
        <v>100</v>
      </c>
      <c r="G869" s="16" t="s">
        <v>22</v>
      </c>
      <c r="H869" s="16" t="s">
        <v>85</v>
      </c>
      <c r="I869" s="16">
        <v>1</v>
      </c>
      <c r="J869" s="16">
        <v>5</v>
      </c>
      <c r="K869" s="16">
        <v>6</v>
      </c>
      <c r="L869" s="16">
        <v>11</v>
      </c>
      <c r="M869" s="16">
        <v>0.52173913043478204</v>
      </c>
      <c r="N869" s="16">
        <v>0.54541925465838503</v>
      </c>
      <c r="O869" s="16">
        <v>0.52173913043478204</v>
      </c>
      <c r="P869" s="16">
        <v>0.53288740245261901</v>
      </c>
      <c r="Q869" s="16">
        <v>0.40686274509803899</v>
      </c>
      <c r="R869" s="16">
        <v>0.32080549157971699</v>
      </c>
      <c r="S869" s="23">
        <v>121</v>
      </c>
    </row>
    <row r="870" spans="2:19" x14ac:dyDescent="0.3">
      <c r="B870" s="16" t="s">
        <v>18</v>
      </c>
      <c r="C870" s="16" t="s">
        <v>19</v>
      </c>
      <c r="D870" s="16" t="s">
        <v>470</v>
      </c>
      <c r="E870" s="16">
        <v>32</v>
      </c>
      <c r="F870" s="16" t="s">
        <v>100</v>
      </c>
      <c r="G870" s="16" t="s">
        <v>33</v>
      </c>
      <c r="H870" s="16" t="s">
        <v>85</v>
      </c>
      <c r="I870" s="16">
        <v>5</v>
      </c>
      <c r="J870" s="16">
        <v>4</v>
      </c>
      <c r="K870" s="16">
        <v>3</v>
      </c>
      <c r="L870" s="16">
        <v>9</v>
      </c>
      <c r="M870" s="16">
        <v>0.66666666666666596</v>
      </c>
      <c r="N870" s="16">
        <v>0.66346153846153799</v>
      </c>
      <c r="O870" s="16">
        <v>0.66666666666666596</v>
      </c>
      <c r="P870" s="16">
        <v>0.66352941176470503</v>
      </c>
      <c r="Q870" s="16">
        <v>0.65277777777777701</v>
      </c>
      <c r="R870" s="16">
        <v>0.65161636551288604</v>
      </c>
      <c r="S870" s="23">
        <v>122</v>
      </c>
    </row>
    <row r="871" spans="2:19" x14ac:dyDescent="0.3">
      <c r="B871" s="16" t="s">
        <v>18</v>
      </c>
      <c r="C871" s="16" t="s">
        <v>27</v>
      </c>
      <c r="D871" s="16" t="s">
        <v>469</v>
      </c>
      <c r="E871" s="16">
        <v>32</v>
      </c>
      <c r="F871" s="16" t="s">
        <v>100</v>
      </c>
      <c r="G871" s="16" t="s">
        <v>22</v>
      </c>
      <c r="H871" s="16" t="s">
        <v>85</v>
      </c>
      <c r="I871" s="16">
        <v>0</v>
      </c>
      <c r="J871" s="16">
        <v>4</v>
      </c>
      <c r="K871" s="16">
        <v>8</v>
      </c>
      <c r="L871" s="16">
        <v>8</v>
      </c>
      <c r="M871" s="16">
        <v>0.4</v>
      </c>
      <c r="N871" s="16">
        <v>0.53333333333333299</v>
      </c>
      <c r="O871" s="16">
        <v>0.4</v>
      </c>
      <c r="P871" s="16">
        <v>0.45714285714285702</v>
      </c>
      <c r="Q871" s="16">
        <v>0.25</v>
      </c>
      <c r="R871" s="16">
        <v>0</v>
      </c>
      <c r="S871" s="23">
        <v>100</v>
      </c>
    </row>
    <row r="872" spans="2:19" x14ac:dyDescent="0.3">
      <c r="B872" s="16" t="s">
        <v>18</v>
      </c>
      <c r="C872" s="16" t="s">
        <v>27</v>
      </c>
      <c r="D872" s="16" t="s">
        <v>469</v>
      </c>
      <c r="E872" s="16">
        <v>32</v>
      </c>
      <c r="F872" s="16" t="s">
        <v>100</v>
      </c>
      <c r="G872" s="16" t="s">
        <v>33</v>
      </c>
      <c r="H872" s="16" t="s">
        <v>85</v>
      </c>
      <c r="I872" s="16">
        <v>3</v>
      </c>
      <c r="J872" s="16">
        <v>5</v>
      </c>
      <c r="K872" s="16">
        <v>3</v>
      </c>
      <c r="L872" s="16">
        <v>11</v>
      </c>
      <c r="M872" s="16">
        <v>0.63636363636363602</v>
      </c>
      <c r="N872" s="16">
        <v>0.61931818181818099</v>
      </c>
      <c r="O872" s="16">
        <v>0.63636363636363602</v>
      </c>
      <c r="P872" s="16">
        <v>0.62251082251082202</v>
      </c>
      <c r="Q872" s="16">
        <v>0.58035714285714202</v>
      </c>
      <c r="R872" s="16">
        <v>0.56413709264399003</v>
      </c>
      <c r="S872" s="23">
        <v>100</v>
      </c>
    </row>
    <row r="873" spans="2:19" x14ac:dyDescent="0.3">
      <c r="B873" s="16" t="s">
        <v>18</v>
      </c>
      <c r="C873" s="16" t="s">
        <v>25</v>
      </c>
      <c r="D873" s="16" t="s">
        <v>473</v>
      </c>
      <c r="E873" s="16">
        <v>32</v>
      </c>
      <c r="F873" s="16" t="s">
        <v>100</v>
      </c>
      <c r="G873" s="16" t="s">
        <v>22</v>
      </c>
      <c r="H873" s="16" t="s">
        <v>85</v>
      </c>
      <c r="I873" s="16">
        <v>0</v>
      </c>
      <c r="J873" s="16">
        <v>6</v>
      </c>
      <c r="K873" s="16">
        <v>3</v>
      </c>
      <c r="L873" s="16">
        <v>14</v>
      </c>
      <c r="M873" s="16">
        <v>0.60869565217391297</v>
      </c>
      <c r="N873" s="16">
        <v>0.51739130434782599</v>
      </c>
      <c r="O873" s="16">
        <v>0.60869565217391297</v>
      </c>
      <c r="P873" s="16">
        <v>0.55934195064629799</v>
      </c>
      <c r="Q873" s="16">
        <v>0.41176470588235198</v>
      </c>
      <c r="R873" s="16">
        <v>0</v>
      </c>
      <c r="S873" s="23">
        <v>115</v>
      </c>
    </row>
    <row r="874" spans="2:19" x14ac:dyDescent="0.3">
      <c r="B874" s="16" t="s">
        <v>18</v>
      </c>
      <c r="C874" s="16" t="s">
        <v>25</v>
      </c>
      <c r="D874" s="16" t="s">
        <v>473</v>
      </c>
      <c r="E874" s="16">
        <v>32</v>
      </c>
      <c r="F874" s="16" t="s">
        <v>100</v>
      </c>
      <c r="G874" s="16" t="s">
        <v>33</v>
      </c>
      <c r="H874" s="16" t="s">
        <v>85</v>
      </c>
      <c r="I874" s="16">
        <v>1</v>
      </c>
      <c r="J874" s="16">
        <v>8</v>
      </c>
      <c r="K874" s="16">
        <v>4</v>
      </c>
      <c r="L874" s="16">
        <v>8</v>
      </c>
      <c r="M874" s="16">
        <v>0.42857142857142799</v>
      </c>
      <c r="N874" s="16">
        <v>0.371428571428571</v>
      </c>
      <c r="O874" s="16">
        <v>0.42857142857142799</v>
      </c>
      <c r="P874" s="16">
        <v>0.38775510204081598</v>
      </c>
      <c r="Q874" s="16">
        <v>0.38888888888888801</v>
      </c>
      <c r="R874" s="16">
        <v>0.293370578931131</v>
      </c>
      <c r="S874" s="23">
        <v>116</v>
      </c>
    </row>
    <row r="875" spans="2:19" x14ac:dyDescent="0.3">
      <c r="B875" s="24" t="s">
        <v>18</v>
      </c>
      <c r="C875" s="24" t="s">
        <v>23</v>
      </c>
      <c r="D875" s="24" t="s">
        <v>474</v>
      </c>
      <c r="E875" s="24">
        <v>32</v>
      </c>
      <c r="F875" s="24" t="s">
        <v>100</v>
      </c>
      <c r="G875" s="24" t="s">
        <v>22</v>
      </c>
      <c r="H875" s="24" t="s">
        <v>91</v>
      </c>
      <c r="I875" s="24">
        <v>0</v>
      </c>
      <c r="J875" s="24">
        <v>6</v>
      </c>
      <c r="K875" s="24">
        <v>0</v>
      </c>
      <c r="L875" s="24">
        <v>17</v>
      </c>
      <c r="M875" s="24">
        <v>0.73913043478260798</v>
      </c>
      <c r="N875" s="24">
        <v>0.54631379962192805</v>
      </c>
      <c r="O875" s="24">
        <v>0.73913043478260798</v>
      </c>
      <c r="P875" s="24">
        <v>0.62826086956521698</v>
      </c>
      <c r="Q875" s="24">
        <v>0.5</v>
      </c>
      <c r="R875" s="24">
        <v>0</v>
      </c>
      <c r="S875" s="25">
        <v>106</v>
      </c>
    </row>
    <row r="876" spans="2:19" x14ac:dyDescent="0.3">
      <c r="B876" s="24" t="s">
        <v>18</v>
      </c>
      <c r="C876" s="24" t="s">
        <v>23</v>
      </c>
      <c r="D876" s="24" t="s">
        <v>474</v>
      </c>
      <c r="E876" s="24">
        <v>32</v>
      </c>
      <c r="F876" s="24" t="s">
        <v>100</v>
      </c>
      <c r="G876" s="24" t="s">
        <v>33</v>
      </c>
      <c r="H876" s="24" t="s">
        <v>91</v>
      </c>
      <c r="I876" s="24">
        <v>3</v>
      </c>
      <c r="J876" s="24">
        <v>6</v>
      </c>
      <c r="K876" s="24">
        <v>5</v>
      </c>
      <c r="L876" s="24">
        <v>7</v>
      </c>
      <c r="M876" s="24">
        <v>0.476190476190476</v>
      </c>
      <c r="N876" s="24">
        <v>0.46840659340659302</v>
      </c>
      <c r="O876" s="24">
        <v>0.476190476190476</v>
      </c>
      <c r="P876" s="24">
        <v>0.47126050420167998</v>
      </c>
      <c r="Q876" s="24">
        <v>0.45833333333333298</v>
      </c>
      <c r="R876" s="24">
        <v>0.44513872104693802</v>
      </c>
      <c r="S876" s="25">
        <v>107</v>
      </c>
    </row>
    <row r="877" spans="2:19" x14ac:dyDescent="0.3">
      <c r="B877" s="24" t="s">
        <v>18</v>
      </c>
      <c r="C877" s="24" t="s">
        <v>19</v>
      </c>
      <c r="D877" s="24" t="s">
        <v>475</v>
      </c>
      <c r="E877" s="24">
        <v>32</v>
      </c>
      <c r="F877" s="24" t="s">
        <v>100</v>
      </c>
      <c r="G877" s="24" t="s">
        <v>22</v>
      </c>
      <c r="H877" s="24" t="s">
        <v>91</v>
      </c>
      <c r="I877" s="24">
        <v>3</v>
      </c>
      <c r="J877" s="24">
        <v>3</v>
      </c>
      <c r="K877" s="24">
        <v>3</v>
      </c>
      <c r="L877" s="24">
        <v>14</v>
      </c>
      <c r="M877" s="24">
        <v>0.73913043478260798</v>
      </c>
      <c r="N877" s="24">
        <v>0.73913043478260798</v>
      </c>
      <c r="O877" s="24">
        <v>0.73913043478260798</v>
      </c>
      <c r="P877" s="24">
        <v>0.73913043478260798</v>
      </c>
      <c r="Q877" s="24">
        <v>0.66176470588235203</v>
      </c>
      <c r="R877" s="24">
        <v>0.64168894791974695</v>
      </c>
      <c r="S877" s="25">
        <v>121</v>
      </c>
    </row>
    <row r="878" spans="2:19" x14ac:dyDescent="0.3">
      <c r="B878" s="24" t="s">
        <v>18</v>
      </c>
      <c r="C878" s="24" t="s">
        <v>19</v>
      </c>
      <c r="D878" s="24" t="s">
        <v>475</v>
      </c>
      <c r="E878" s="24">
        <v>32</v>
      </c>
      <c r="F878" s="24" t="s">
        <v>100</v>
      </c>
      <c r="G878" s="24" t="s">
        <v>33</v>
      </c>
      <c r="H878" s="24" t="s">
        <v>91</v>
      </c>
      <c r="I878" s="24">
        <v>8</v>
      </c>
      <c r="J878" s="24">
        <v>1</v>
      </c>
      <c r="K878" s="24">
        <v>4</v>
      </c>
      <c r="L878" s="24">
        <v>8</v>
      </c>
      <c r="M878" s="24">
        <v>0.76190476190476097</v>
      </c>
      <c r="N878" s="24">
        <v>0.79365079365079305</v>
      </c>
      <c r="O878" s="24">
        <v>0.76190476190476097</v>
      </c>
      <c r="P878" s="24">
        <v>0.76190476190476097</v>
      </c>
      <c r="Q878" s="24">
        <v>0.77777777777777701</v>
      </c>
      <c r="R878" s="24">
        <v>0.76980035891950105</v>
      </c>
      <c r="S878" s="25">
        <v>122</v>
      </c>
    </row>
    <row r="879" spans="2:19" x14ac:dyDescent="0.3">
      <c r="B879" s="24" t="s">
        <v>18</v>
      </c>
      <c r="C879" s="24" t="s">
        <v>25</v>
      </c>
      <c r="D879" s="24" t="s">
        <v>478</v>
      </c>
      <c r="E879" s="24">
        <v>32</v>
      </c>
      <c r="F879" s="24" t="s">
        <v>100</v>
      </c>
      <c r="G879" s="24" t="s">
        <v>22</v>
      </c>
      <c r="H879" s="24" t="s">
        <v>91</v>
      </c>
      <c r="I879" s="24">
        <v>2</v>
      </c>
      <c r="J879" s="24">
        <v>4</v>
      </c>
      <c r="K879" s="24">
        <v>4</v>
      </c>
      <c r="L879" s="24">
        <v>13</v>
      </c>
      <c r="M879" s="24">
        <v>0.65217391304347805</v>
      </c>
      <c r="N879" s="24">
        <v>0.65217391304347805</v>
      </c>
      <c r="O879" s="24">
        <v>0.65217391304347805</v>
      </c>
      <c r="P879" s="24">
        <v>0.65217391304347805</v>
      </c>
      <c r="Q879" s="24">
        <v>0.54901960784313697</v>
      </c>
      <c r="R879" s="24">
        <v>0.50487816429740096</v>
      </c>
      <c r="S879" s="25">
        <v>110</v>
      </c>
    </row>
    <row r="880" spans="2:19" x14ac:dyDescent="0.3">
      <c r="B880" s="24" t="s">
        <v>18</v>
      </c>
      <c r="C880" s="24" t="s">
        <v>25</v>
      </c>
      <c r="D880" s="24" t="s">
        <v>478</v>
      </c>
      <c r="E880" s="24">
        <v>32</v>
      </c>
      <c r="F880" s="24" t="s">
        <v>100</v>
      </c>
      <c r="G880" s="24" t="s">
        <v>33</v>
      </c>
      <c r="H880" s="24" t="s">
        <v>91</v>
      </c>
      <c r="I880" s="24">
        <v>3</v>
      </c>
      <c r="J880" s="24">
        <v>6</v>
      </c>
      <c r="K880" s="24">
        <v>5</v>
      </c>
      <c r="L880" s="24">
        <v>7</v>
      </c>
      <c r="M880" s="24">
        <v>0.476190476190476</v>
      </c>
      <c r="N880" s="24">
        <v>0.46840659340659302</v>
      </c>
      <c r="O880" s="24">
        <v>0.476190476190476</v>
      </c>
      <c r="P880" s="24">
        <v>0.47126050420167998</v>
      </c>
      <c r="Q880" s="24">
        <v>0.45833333333333298</v>
      </c>
      <c r="R880" s="24">
        <v>0.44513872104693802</v>
      </c>
      <c r="S880" s="25">
        <v>111</v>
      </c>
    </row>
    <row r="881" spans="2:19" x14ac:dyDescent="0.3">
      <c r="B881" s="24" t="s">
        <v>18</v>
      </c>
      <c r="C881" s="24" t="s">
        <v>29</v>
      </c>
      <c r="D881" s="24" t="s">
        <v>477</v>
      </c>
      <c r="E881" s="24">
        <v>32</v>
      </c>
      <c r="F881" s="24" t="s">
        <v>100</v>
      </c>
      <c r="G881" s="24" t="s">
        <v>22</v>
      </c>
      <c r="H881" s="24" t="s">
        <v>91</v>
      </c>
      <c r="I881" s="24">
        <v>1</v>
      </c>
      <c r="J881" s="24">
        <v>5</v>
      </c>
      <c r="K881" s="24">
        <v>1</v>
      </c>
      <c r="L881" s="24">
        <v>16</v>
      </c>
      <c r="M881" s="24">
        <v>0.73913043478260798</v>
      </c>
      <c r="N881" s="24">
        <v>0.693581780538302</v>
      </c>
      <c r="O881" s="24">
        <v>0.73913043478260798</v>
      </c>
      <c r="P881" s="24">
        <v>0.68764302059496496</v>
      </c>
      <c r="Q881" s="24">
        <v>0.55392156862745001</v>
      </c>
      <c r="R881" s="24">
        <v>0.494421816408677</v>
      </c>
      <c r="S881" s="25">
        <v>134</v>
      </c>
    </row>
    <row r="882" spans="2:19" x14ac:dyDescent="0.3">
      <c r="B882" s="24" t="s">
        <v>18</v>
      </c>
      <c r="C882" s="24" t="s">
        <v>29</v>
      </c>
      <c r="D882" s="24" t="s">
        <v>477</v>
      </c>
      <c r="E882" s="24">
        <v>32</v>
      </c>
      <c r="F882" s="24" t="s">
        <v>100</v>
      </c>
      <c r="G882" s="24" t="s">
        <v>33</v>
      </c>
      <c r="H882" s="24" t="s">
        <v>91</v>
      </c>
      <c r="I882" s="24">
        <v>4</v>
      </c>
      <c r="J882" s="24">
        <v>5</v>
      </c>
      <c r="K882" s="24">
        <v>4</v>
      </c>
      <c r="L882" s="24">
        <v>8</v>
      </c>
      <c r="M882" s="24">
        <v>0.57142857142857095</v>
      </c>
      <c r="N882" s="24">
        <v>0.56593406593406503</v>
      </c>
      <c r="O882" s="24">
        <v>0.57142857142857095</v>
      </c>
      <c r="P882" s="24">
        <v>0.56739495798319295</v>
      </c>
      <c r="Q882" s="24">
        <v>0.55555555555555503</v>
      </c>
      <c r="R882" s="24">
        <v>0.54949116684306998</v>
      </c>
      <c r="S882" s="25">
        <v>135</v>
      </c>
    </row>
    <row r="883" spans="2:19" x14ac:dyDescent="0.3">
      <c r="B883" s="24" t="s">
        <v>18</v>
      </c>
      <c r="C883" s="24" t="s">
        <v>27</v>
      </c>
      <c r="D883" s="24" t="s">
        <v>476</v>
      </c>
      <c r="E883" s="24">
        <v>32</v>
      </c>
      <c r="F883" s="24" t="s">
        <v>100</v>
      </c>
      <c r="G883" s="24" t="s">
        <v>22</v>
      </c>
      <c r="H883" s="24" t="s">
        <v>91</v>
      </c>
      <c r="I883" s="24">
        <v>0</v>
      </c>
      <c r="J883" s="24">
        <v>4</v>
      </c>
      <c r="K883" s="24">
        <v>1</v>
      </c>
      <c r="L883" s="24">
        <v>15</v>
      </c>
      <c r="M883" s="24">
        <v>0.75</v>
      </c>
      <c r="N883" s="24">
        <v>0.63157894736842102</v>
      </c>
      <c r="O883" s="24">
        <v>0.75</v>
      </c>
      <c r="P883" s="24">
        <v>0.68571428571428505</v>
      </c>
      <c r="Q883" s="24">
        <v>0.46875</v>
      </c>
      <c r="R883" s="24">
        <v>0</v>
      </c>
      <c r="S883" s="25">
        <v>177</v>
      </c>
    </row>
    <row r="884" spans="2:19" x14ac:dyDescent="0.3">
      <c r="B884" s="24" t="s">
        <v>18</v>
      </c>
      <c r="C884" s="24" t="s">
        <v>27</v>
      </c>
      <c r="D884" s="24" t="s">
        <v>476</v>
      </c>
      <c r="E884" s="24">
        <v>32</v>
      </c>
      <c r="F884" s="24" t="s">
        <v>100</v>
      </c>
      <c r="G884" s="24" t="s">
        <v>33</v>
      </c>
      <c r="H884" s="24" t="s">
        <v>91</v>
      </c>
      <c r="I884" s="24">
        <v>2</v>
      </c>
      <c r="J884" s="24">
        <v>6</v>
      </c>
      <c r="K884" s="24">
        <v>4</v>
      </c>
      <c r="L884" s="24">
        <v>10</v>
      </c>
      <c r="M884" s="24">
        <v>0.54545454545454497</v>
      </c>
      <c r="N884" s="24">
        <v>0.51893939393939303</v>
      </c>
      <c r="O884" s="24">
        <v>0.54545454545454497</v>
      </c>
      <c r="P884" s="24">
        <v>0.52813852813852802</v>
      </c>
      <c r="Q884" s="24">
        <v>0.48214285714285698</v>
      </c>
      <c r="R884" s="24">
        <v>0.43918013098569803</v>
      </c>
      <c r="S884" s="25">
        <v>178</v>
      </c>
    </row>
    <row r="885" spans="2:19" x14ac:dyDescent="0.3">
      <c r="B885" s="16" t="s">
        <v>18</v>
      </c>
      <c r="C885" s="16" t="s">
        <v>23</v>
      </c>
      <c r="D885" s="16" t="s">
        <v>479</v>
      </c>
      <c r="E885" s="16">
        <v>32</v>
      </c>
      <c r="F885" s="16" t="s">
        <v>100</v>
      </c>
      <c r="G885" s="16" t="s">
        <v>22</v>
      </c>
      <c r="H885" s="16" t="s">
        <v>96</v>
      </c>
      <c r="I885" s="16">
        <v>0</v>
      </c>
      <c r="J885" s="16">
        <v>6</v>
      </c>
      <c r="K885" s="16">
        <v>0</v>
      </c>
      <c r="L885" s="16">
        <v>17</v>
      </c>
      <c r="M885" s="16">
        <v>0.73913043478260798</v>
      </c>
      <c r="N885" s="16">
        <v>0.54631379962192805</v>
      </c>
      <c r="O885" s="16">
        <v>0.73913043478260798</v>
      </c>
      <c r="P885" s="16">
        <v>0.62826086956521698</v>
      </c>
      <c r="Q885" s="16">
        <v>0.5</v>
      </c>
      <c r="R885" s="16">
        <v>0</v>
      </c>
      <c r="S885" s="23">
        <v>869894369840622</v>
      </c>
    </row>
    <row r="886" spans="2:19" x14ac:dyDescent="0.3">
      <c r="B886" s="16" t="s">
        <v>18</v>
      </c>
      <c r="C886" s="16" t="s">
        <v>23</v>
      </c>
      <c r="D886" s="16" t="s">
        <v>479</v>
      </c>
      <c r="E886" s="16">
        <v>32</v>
      </c>
      <c r="F886" s="16" t="s">
        <v>100</v>
      </c>
      <c r="G886" s="16" t="s">
        <v>33</v>
      </c>
      <c r="H886" s="16" t="s">
        <v>96</v>
      </c>
      <c r="I886" s="16">
        <v>1</v>
      </c>
      <c r="J886" s="16">
        <v>8</v>
      </c>
      <c r="K886" s="16">
        <v>2</v>
      </c>
      <c r="L886" s="16">
        <v>10</v>
      </c>
      <c r="M886" s="16">
        <v>0.52380952380952295</v>
      </c>
      <c r="N886" s="16">
        <v>0.46031746031746001</v>
      </c>
      <c r="O886" s="16">
        <v>0.52380952380952295</v>
      </c>
      <c r="P886" s="16">
        <v>0.452380952380952</v>
      </c>
      <c r="Q886" s="16">
        <v>0.47222222222222199</v>
      </c>
      <c r="R886" s="16">
        <v>0.36186420135146102</v>
      </c>
      <c r="S886" s="23">
        <v>8743833513259880</v>
      </c>
    </row>
    <row r="887" spans="2:19" x14ac:dyDescent="0.3">
      <c r="B887" s="16" t="s">
        <v>18</v>
      </c>
      <c r="C887" s="16" t="s">
        <v>29</v>
      </c>
      <c r="D887" s="16" t="s">
        <v>483</v>
      </c>
      <c r="E887" s="16">
        <v>32</v>
      </c>
      <c r="F887" s="16" t="s">
        <v>100</v>
      </c>
      <c r="G887" s="16" t="s">
        <v>22</v>
      </c>
      <c r="H887" s="16" t="s">
        <v>96</v>
      </c>
      <c r="I887" s="16">
        <v>2</v>
      </c>
      <c r="J887" s="16">
        <v>4</v>
      </c>
      <c r="K887" s="16">
        <v>2</v>
      </c>
      <c r="L887" s="16">
        <v>15</v>
      </c>
      <c r="M887" s="16">
        <v>0.73913043478260798</v>
      </c>
      <c r="N887" s="16">
        <v>0.71395881006864903</v>
      </c>
      <c r="O887" s="16">
        <v>0.73913043478260798</v>
      </c>
      <c r="P887" s="16">
        <v>0.72028985507246301</v>
      </c>
      <c r="Q887" s="16">
        <v>0.60784313725490202</v>
      </c>
      <c r="R887" s="16">
        <v>0.58372351144886303</v>
      </c>
      <c r="S887" s="23">
        <v>9166639049053190</v>
      </c>
    </row>
    <row r="888" spans="2:19" x14ac:dyDescent="0.3">
      <c r="B888" s="16" t="s">
        <v>18</v>
      </c>
      <c r="C888" s="16" t="s">
        <v>29</v>
      </c>
      <c r="D888" s="16" t="s">
        <v>483</v>
      </c>
      <c r="E888" s="16">
        <v>32</v>
      </c>
      <c r="F888" s="16" t="s">
        <v>100</v>
      </c>
      <c r="G888" s="16" t="s">
        <v>33</v>
      </c>
      <c r="H888" s="16" t="s">
        <v>96</v>
      </c>
      <c r="I888" s="16">
        <v>4</v>
      </c>
      <c r="J888" s="16">
        <v>5</v>
      </c>
      <c r="K888" s="16">
        <v>5</v>
      </c>
      <c r="L888" s="16">
        <v>7</v>
      </c>
      <c r="M888" s="16">
        <v>0.52380952380952295</v>
      </c>
      <c r="N888" s="16">
        <v>0.52380952380952295</v>
      </c>
      <c r="O888" s="16">
        <v>0.52380952380952295</v>
      </c>
      <c r="P888" s="16">
        <v>0.52380952380952295</v>
      </c>
      <c r="Q888" s="16">
        <v>0.51388888888888895</v>
      </c>
      <c r="R888" s="16">
        <v>0.50917507721731503</v>
      </c>
      <c r="S888" s="23">
        <v>9219812350273130</v>
      </c>
    </row>
    <row r="889" spans="2:19" x14ac:dyDescent="0.3">
      <c r="B889" s="16" t="s">
        <v>18</v>
      </c>
      <c r="C889" s="16" t="s">
        <v>25</v>
      </c>
      <c r="D889" s="16" t="s">
        <v>482</v>
      </c>
      <c r="E889" s="16">
        <v>32</v>
      </c>
      <c r="F889" s="16" t="s">
        <v>100</v>
      </c>
      <c r="G889" s="16" t="s">
        <v>22</v>
      </c>
      <c r="H889" s="16" t="s">
        <v>96</v>
      </c>
      <c r="I889" s="16">
        <v>1</v>
      </c>
      <c r="J889" s="16">
        <v>5</v>
      </c>
      <c r="K889" s="16">
        <v>2</v>
      </c>
      <c r="L889" s="16">
        <v>15</v>
      </c>
      <c r="M889" s="16">
        <v>0.69565217391304301</v>
      </c>
      <c r="N889" s="16">
        <v>0.64130434782608603</v>
      </c>
      <c r="O889" s="16">
        <v>0.69565217391304301</v>
      </c>
      <c r="P889" s="16">
        <v>0.65726596161378703</v>
      </c>
      <c r="Q889" s="16">
        <v>0.52450980392156799</v>
      </c>
      <c r="R889" s="16">
        <v>0.43788268658607898</v>
      </c>
      <c r="S889" s="23">
        <v>753946212053299</v>
      </c>
    </row>
    <row r="890" spans="2:19" x14ac:dyDescent="0.3">
      <c r="B890" s="16" t="s">
        <v>18</v>
      </c>
      <c r="C890" s="16" t="s">
        <v>25</v>
      </c>
      <c r="D890" s="16" t="s">
        <v>482</v>
      </c>
      <c r="E890" s="16">
        <v>32</v>
      </c>
      <c r="F890" s="16" t="s">
        <v>100</v>
      </c>
      <c r="G890" s="16" t="s">
        <v>33</v>
      </c>
      <c r="H890" s="16" t="s">
        <v>96</v>
      </c>
      <c r="I890" s="16">
        <v>1</v>
      </c>
      <c r="J890" s="16">
        <v>8</v>
      </c>
      <c r="K890" s="16">
        <v>3</v>
      </c>
      <c r="L890" s="16">
        <v>9</v>
      </c>
      <c r="M890" s="16">
        <v>0.476190476190476</v>
      </c>
      <c r="N890" s="16">
        <v>0.40966386554621798</v>
      </c>
      <c r="O890" s="16">
        <v>0.476190476190476</v>
      </c>
      <c r="P890" s="16">
        <v>0.42061386888973101</v>
      </c>
      <c r="Q890" s="16">
        <v>0.43055555555555503</v>
      </c>
      <c r="R890" s="16">
        <v>0.32406944672724097</v>
      </c>
      <c r="S890" s="23">
        <v>7551666448116300</v>
      </c>
    </row>
    <row r="891" spans="2:19" x14ac:dyDescent="0.3">
      <c r="B891" s="16" t="s">
        <v>18</v>
      </c>
      <c r="C891" s="16" t="s">
        <v>19</v>
      </c>
      <c r="D891" s="16" t="s">
        <v>481</v>
      </c>
      <c r="E891" s="16">
        <v>32</v>
      </c>
      <c r="F891" s="16" t="s">
        <v>100</v>
      </c>
      <c r="G891" s="16" t="s">
        <v>22</v>
      </c>
      <c r="H891" s="16" t="s">
        <v>96</v>
      </c>
      <c r="I891" s="16">
        <v>1</v>
      </c>
      <c r="J891" s="16">
        <v>5</v>
      </c>
      <c r="K891" s="16">
        <v>1</v>
      </c>
      <c r="L891" s="16">
        <v>16</v>
      </c>
      <c r="M891" s="16">
        <v>0.73913043478260798</v>
      </c>
      <c r="N891" s="16">
        <v>0.693581780538302</v>
      </c>
      <c r="O891" s="16">
        <v>0.73913043478260798</v>
      </c>
      <c r="P891" s="16">
        <v>0.68764302059496496</v>
      </c>
      <c r="Q891" s="16">
        <v>0.55392156862745001</v>
      </c>
      <c r="R891" s="16">
        <v>0.494421816408677</v>
      </c>
      <c r="S891" s="23">
        <v>1.05658178210258E+16</v>
      </c>
    </row>
    <row r="892" spans="2:19" x14ac:dyDescent="0.3">
      <c r="B892" s="16" t="s">
        <v>18</v>
      </c>
      <c r="C892" s="16" t="s">
        <v>19</v>
      </c>
      <c r="D892" s="16" t="s">
        <v>481</v>
      </c>
      <c r="E892" s="16">
        <v>32</v>
      </c>
      <c r="F892" s="16" t="s">
        <v>100</v>
      </c>
      <c r="G892" s="16" t="s">
        <v>33</v>
      </c>
      <c r="H892" s="16" t="s">
        <v>96</v>
      </c>
      <c r="I892" s="16">
        <v>6</v>
      </c>
      <c r="J892" s="16">
        <v>3</v>
      </c>
      <c r="K892" s="16">
        <v>2</v>
      </c>
      <c r="L892" s="16">
        <v>10</v>
      </c>
      <c r="M892" s="16">
        <v>0.76190476190476097</v>
      </c>
      <c r="N892" s="16">
        <v>0.76098901098901095</v>
      </c>
      <c r="O892" s="16">
        <v>0.76190476190476097</v>
      </c>
      <c r="P892" s="16">
        <v>0.75966386554621801</v>
      </c>
      <c r="Q892" s="16">
        <v>0.75</v>
      </c>
      <c r="R892" s="16">
        <v>0.75242176807446004</v>
      </c>
      <c r="S892" s="23">
        <v>1.05905768418312E+16</v>
      </c>
    </row>
    <row r="893" spans="2:19" x14ac:dyDescent="0.3">
      <c r="B893" s="16" t="s">
        <v>18</v>
      </c>
      <c r="C893" s="16" t="s">
        <v>27</v>
      </c>
      <c r="D893" s="16" t="s">
        <v>480</v>
      </c>
      <c r="E893" s="16">
        <v>32</v>
      </c>
      <c r="F893" s="16" t="s">
        <v>100</v>
      </c>
      <c r="G893" s="16" t="s">
        <v>22</v>
      </c>
      <c r="H893" s="16" t="s">
        <v>96</v>
      </c>
      <c r="I893" s="16">
        <v>3</v>
      </c>
      <c r="J893" s="16">
        <v>1</v>
      </c>
      <c r="K893" s="16">
        <v>6</v>
      </c>
      <c r="L893" s="16">
        <v>10</v>
      </c>
      <c r="M893" s="16">
        <v>0.65</v>
      </c>
      <c r="N893" s="16">
        <v>0.79393939393939394</v>
      </c>
      <c r="O893" s="16">
        <v>0.65</v>
      </c>
      <c r="P893" s="16">
        <v>0.68490028490028398</v>
      </c>
      <c r="Q893" s="16">
        <v>0.6875</v>
      </c>
      <c r="R893" s="16">
        <v>0.61391300745480504</v>
      </c>
      <c r="S893" s="23">
        <v>1.17378561925888E+16</v>
      </c>
    </row>
    <row r="894" spans="2:19" x14ac:dyDescent="0.3">
      <c r="B894" s="16" t="s">
        <v>18</v>
      </c>
      <c r="C894" s="16" t="s">
        <v>27</v>
      </c>
      <c r="D894" s="16" t="s">
        <v>480</v>
      </c>
      <c r="E894" s="16">
        <v>32</v>
      </c>
      <c r="F894" s="16" t="s">
        <v>100</v>
      </c>
      <c r="G894" s="16" t="s">
        <v>33</v>
      </c>
      <c r="H894" s="16" t="s">
        <v>96</v>
      </c>
      <c r="I894" s="16">
        <v>5</v>
      </c>
      <c r="J894" s="16">
        <v>3</v>
      </c>
      <c r="K894" s="16">
        <v>5</v>
      </c>
      <c r="L894" s="16">
        <v>9</v>
      </c>
      <c r="M894" s="16">
        <v>0.63636363636363602</v>
      </c>
      <c r="N894" s="16">
        <v>0.65909090909090895</v>
      </c>
      <c r="O894" s="16">
        <v>0.63636363636363602</v>
      </c>
      <c r="P894" s="16">
        <v>0.64257964257964195</v>
      </c>
      <c r="Q894" s="16">
        <v>0.63392857142857095</v>
      </c>
      <c r="R894" s="16">
        <v>0.62302638558095902</v>
      </c>
      <c r="S894" s="23">
        <v>1175202597618100</v>
      </c>
    </row>
    <row r="895" spans="2:19" x14ac:dyDescent="0.3">
      <c r="B895" s="27" t="s">
        <v>484</v>
      </c>
      <c r="C895" s="27" t="s">
        <v>23</v>
      </c>
      <c r="D895" s="27" t="s">
        <v>505</v>
      </c>
      <c r="E895" s="27">
        <v>16</v>
      </c>
      <c r="F895" s="27" t="s">
        <v>21</v>
      </c>
      <c r="G895" s="27" t="s">
        <v>22</v>
      </c>
      <c r="H895" s="27" t="s">
        <v>31</v>
      </c>
      <c r="I895" s="27">
        <v>5</v>
      </c>
      <c r="J895" s="27">
        <v>1</v>
      </c>
      <c r="K895" s="27">
        <v>13</v>
      </c>
      <c r="L895" s="27">
        <v>4</v>
      </c>
      <c r="M895" s="27">
        <v>0.39130434782608697</v>
      </c>
      <c r="N895" s="27">
        <v>0.663768115942029</v>
      </c>
      <c r="O895" s="27">
        <v>0.39130434782608697</v>
      </c>
      <c r="P895" s="27">
        <v>0.377470355731225</v>
      </c>
      <c r="Q895" s="27">
        <v>0.53431372549019596</v>
      </c>
      <c r="R895" s="27">
        <v>0.45688229377129103</v>
      </c>
      <c r="S895" s="28">
        <v>274</v>
      </c>
    </row>
    <row r="896" spans="2:19" x14ac:dyDescent="0.3">
      <c r="B896" s="27" t="s">
        <v>484</v>
      </c>
      <c r="C896" s="27" t="s">
        <v>23</v>
      </c>
      <c r="D896" s="27" t="s">
        <v>505</v>
      </c>
      <c r="E896" s="27">
        <v>16</v>
      </c>
      <c r="F896" s="27" t="s">
        <v>21</v>
      </c>
      <c r="G896" s="27" t="s">
        <v>33</v>
      </c>
      <c r="H896" s="27" t="s">
        <v>31</v>
      </c>
      <c r="I896" s="27">
        <v>0</v>
      </c>
      <c r="J896" s="27">
        <v>9</v>
      </c>
      <c r="K896" s="27">
        <v>0</v>
      </c>
      <c r="L896" s="27">
        <v>12</v>
      </c>
      <c r="M896" s="27">
        <v>0.57142857142857095</v>
      </c>
      <c r="N896" s="27">
        <v>0.32653061224489699</v>
      </c>
      <c r="O896" s="27">
        <v>0.57142857142857095</v>
      </c>
      <c r="P896" s="27">
        <v>0.415584415584415</v>
      </c>
      <c r="Q896" s="27">
        <v>0.5</v>
      </c>
      <c r="R896" s="27">
        <v>0</v>
      </c>
      <c r="S896" s="28">
        <v>275.60000000000002</v>
      </c>
    </row>
    <row r="897" spans="2:19" x14ac:dyDescent="0.3">
      <c r="B897" s="27" t="s">
        <v>484</v>
      </c>
      <c r="C897" s="27" t="s">
        <v>19</v>
      </c>
      <c r="D897" s="27" t="s">
        <v>506</v>
      </c>
      <c r="E897" s="27">
        <v>16</v>
      </c>
      <c r="F897" s="27" t="s">
        <v>21</v>
      </c>
      <c r="G897" s="27" t="s">
        <v>22</v>
      </c>
      <c r="H897" s="27" t="s">
        <v>31</v>
      </c>
      <c r="I897" s="27">
        <v>1</v>
      </c>
      <c r="J897" s="27">
        <v>5</v>
      </c>
      <c r="K897" s="27">
        <v>3</v>
      </c>
      <c r="L897" s="27">
        <v>14</v>
      </c>
      <c r="M897" s="27">
        <v>0.65217391304347805</v>
      </c>
      <c r="N897" s="27">
        <v>0.60983981693363798</v>
      </c>
      <c r="O897" s="27">
        <v>0.65217391304347805</v>
      </c>
      <c r="P897" s="27">
        <v>0.62705314009661794</v>
      </c>
      <c r="Q897" s="27">
        <v>0.49509803921568601</v>
      </c>
      <c r="R897" s="27">
        <v>0.39875907218330298</v>
      </c>
      <c r="S897" s="28">
        <v>272</v>
      </c>
    </row>
    <row r="898" spans="2:19" x14ac:dyDescent="0.3">
      <c r="B898" s="27" t="s">
        <v>484</v>
      </c>
      <c r="C898" s="27" t="s">
        <v>19</v>
      </c>
      <c r="D898" s="27" t="s">
        <v>506</v>
      </c>
      <c r="E898" s="27">
        <v>16</v>
      </c>
      <c r="F898" s="27" t="s">
        <v>21</v>
      </c>
      <c r="G898" s="27" t="s">
        <v>33</v>
      </c>
      <c r="H898" s="27" t="s">
        <v>31</v>
      </c>
      <c r="I898" s="27">
        <v>7</v>
      </c>
      <c r="J898" s="27">
        <v>2</v>
      </c>
      <c r="K898" s="27">
        <v>8</v>
      </c>
      <c r="L898" s="27">
        <v>4</v>
      </c>
      <c r="M898" s="27">
        <v>0.52380952380952295</v>
      </c>
      <c r="N898" s="27">
        <v>0.58095238095238</v>
      </c>
      <c r="O898" s="27">
        <v>0.52380952380952295</v>
      </c>
      <c r="P898" s="27">
        <v>0.50396825396825395</v>
      </c>
      <c r="Q898" s="27">
        <v>0.55555555555555503</v>
      </c>
      <c r="R898" s="27">
        <v>0.532920527918331</v>
      </c>
      <c r="S898" s="28">
        <v>275</v>
      </c>
    </row>
    <row r="899" spans="2:19" x14ac:dyDescent="0.3">
      <c r="B899" s="27" t="s">
        <v>484</v>
      </c>
      <c r="C899" s="27" t="s">
        <v>29</v>
      </c>
      <c r="D899" s="27" t="s">
        <v>507</v>
      </c>
      <c r="E899" s="27">
        <v>16</v>
      </c>
      <c r="F899" s="27" t="s">
        <v>21</v>
      </c>
      <c r="G899" s="27" t="s">
        <v>22</v>
      </c>
      <c r="H899" s="27" t="s">
        <v>31</v>
      </c>
      <c r="I899" s="27">
        <v>6</v>
      </c>
      <c r="J899" s="27">
        <v>0</v>
      </c>
      <c r="K899" s="27">
        <v>17</v>
      </c>
      <c r="L899" s="27">
        <v>0</v>
      </c>
      <c r="M899" s="27">
        <v>0.26086956521739102</v>
      </c>
      <c r="N899" s="27">
        <v>6.8052930056710703E-2</v>
      </c>
      <c r="O899" s="27">
        <v>0.26086956521739102</v>
      </c>
      <c r="P899" s="27">
        <v>0.107946026986506</v>
      </c>
      <c r="Q899" s="27">
        <v>0.5</v>
      </c>
      <c r="R899" s="27">
        <v>0</v>
      </c>
      <c r="S899" s="28">
        <v>281</v>
      </c>
    </row>
    <row r="900" spans="2:19" x14ac:dyDescent="0.3">
      <c r="B900" s="27" t="s">
        <v>484</v>
      </c>
      <c r="C900" s="27" t="s">
        <v>29</v>
      </c>
      <c r="D900" s="27" t="s">
        <v>507</v>
      </c>
      <c r="E900" s="27">
        <v>16</v>
      </c>
      <c r="F900" s="27" t="s">
        <v>21</v>
      </c>
      <c r="G900" s="27" t="s">
        <v>33</v>
      </c>
      <c r="H900" s="27" t="s">
        <v>31</v>
      </c>
      <c r="I900" s="27">
        <v>9</v>
      </c>
      <c r="J900" s="27">
        <v>0</v>
      </c>
      <c r="K900" s="27">
        <v>12</v>
      </c>
      <c r="L900" s="27">
        <v>0</v>
      </c>
      <c r="M900" s="27">
        <v>0.42857142857142799</v>
      </c>
      <c r="N900" s="27">
        <v>0.183673469387755</v>
      </c>
      <c r="O900" s="27">
        <v>0.42857142857142799</v>
      </c>
      <c r="P900" s="27">
        <v>0.25714285714285701</v>
      </c>
      <c r="Q900" s="27">
        <v>0.5</v>
      </c>
      <c r="R900" s="27">
        <v>0</v>
      </c>
      <c r="S900" s="28">
        <v>286</v>
      </c>
    </row>
    <row r="901" spans="2:19" x14ac:dyDescent="0.3">
      <c r="B901" s="27" t="s">
        <v>484</v>
      </c>
      <c r="C901" s="27" t="s">
        <v>25</v>
      </c>
      <c r="D901" s="27" t="s">
        <v>508</v>
      </c>
      <c r="E901" s="27">
        <v>16</v>
      </c>
      <c r="F901" s="27" t="s">
        <v>21</v>
      </c>
      <c r="G901" s="27" t="s">
        <v>22</v>
      </c>
      <c r="H901" s="27" t="s">
        <v>31</v>
      </c>
      <c r="I901" s="27">
        <v>6</v>
      </c>
      <c r="J901" s="27">
        <v>0</v>
      </c>
      <c r="K901" s="27">
        <v>17</v>
      </c>
      <c r="L901" s="27">
        <v>0</v>
      </c>
      <c r="M901" s="27">
        <v>0.26086956521739102</v>
      </c>
      <c r="N901" s="27">
        <v>6.8052930056710703E-2</v>
      </c>
      <c r="O901" s="27">
        <v>0.26086956521739102</v>
      </c>
      <c r="P901" s="27">
        <v>0.107946026986506</v>
      </c>
      <c r="Q901" s="27">
        <v>0.5</v>
      </c>
      <c r="R901" s="27">
        <v>0</v>
      </c>
      <c r="S901" s="28">
        <v>317</v>
      </c>
    </row>
    <row r="902" spans="2:19" x14ac:dyDescent="0.3">
      <c r="B902" s="27" t="s">
        <v>484</v>
      </c>
      <c r="C902" s="27" t="s">
        <v>25</v>
      </c>
      <c r="D902" s="27" t="s">
        <v>508</v>
      </c>
      <c r="E902" s="27">
        <v>16</v>
      </c>
      <c r="F902" s="27" t="s">
        <v>21</v>
      </c>
      <c r="G902" s="27" t="s">
        <v>33</v>
      </c>
      <c r="H902" s="27" t="s">
        <v>31</v>
      </c>
      <c r="I902" s="27">
        <v>9</v>
      </c>
      <c r="J902" s="27">
        <v>0</v>
      </c>
      <c r="K902" s="27">
        <v>12</v>
      </c>
      <c r="L902" s="27">
        <v>0</v>
      </c>
      <c r="M902" s="27">
        <v>0.42857142857142799</v>
      </c>
      <c r="N902" s="27">
        <v>0.183673469387755</v>
      </c>
      <c r="O902" s="27">
        <v>0.42857142857142799</v>
      </c>
      <c r="P902" s="27">
        <v>0.25714285714285701</v>
      </c>
      <c r="Q902" s="27">
        <v>0.5</v>
      </c>
      <c r="R902" s="27">
        <v>0</v>
      </c>
      <c r="S902" s="28">
        <v>319</v>
      </c>
    </row>
    <row r="903" spans="2:19" x14ac:dyDescent="0.3">
      <c r="B903" s="27" t="s">
        <v>484</v>
      </c>
      <c r="C903" s="27" t="s">
        <v>27</v>
      </c>
      <c r="D903" s="27" t="s">
        <v>509</v>
      </c>
      <c r="E903" s="27">
        <v>16</v>
      </c>
      <c r="F903" s="27" t="s">
        <v>21</v>
      </c>
      <c r="G903" s="27" t="s">
        <v>22</v>
      </c>
      <c r="H903" s="27" t="s">
        <v>31</v>
      </c>
      <c r="I903" s="27">
        <v>4</v>
      </c>
      <c r="J903" s="27">
        <v>0</v>
      </c>
      <c r="K903" s="27">
        <v>16</v>
      </c>
      <c r="L903" s="27">
        <v>0</v>
      </c>
      <c r="M903" s="27">
        <v>0.2</v>
      </c>
      <c r="N903" s="27">
        <v>0.04</v>
      </c>
      <c r="O903" s="27">
        <v>0.2</v>
      </c>
      <c r="P903" s="27">
        <v>6.6666666666666596E-2</v>
      </c>
      <c r="Q903" s="27">
        <v>0.5</v>
      </c>
      <c r="R903" s="27">
        <v>0</v>
      </c>
      <c r="S903" s="28">
        <v>281</v>
      </c>
    </row>
    <row r="904" spans="2:19" x14ac:dyDescent="0.3">
      <c r="B904" s="27" t="s">
        <v>484</v>
      </c>
      <c r="C904" s="27" t="s">
        <v>27</v>
      </c>
      <c r="D904" s="27" t="s">
        <v>509</v>
      </c>
      <c r="E904" s="27">
        <v>16</v>
      </c>
      <c r="F904" s="27" t="s">
        <v>21</v>
      </c>
      <c r="G904" s="27" t="s">
        <v>33</v>
      </c>
      <c r="H904" s="27" t="s">
        <v>31</v>
      </c>
      <c r="I904" s="27">
        <v>8</v>
      </c>
      <c r="J904" s="27">
        <v>0</v>
      </c>
      <c r="K904" s="27">
        <v>14</v>
      </c>
      <c r="L904" s="27">
        <v>0</v>
      </c>
      <c r="M904" s="27">
        <v>0.36363636363636298</v>
      </c>
      <c r="N904" s="27">
        <v>0.132231404958677</v>
      </c>
      <c r="O904" s="27">
        <v>0.36363636363636298</v>
      </c>
      <c r="P904" s="27">
        <v>0.193939393939393</v>
      </c>
      <c r="Q904" s="27">
        <v>0.5</v>
      </c>
      <c r="R904" s="27">
        <v>0</v>
      </c>
      <c r="S904" s="28">
        <v>283</v>
      </c>
    </row>
    <row r="905" spans="2:19" x14ac:dyDescent="0.3">
      <c r="B905" s="13" t="s">
        <v>484</v>
      </c>
      <c r="C905" s="13" t="s">
        <v>23</v>
      </c>
      <c r="D905" s="13" t="s">
        <v>510</v>
      </c>
      <c r="E905" s="13">
        <v>16</v>
      </c>
      <c r="F905" s="13" t="s">
        <v>21</v>
      </c>
      <c r="G905" s="13" t="s">
        <v>22</v>
      </c>
      <c r="H905" s="13" t="s">
        <v>32</v>
      </c>
      <c r="I905" s="13">
        <v>1</v>
      </c>
      <c r="J905" s="13">
        <v>5</v>
      </c>
      <c r="K905" s="13">
        <v>12</v>
      </c>
      <c r="L905" s="13">
        <v>5</v>
      </c>
      <c r="M905" s="13">
        <v>0.26086956521739102</v>
      </c>
      <c r="N905" s="13">
        <v>0.389632107023411</v>
      </c>
      <c r="O905" s="13">
        <v>0.26086956521739102</v>
      </c>
      <c r="P905" s="13">
        <v>0.30121196711585702</v>
      </c>
      <c r="Q905" s="13">
        <v>0.230392156862745</v>
      </c>
      <c r="R905" s="13">
        <v>0.20837668330032</v>
      </c>
      <c r="S905" s="14">
        <v>300</v>
      </c>
    </row>
    <row r="906" spans="2:19" x14ac:dyDescent="0.3">
      <c r="B906" s="13" t="s">
        <v>484</v>
      </c>
      <c r="C906" s="13" t="s">
        <v>23</v>
      </c>
      <c r="D906" s="13" t="s">
        <v>510</v>
      </c>
      <c r="E906" s="13">
        <v>16</v>
      </c>
      <c r="F906" s="13" t="s">
        <v>21</v>
      </c>
      <c r="G906" s="13" t="s">
        <v>33</v>
      </c>
      <c r="H906" s="13" t="s">
        <v>32</v>
      </c>
      <c r="I906" s="13">
        <v>7</v>
      </c>
      <c r="J906" s="13">
        <v>2</v>
      </c>
      <c r="K906" s="13">
        <v>11</v>
      </c>
      <c r="L906" s="13">
        <v>1</v>
      </c>
      <c r="M906" s="13">
        <v>0.38095238095237999</v>
      </c>
      <c r="N906" s="13">
        <v>0.35714285714285698</v>
      </c>
      <c r="O906" s="13">
        <v>0.38095238095237999</v>
      </c>
      <c r="P906" s="13">
        <v>0.29841269841269802</v>
      </c>
      <c r="Q906" s="13">
        <v>0.43055555555555503</v>
      </c>
      <c r="R906" s="13">
        <v>0.30275731230444503</v>
      </c>
      <c r="S906" s="14">
        <v>302</v>
      </c>
    </row>
    <row r="907" spans="2:19" x14ac:dyDescent="0.3">
      <c r="B907" s="13" t="s">
        <v>484</v>
      </c>
      <c r="C907" s="13" t="s">
        <v>19</v>
      </c>
      <c r="D907" s="13" t="s">
        <v>511</v>
      </c>
      <c r="E907" s="13">
        <v>16</v>
      </c>
      <c r="F907" s="13" t="s">
        <v>21</v>
      </c>
      <c r="G907" s="13" t="s">
        <v>22</v>
      </c>
      <c r="H907" s="13" t="s">
        <v>32</v>
      </c>
      <c r="I907" s="13">
        <v>0</v>
      </c>
      <c r="J907" s="13">
        <v>6</v>
      </c>
      <c r="K907" s="13">
        <v>1</v>
      </c>
      <c r="L907" s="13">
        <v>16</v>
      </c>
      <c r="M907" s="13">
        <v>0.69565217391304301</v>
      </c>
      <c r="N907" s="13">
        <v>0.53754940711462396</v>
      </c>
      <c r="O907" s="13">
        <v>0.69565217391304301</v>
      </c>
      <c r="P907" s="13">
        <v>0.60646599777034504</v>
      </c>
      <c r="Q907" s="13">
        <v>0.47058823529411697</v>
      </c>
      <c r="R907" s="13">
        <v>0</v>
      </c>
      <c r="S907" s="14">
        <v>296</v>
      </c>
    </row>
    <row r="908" spans="2:19" x14ac:dyDescent="0.3">
      <c r="B908" s="13" t="s">
        <v>484</v>
      </c>
      <c r="C908" s="13" t="s">
        <v>19</v>
      </c>
      <c r="D908" s="13" t="s">
        <v>511</v>
      </c>
      <c r="E908" s="13">
        <v>16</v>
      </c>
      <c r="F908" s="13" t="s">
        <v>21</v>
      </c>
      <c r="G908" s="13" t="s">
        <v>33</v>
      </c>
      <c r="H908" s="13" t="s">
        <v>32</v>
      </c>
      <c r="I908" s="13">
        <v>6</v>
      </c>
      <c r="J908" s="13">
        <v>3</v>
      </c>
      <c r="K908" s="13">
        <v>6</v>
      </c>
      <c r="L908" s="13">
        <v>6</v>
      </c>
      <c r="M908" s="13">
        <v>0.57142857142857095</v>
      </c>
      <c r="N908" s="13">
        <v>0.59523809523809501</v>
      </c>
      <c r="O908" s="13">
        <v>0.57142857142857095</v>
      </c>
      <c r="P908" s="13">
        <v>0.57142857142857095</v>
      </c>
      <c r="Q908" s="13">
        <v>0.58333333333333304</v>
      </c>
      <c r="R908" s="13">
        <v>0.57735026918962495</v>
      </c>
      <c r="S908" s="14">
        <v>297</v>
      </c>
    </row>
    <row r="909" spans="2:19" x14ac:dyDescent="0.3">
      <c r="B909" s="13" t="s">
        <v>484</v>
      </c>
      <c r="C909" s="13" t="s">
        <v>29</v>
      </c>
      <c r="D909" s="13" t="s">
        <v>512</v>
      </c>
      <c r="E909" s="13">
        <v>16</v>
      </c>
      <c r="F909" s="13" t="s">
        <v>21</v>
      </c>
      <c r="G909" s="13" t="s">
        <v>22</v>
      </c>
      <c r="H909" s="13" t="s">
        <v>32</v>
      </c>
      <c r="I909" s="13">
        <v>0</v>
      </c>
      <c r="J909" s="13">
        <v>6</v>
      </c>
      <c r="K909" s="13">
        <v>2</v>
      </c>
      <c r="L909" s="13">
        <v>15</v>
      </c>
      <c r="M909" s="13">
        <v>0.65217391304347805</v>
      </c>
      <c r="N909" s="13">
        <v>0.52795031055900599</v>
      </c>
      <c r="O909" s="13">
        <v>0.65217391304347805</v>
      </c>
      <c r="P909" s="13">
        <v>0.58352402745995402</v>
      </c>
      <c r="Q909" s="13">
        <v>0.441176470588235</v>
      </c>
      <c r="R909" s="13">
        <v>0</v>
      </c>
      <c r="S909" s="14">
        <v>268</v>
      </c>
    </row>
    <row r="910" spans="2:19" x14ac:dyDescent="0.3">
      <c r="B910" s="13" t="s">
        <v>484</v>
      </c>
      <c r="C910" s="13" t="s">
        <v>29</v>
      </c>
      <c r="D910" s="13" t="s">
        <v>512</v>
      </c>
      <c r="E910" s="13">
        <v>16</v>
      </c>
      <c r="F910" s="13" t="s">
        <v>21</v>
      </c>
      <c r="G910" s="13" t="s">
        <v>33</v>
      </c>
      <c r="H910" s="13" t="s">
        <v>32</v>
      </c>
      <c r="I910" s="13">
        <v>0</v>
      </c>
      <c r="J910" s="13">
        <v>9</v>
      </c>
      <c r="K910" s="13">
        <v>1</v>
      </c>
      <c r="L910" s="13">
        <v>11</v>
      </c>
      <c r="M910" s="13">
        <v>0.52380952380952295</v>
      </c>
      <c r="N910" s="13">
        <v>0.314285714285714</v>
      </c>
      <c r="O910" s="13">
        <v>0.52380952380952295</v>
      </c>
      <c r="P910" s="13">
        <v>0.39285714285714202</v>
      </c>
      <c r="Q910" s="13">
        <v>0.45833333333333298</v>
      </c>
      <c r="R910" s="13">
        <v>0</v>
      </c>
      <c r="S910" s="14">
        <v>269</v>
      </c>
    </row>
    <row r="911" spans="2:19" x14ac:dyDescent="0.3">
      <c r="B911" s="13" t="s">
        <v>484</v>
      </c>
      <c r="C911" s="13" t="s">
        <v>25</v>
      </c>
      <c r="D911" s="13" t="s">
        <v>513</v>
      </c>
      <c r="E911" s="13">
        <v>16</v>
      </c>
      <c r="F911" s="13" t="s">
        <v>21</v>
      </c>
      <c r="G911" s="13" t="s">
        <v>22</v>
      </c>
      <c r="H911" s="13" t="s">
        <v>32</v>
      </c>
      <c r="I911" s="13">
        <v>0</v>
      </c>
      <c r="J911" s="13">
        <v>6</v>
      </c>
      <c r="K911" s="13">
        <v>0</v>
      </c>
      <c r="L911" s="13">
        <v>17</v>
      </c>
      <c r="M911" s="13">
        <v>0.73913043478260798</v>
      </c>
      <c r="N911" s="13">
        <v>0.54631379962192805</v>
      </c>
      <c r="O911" s="13">
        <v>0.73913043478260798</v>
      </c>
      <c r="P911" s="13">
        <v>0.62826086956521698</v>
      </c>
      <c r="Q911" s="13">
        <v>0.5</v>
      </c>
      <c r="R911" s="13">
        <v>0</v>
      </c>
      <c r="S911" s="14">
        <v>276</v>
      </c>
    </row>
    <row r="912" spans="2:19" x14ac:dyDescent="0.3">
      <c r="B912" s="13" t="s">
        <v>484</v>
      </c>
      <c r="C912" s="13" t="s">
        <v>25</v>
      </c>
      <c r="D912" s="13" t="s">
        <v>513</v>
      </c>
      <c r="E912" s="13">
        <v>16</v>
      </c>
      <c r="F912" s="13" t="s">
        <v>21</v>
      </c>
      <c r="G912" s="13" t="s">
        <v>33</v>
      </c>
      <c r="H912" s="13" t="s">
        <v>32</v>
      </c>
      <c r="I912" s="13">
        <v>0</v>
      </c>
      <c r="J912" s="13">
        <v>9</v>
      </c>
      <c r="K912" s="13">
        <v>0</v>
      </c>
      <c r="L912" s="13">
        <v>12</v>
      </c>
      <c r="M912" s="13">
        <v>0.57142857142857095</v>
      </c>
      <c r="N912" s="13">
        <v>0.32653061224489699</v>
      </c>
      <c r="O912" s="13">
        <v>0.57142857142857095</v>
      </c>
      <c r="P912" s="13">
        <v>0.415584415584415</v>
      </c>
      <c r="Q912" s="13">
        <v>0.5</v>
      </c>
      <c r="R912" s="13">
        <v>0</v>
      </c>
      <c r="S912" s="14">
        <v>277</v>
      </c>
    </row>
    <row r="913" spans="2:19" x14ac:dyDescent="0.3">
      <c r="B913" s="13" t="s">
        <v>484</v>
      </c>
      <c r="C913" s="13" t="s">
        <v>27</v>
      </c>
      <c r="D913" s="13" t="s">
        <v>514</v>
      </c>
      <c r="E913" s="13">
        <v>16</v>
      </c>
      <c r="F913" s="13" t="s">
        <v>21</v>
      </c>
      <c r="G913" s="13" t="s">
        <v>22</v>
      </c>
      <c r="H913" s="13" t="s">
        <v>32</v>
      </c>
      <c r="I913" s="13">
        <v>0</v>
      </c>
      <c r="J913" s="13">
        <v>4</v>
      </c>
      <c r="K913" s="13">
        <v>0</v>
      </c>
      <c r="L913" s="13">
        <v>16</v>
      </c>
      <c r="M913" s="13">
        <v>0.8</v>
      </c>
      <c r="N913" s="13">
        <v>0.64</v>
      </c>
      <c r="O913" s="13">
        <v>0.8</v>
      </c>
      <c r="P913" s="13">
        <v>0.71111111111111103</v>
      </c>
      <c r="Q913" s="13">
        <v>0.5</v>
      </c>
      <c r="R913" s="13">
        <v>0</v>
      </c>
      <c r="S913" s="14">
        <v>288</v>
      </c>
    </row>
    <row r="914" spans="2:19" x14ac:dyDescent="0.3">
      <c r="B914" s="13" t="s">
        <v>484</v>
      </c>
      <c r="C914" s="13" t="s">
        <v>27</v>
      </c>
      <c r="D914" s="13" t="s">
        <v>514</v>
      </c>
      <c r="E914" s="13">
        <v>16</v>
      </c>
      <c r="F914" s="13" t="s">
        <v>21</v>
      </c>
      <c r="G914" s="13" t="s">
        <v>33</v>
      </c>
      <c r="H914" s="13" t="s">
        <v>32</v>
      </c>
      <c r="I914" s="13">
        <v>0</v>
      </c>
      <c r="J914" s="13">
        <v>8</v>
      </c>
      <c r="K914" s="13">
        <v>0</v>
      </c>
      <c r="L914" s="13">
        <v>14</v>
      </c>
      <c r="M914" s="13">
        <v>0.63636363636363602</v>
      </c>
      <c r="N914" s="13">
        <v>0.40495867768595001</v>
      </c>
      <c r="O914" s="13">
        <v>0.63636363636363602</v>
      </c>
      <c r="P914" s="13">
        <v>0.49494949494949497</v>
      </c>
      <c r="Q914" s="13">
        <v>0.5</v>
      </c>
      <c r="R914" s="13">
        <v>0</v>
      </c>
      <c r="S914" s="14">
        <v>290</v>
      </c>
    </row>
    <row r="915" spans="2:19" x14ac:dyDescent="0.3">
      <c r="B915" s="27" t="s">
        <v>484</v>
      </c>
      <c r="C915" s="27" t="s">
        <v>19</v>
      </c>
      <c r="D915" s="27" t="s">
        <v>515</v>
      </c>
      <c r="E915" s="27">
        <v>16</v>
      </c>
      <c r="F915" s="27" t="s">
        <v>21</v>
      </c>
      <c r="G915" s="27" t="s">
        <v>22</v>
      </c>
      <c r="H915" s="27" t="s">
        <v>39</v>
      </c>
      <c r="I915" s="27">
        <v>6</v>
      </c>
      <c r="J915" s="27">
        <v>0</v>
      </c>
      <c r="K915" s="27">
        <v>17</v>
      </c>
      <c r="L915" s="27">
        <v>0</v>
      </c>
      <c r="M915" s="27">
        <v>0.26086956521739102</v>
      </c>
      <c r="N915" s="27">
        <v>6.8052930056710703E-2</v>
      </c>
      <c r="O915" s="27">
        <v>0.26086956521739102</v>
      </c>
      <c r="P915" s="27">
        <v>0.107946026986506</v>
      </c>
      <c r="Q915" s="27">
        <v>0.5</v>
      </c>
      <c r="R915" s="27">
        <v>0</v>
      </c>
      <c r="S915" s="28">
        <v>472</v>
      </c>
    </row>
    <row r="916" spans="2:19" x14ac:dyDescent="0.3">
      <c r="B916" s="27" t="s">
        <v>484</v>
      </c>
      <c r="C916" s="27" t="s">
        <v>19</v>
      </c>
      <c r="D916" s="27" t="s">
        <v>515</v>
      </c>
      <c r="E916" s="27">
        <v>16</v>
      </c>
      <c r="F916" s="27" t="s">
        <v>21</v>
      </c>
      <c r="G916" s="27" t="s">
        <v>33</v>
      </c>
      <c r="H916" s="27" t="s">
        <v>39</v>
      </c>
      <c r="I916" s="27">
        <v>9</v>
      </c>
      <c r="J916" s="27">
        <v>0</v>
      </c>
      <c r="K916" s="27">
        <v>12</v>
      </c>
      <c r="L916" s="27">
        <v>0</v>
      </c>
      <c r="M916" s="27">
        <v>0.42857142857142799</v>
      </c>
      <c r="N916" s="27">
        <v>0.183673469387755</v>
      </c>
      <c r="O916" s="27">
        <v>0.42857142857142799</v>
      </c>
      <c r="P916" s="27">
        <v>0.25714285714285701</v>
      </c>
      <c r="Q916" s="27">
        <v>0.5</v>
      </c>
      <c r="R916" s="27">
        <v>0</v>
      </c>
      <c r="S916" s="28">
        <v>475</v>
      </c>
    </row>
    <row r="917" spans="2:19" x14ac:dyDescent="0.3">
      <c r="B917" s="27" t="s">
        <v>484</v>
      </c>
      <c r="C917" s="27" t="s">
        <v>23</v>
      </c>
      <c r="D917" s="27" t="s">
        <v>516</v>
      </c>
      <c r="E917" s="27">
        <v>16</v>
      </c>
      <c r="F917" s="27" t="s">
        <v>21</v>
      </c>
      <c r="G917" s="27" t="s">
        <v>22</v>
      </c>
      <c r="H917" s="27" t="s">
        <v>39</v>
      </c>
      <c r="I917" s="27">
        <v>0</v>
      </c>
      <c r="J917" s="27">
        <v>6</v>
      </c>
      <c r="K917" s="27">
        <v>0</v>
      </c>
      <c r="L917" s="27">
        <v>17</v>
      </c>
      <c r="M917" s="27">
        <v>0.73913043478260798</v>
      </c>
      <c r="N917" s="27">
        <v>0.54631379962192805</v>
      </c>
      <c r="O917" s="27">
        <v>0.73913043478260798</v>
      </c>
      <c r="P917" s="27">
        <v>0.62826086956521698</v>
      </c>
      <c r="Q917" s="27">
        <v>0.5</v>
      </c>
      <c r="R917" s="27">
        <v>0</v>
      </c>
      <c r="S917" s="28">
        <v>529</v>
      </c>
    </row>
    <row r="918" spans="2:19" x14ac:dyDescent="0.3">
      <c r="B918" s="27" t="s">
        <v>484</v>
      </c>
      <c r="C918" s="27" t="s">
        <v>23</v>
      </c>
      <c r="D918" s="27" t="s">
        <v>516</v>
      </c>
      <c r="E918" s="27">
        <v>16</v>
      </c>
      <c r="F918" s="27" t="s">
        <v>21</v>
      </c>
      <c r="G918" s="27" t="s">
        <v>33</v>
      </c>
      <c r="H918" s="27" t="s">
        <v>39</v>
      </c>
      <c r="I918" s="27">
        <v>0</v>
      </c>
      <c r="J918" s="27">
        <v>9</v>
      </c>
      <c r="K918" s="27">
        <v>0</v>
      </c>
      <c r="L918" s="27">
        <v>12</v>
      </c>
      <c r="M918" s="27">
        <v>0.57142857142857095</v>
      </c>
      <c r="N918" s="27">
        <v>0.32653061224489699</v>
      </c>
      <c r="O918" s="27">
        <v>0.57142857142857095</v>
      </c>
      <c r="P918" s="27">
        <v>0.415584415584415</v>
      </c>
      <c r="Q918" s="27">
        <v>0.5</v>
      </c>
      <c r="R918" s="27">
        <v>0</v>
      </c>
      <c r="S918" s="28">
        <v>530</v>
      </c>
    </row>
    <row r="919" spans="2:19" x14ac:dyDescent="0.3">
      <c r="B919" s="27" t="s">
        <v>484</v>
      </c>
      <c r="C919" s="27" t="s">
        <v>25</v>
      </c>
      <c r="D919" s="27" t="s">
        <v>517</v>
      </c>
      <c r="E919" s="27">
        <v>16</v>
      </c>
      <c r="F919" s="27" t="s">
        <v>21</v>
      </c>
      <c r="G919" s="27" t="s">
        <v>22</v>
      </c>
      <c r="H919" s="27" t="s">
        <v>39</v>
      </c>
      <c r="I919" s="27">
        <v>0</v>
      </c>
      <c r="J919" s="27">
        <v>6</v>
      </c>
      <c r="K919" s="27">
        <v>0</v>
      </c>
      <c r="L919" s="27">
        <v>17</v>
      </c>
      <c r="M919" s="27">
        <v>0.73913043478260798</v>
      </c>
      <c r="N919" s="27">
        <v>0.54631379962192805</v>
      </c>
      <c r="O919" s="27">
        <v>0.73913043478260798</v>
      </c>
      <c r="P919" s="27">
        <v>0.62826086956521698</v>
      </c>
      <c r="Q919" s="27">
        <v>0.5</v>
      </c>
      <c r="R919" s="27">
        <v>0</v>
      </c>
      <c r="S919" s="28">
        <v>488</v>
      </c>
    </row>
    <row r="920" spans="2:19" x14ac:dyDescent="0.3">
      <c r="B920" s="27" t="s">
        <v>484</v>
      </c>
      <c r="C920" s="27" t="s">
        <v>25</v>
      </c>
      <c r="D920" s="27" t="s">
        <v>517</v>
      </c>
      <c r="E920" s="27">
        <v>16</v>
      </c>
      <c r="F920" s="27" t="s">
        <v>21</v>
      </c>
      <c r="G920" s="27" t="s">
        <v>33</v>
      </c>
      <c r="H920" s="27" t="s">
        <v>39</v>
      </c>
      <c r="I920" s="27">
        <v>0</v>
      </c>
      <c r="J920" s="27">
        <v>9</v>
      </c>
      <c r="K920" s="27">
        <v>0</v>
      </c>
      <c r="L920" s="27">
        <v>12</v>
      </c>
      <c r="M920" s="27">
        <v>0.57142857142857095</v>
      </c>
      <c r="N920" s="27">
        <v>0.32653061224489699</v>
      </c>
      <c r="O920" s="27">
        <v>0.57142857142857095</v>
      </c>
      <c r="P920" s="27">
        <v>0.415584415584415</v>
      </c>
      <c r="Q920" s="27">
        <v>0.5</v>
      </c>
      <c r="R920" s="27">
        <v>0</v>
      </c>
      <c r="S920" s="28">
        <v>493</v>
      </c>
    </row>
    <row r="921" spans="2:19" x14ac:dyDescent="0.3">
      <c r="B921" s="27" t="s">
        <v>484</v>
      </c>
      <c r="C921" s="27" t="s">
        <v>29</v>
      </c>
      <c r="D921" s="27" t="s">
        <v>518</v>
      </c>
      <c r="E921" s="27">
        <v>16</v>
      </c>
      <c r="F921" s="27" t="s">
        <v>21</v>
      </c>
      <c r="G921" s="27" t="s">
        <v>22</v>
      </c>
      <c r="H921" s="27" t="s">
        <v>39</v>
      </c>
      <c r="I921" s="27">
        <v>6</v>
      </c>
      <c r="J921" s="27">
        <v>0</v>
      </c>
      <c r="K921" s="27">
        <v>17</v>
      </c>
      <c r="L921" s="27">
        <v>0</v>
      </c>
      <c r="M921" s="27">
        <v>0.26086956521739102</v>
      </c>
      <c r="N921" s="27">
        <v>6.8052930056710703E-2</v>
      </c>
      <c r="O921" s="27">
        <v>0.26086956521739102</v>
      </c>
      <c r="P921" s="27">
        <v>0.107946026986506</v>
      </c>
      <c r="Q921" s="27">
        <v>0.5</v>
      </c>
      <c r="R921" s="27">
        <v>0</v>
      </c>
      <c r="S921" s="28">
        <v>504</v>
      </c>
    </row>
    <row r="922" spans="2:19" x14ac:dyDescent="0.3">
      <c r="B922" s="27" t="s">
        <v>484</v>
      </c>
      <c r="C922" s="27" t="s">
        <v>29</v>
      </c>
      <c r="D922" s="27" t="s">
        <v>518</v>
      </c>
      <c r="E922" s="27">
        <v>16</v>
      </c>
      <c r="F922" s="27" t="s">
        <v>21</v>
      </c>
      <c r="G922" s="27" t="s">
        <v>33</v>
      </c>
      <c r="H922" s="27" t="s">
        <v>39</v>
      </c>
      <c r="I922" s="27">
        <v>9</v>
      </c>
      <c r="J922" s="27">
        <v>0</v>
      </c>
      <c r="K922" s="27">
        <v>12</v>
      </c>
      <c r="L922" s="27">
        <v>0</v>
      </c>
      <c r="M922" s="27">
        <v>0.42857142857142799</v>
      </c>
      <c r="N922" s="27">
        <v>0.183673469387755</v>
      </c>
      <c r="O922" s="27">
        <v>0.42857142857142799</v>
      </c>
      <c r="P922" s="27">
        <v>0.25714285714285701</v>
      </c>
      <c r="Q922" s="27">
        <v>0.5</v>
      </c>
      <c r="R922" s="27">
        <v>0</v>
      </c>
      <c r="S922" s="28">
        <v>506</v>
      </c>
    </row>
    <row r="923" spans="2:19" x14ac:dyDescent="0.3">
      <c r="B923" s="27" t="s">
        <v>484</v>
      </c>
      <c r="C923" s="27" t="s">
        <v>27</v>
      </c>
      <c r="D923" s="27" t="s">
        <v>519</v>
      </c>
      <c r="E923" s="27">
        <v>16</v>
      </c>
      <c r="F923" s="27" t="s">
        <v>21</v>
      </c>
      <c r="G923" s="27" t="s">
        <v>22</v>
      </c>
      <c r="H923" s="27" t="s">
        <v>39</v>
      </c>
      <c r="I923" s="27">
        <v>0</v>
      </c>
      <c r="J923" s="27">
        <v>4</v>
      </c>
      <c r="K923" s="27">
        <v>0</v>
      </c>
      <c r="L923" s="27">
        <v>16</v>
      </c>
      <c r="M923" s="27">
        <v>0.8</v>
      </c>
      <c r="N923" s="27">
        <v>0.64</v>
      </c>
      <c r="O923" s="27">
        <v>0.8</v>
      </c>
      <c r="P923" s="27">
        <v>0.71111111111111103</v>
      </c>
      <c r="Q923" s="27">
        <v>0.5</v>
      </c>
      <c r="R923" s="27">
        <v>0</v>
      </c>
      <c r="S923" s="28">
        <v>482</v>
      </c>
    </row>
    <row r="924" spans="2:19" x14ac:dyDescent="0.3">
      <c r="B924" s="27" t="s">
        <v>484</v>
      </c>
      <c r="C924" s="27" t="s">
        <v>27</v>
      </c>
      <c r="D924" s="27" t="s">
        <v>519</v>
      </c>
      <c r="E924" s="27">
        <v>16</v>
      </c>
      <c r="F924" s="27" t="s">
        <v>21</v>
      </c>
      <c r="G924" s="27" t="s">
        <v>33</v>
      </c>
      <c r="H924" s="27" t="s">
        <v>39</v>
      </c>
      <c r="I924" s="27">
        <v>0</v>
      </c>
      <c r="J924" s="27">
        <v>8</v>
      </c>
      <c r="K924" s="27">
        <v>0</v>
      </c>
      <c r="L924" s="27">
        <v>14</v>
      </c>
      <c r="M924" s="27">
        <v>0.63636363636363602</v>
      </c>
      <c r="N924" s="27">
        <v>0.40495867768595001</v>
      </c>
      <c r="O924" s="27">
        <v>0.63636363636363602</v>
      </c>
      <c r="P924" s="27">
        <v>0.49494949494949497</v>
      </c>
      <c r="Q924" s="27">
        <v>0.5</v>
      </c>
      <c r="R924" s="27">
        <v>0</v>
      </c>
      <c r="S924" s="28">
        <v>484</v>
      </c>
    </row>
    <row r="925" spans="2:19" x14ac:dyDescent="0.3">
      <c r="B925" s="13" t="s">
        <v>484</v>
      </c>
      <c r="C925" s="13" t="s">
        <v>23</v>
      </c>
      <c r="D925" s="13" t="s">
        <v>520</v>
      </c>
      <c r="E925" s="13">
        <v>16</v>
      </c>
      <c r="F925" s="13" t="s">
        <v>21</v>
      </c>
      <c r="G925" s="13" t="s">
        <v>22</v>
      </c>
      <c r="H925" s="13" t="s">
        <v>525</v>
      </c>
      <c r="I925" s="13">
        <v>2</v>
      </c>
      <c r="J925" s="13">
        <v>4</v>
      </c>
      <c r="K925" s="13">
        <v>5</v>
      </c>
      <c r="L925" s="13">
        <v>12</v>
      </c>
      <c r="M925" s="13">
        <v>0.60869565217391297</v>
      </c>
      <c r="N925" s="13">
        <v>0.62888198757763902</v>
      </c>
      <c r="O925" s="13">
        <v>0.60869565217391297</v>
      </c>
      <c r="P925" s="13">
        <v>0.617816965643052</v>
      </c>
      <c r="Q925" s="13">
        <v>0.51960784313725406</v>
      </c>
      <c r="R925" s="13">
        <v>0.47386111527486102</v>
      </c>
      <c r="S925" s="14">
        <v>677</v>
      </c>
    </row>
    <row r="926" spans="2:19" x14ac:dyDescent="0.3">
      <c r="B926" s="13" t="s">
        <v>484</v>
      </c>
      <c r="C926" s="13" t="s">
        <v>23</v>
      </c>
      <c r="D926" s="13" t="s">
        <v>520</v>
      </c>
      <c r="E926" s="13">
        <v>16</v>
      </c>
      <c r="F926" s="13" t="s">
        <v>21</v>
      </c>
      <c r="G926" s="13" t="s">
        <v>33</v>
      </c>
      <c r="H926" s="13" t="s">
        <v>525</v>
      </c>
      <c r="I926" s="13">
        <v>1</v>
      </c>
      <c r="J926" s="13">
        <v>8</v>
      </c>
      <c r="K926" s="13">
        <v>4</v>
      </c>
      <c r="L926" s="13">
        <v>8</v>
      </c>
      <c r="M926" s="13">
        <v>0.42857142857142799</v>
      </c>
      <c r="N926" s="13">
        <v>0.371428571428571</v>
      </c>
      <c r="O926" s="13">
        <v>0.42857142857142799</v>
      </c>
      <c r="P926" s="13">
        <v>0.38775510204081598</v>
      </c>
      <c r="Q926" s="13">
        <v>0.38888888888888801</v>
      </c>
      <c r="R926" s="13">
        <v>0.293370578931131</v>
      </c>
      <c r="S926" s="14">
        <v>678</v>
      </c>
    </row>
    <row r="927" spans="2:19" x14ac:dyDescent="0.3">
      <c r="B927" s="13" t="s">
        <v>484</v>
      </c>
      <c r="C927" s="13" t="s">
        <v>19</v>
      </c>
      <c r="D927" s="13" t="s">
        <v>521</v>
      </c>
      <c r="E927" s="13">
        <v>16</v>
      </c>
      <c r="F927" s="13" t="s">
        <v>21</v>
      </c>
      <c r="G927" s="13" t="s">
        <v>22</v>
      </c>
      <c r="H927" s="13" t="s">
        <v>525</v>
      </c>
      <c r="I927" s="13">
        <v>1</v>
      </c>
      <c r="J927" s="13">
        <v>5</v>
      </c>
      <c r="K927" s="13">
        <v>6</v>
      </c>
      <c r="L927" s="13">
        <v>11</v>
      </c>
      <c r="M927" s="13">
        <v>0.52173913043478204</v>
      </c>
      <c r="N927" s="13">
        <v>0.54541925465838503</v>
      </c>
      <c r="O927" s="13">
        <v>0.52173913043478204</v>
      </c>
      <c r="P927" s="13">
        <v>0.53288740245261901</v>
      </c>
      <c r="Q927" s="13">
        <v>0.40686274509803899</v>
      </c>
      <c r="R927" s="13">
        <v>0.32080549157971699</v>
      </c>
      <c r="S927" s="14">
        <v>589</v>
      </c>
    </row>
    <row r="928" spans="2:19" x14ac:dyDescent="0.3">
      <c r="B928" s="13" t="s">
        <v>484</v>
      </c>
      <c r="C928" s="13" t="s">
        <v>19</v>
      </c>
      <c r="D928" s="13" t="s">
        <v>521</v>
      </c>
      <c r="E928" s="13">
        <v>16</v>
      </c>
      <c r="F928" s="13" t="s">
        <v>21</v>
      </c>
      <c r="G928" s="13" t="s">
        <v>33</v>
      </c>
      <c r="H928" s="13" t="s">
        <v>525</v>
      </c>
      <c r="I928" s="13">
        <v>4</v>
      </c>
      <c r="J928" s="13">
        <v>5</v>
      </c>
      <c r="K928" s="13">
        <v>4</v>
      </c>
      <c r="L928" s="13">
        <v>8</v>
      </c>
      <c r="M928" s="13">
        <v>0.57142857142857095</v>
      </c>
      <c r="N928" s="13">
        <v>0.56593406593406503</v>
      </c>
      <c r="O928" s="13">
        <v>0.57142857142857095</v>
      </c>
      <c r="P928" s="13">
        <v>0.56739495798319295</v>
      </c>
      <c r="Q928" s="13">
        <v>0.55555555555555503</v>
      </c>
      <c r="R928" s="13">
        <v>0.54949116684306998</v>
      </c>
      <c r="S928" s="14">
        <v>589</v>
      </c>
    </row>
    <row r="929" spans="2:19" x14ac:dyDescent="0.3">
      <c r="B929" s="13" t="s">
        <v>484</v>
      </c>
      <c r="C929" s="13" t="s">
        <v>29</v>
      </c>
      <c r="D929" s="13" t="s">
        <v>522</v>
      </c>
      <c r="E929" s="13">
        <v>16</v>
      </c>
      <c r="F929" s="13" t="s">
        <v>21</v>
      </c>
      <c r="G929" s="13" t="s">
        <v>22</v>
      </c>
      <c r="H929" s="13" t="s">
        <v>525</v>
      </c>
      <c r="I929" s="13">
        <v>3</v>
      </c>
      <c r="J929" s="13">
        <v>3</v>
      </c>
      <c r="K929" s="13">
        <v>4</v>
      </c>
      <c r="L929" s="13">
        <v>13</v>
      </c>
      <c r="M929" s="13">
        <v>0.69565217391304301</v>
      </c>
      <c r="N929" s="13">
        <v>0.71234472049689401</v>
      </c>
      <c r="O929" s="13">
        <v>0.69565217391304301</v>
      </c>
      <c r="P929" s="13">
        <v>0.70274652883348498</v>
      </c>
      <c r="Q929" s="13">
        <v>0.63235294117647001</v>
      </c>
      <c r="R929" s="13">
        <v>0.60405676837984001</v>
      </c>
      <c r="S929" s="14">
        <v>834</v>
      </c>
    </row>
    <row r="930" spans="2:19" x14ac:dyDescent="0.3">
      <c r="B930" s="13" t="s">
        <v>484</v>
      </c>
      <c r="C930" s="13" t="s">
        <v>29</v>
      </c>
      <c r="D930" s="13" t="s">
        <v>522</v>
      </c>
      <c r="E930" s="13">
        <v>16</v>
      </c>
      <c r="F930" s="13" t="s">
        <v>21</v>
      </c>
      <c r="G930" s="13" t="s">
        <v>33</v>
      </c>
      <c r="H930" s="13" t="s">
        <v>525</v>
      </c>
      <c r="I930" s="13">
        <v>5</v>
      </c>
      <c r="J930" s="13">
        <v>4</v>
      </c>
      <c r="K930" s="13">
        <v>6</v>
      </c>
      <c r="L930" s="13">
        <v>6</v>
      </c>
      <c r="M930" s="13">
        <v>0.52380952380952295</v>
      </c>
      <c r="N930" s="13">
        <v>0.53766233766233695</v>
      </c>
      <c r="O930" s="13">
        <v>0.52380952380952295</v>
      </c>
      <c r="P930" s="13">
        <v>0.52597402597402598</v>
      </c>
      <c r="Q930" s="13">
        <v>0.52777777777777701</v>
      </c>
      <c r="R930" s="13">
        <v>0.52463410228614504</v>
      </c>
      <c r="S930" s="14">
        <v>836</v>
      </c>
    </row>
    <row r="931" spans="2:19" x14ac:dyDescent="0.3">
      <c r="B931" s="13" t="s">
        <v>484</v>
      </c>
      <c r="C931" s="13" t="s">
        <v>25</v>
      </c>
      <c r="D931" s="13" t="s">
        <v>523</v>
      </c>
      <c r="E931" s="13">
        <v>16</v>
      </c>
      <c r="F931" s="13" t="s">
        <v>21</v>
      </c>
      <c r="G931" s="13" t="s">
        <v>22</v>
      </c>
      <c r="H931" s="13" t="s">
        <v>525</v>
      </c>
      <c r="I931" s="13">
        <v>4</v>
      </c>
      <c r="J931" s="13">
        <v>2</v>
      </c>
      <c r="K931" s="13">
        <v>2</v>
      </c>
      <c r="L931" s="13">
        <v>15</v>
      </c>
      <c r="M931" s="13">
        <v>0.82608695652173902</v>
      </c>
      <c r="N931" s="13">
        <v>0.82608695652173902</v>
      </c>
      <c r="O931" s="13">
        <v>0.82608695652173902</v>
      </c>
      <c r="P931" s="13">
        <v>0.82608695652173902</v>
      </c>
      <c r="Q931" s="13">
        <v>0.77450980392156799</v>
      </c>
      <c r="R931" s="13">
        <v>0.76696498884736997</v>
      </c>
      <c r="S931" s="14">
        <v>472</v>
      </c>
    </row>
    <row r="932" spans="2:19" x14ac:dyDescent="0.3">
      <c r="B932" s="13" t="s">
        <v>484</v>
      </c>
      <c r="C932" s="13" t="s">
        <v>25</v>
      </c>
      <c r="D932" s="13" t="s">
        <v>523</v>
      </c>
      <c r="E932" s="13">
        <v>16</v>
      </c>
      <c r="F932" s="13" t="s">
        <v>21</v>
      </c>
      <c r="G932" s="13" t="s">
        <v>33</v>
      </c>
      <c r="H932" s="13" t="s">
        <v>525</v>
      </c>
      <c r="I932" s="13">
        <v>0</v>
      </c>
      <c r="J932" s="13">
        <v>9</v>
      </c>
      <c r="K932" s="13">
        <v>1</v>
      </c>
      <c r="L932" s="13">
        <v>11</v>
      </c>
      <c r="M932" s="13">
        <v>0.52380952380952295</v>
      </c>
      <c r="N932" s="13">
        <v>0.314285714285714</v>
      </c>
      <c r="O932" s="13">
        <v>0.52380952380952295</v>
      </c>
      <c r="P932" s="13">
        <v>0.39285714285714202</v>
      </c>
      <c r="Q932" s="13">
        <v>0.45833333333333298</v>
      </c>
      <c r="R932" s="13">
        <v>0</v>
      </c>
      <c r="S932" s="14">
        <v>474</v>
      </c>
    </row>
    <row r="933" spans="2:19" x14ac:dyDescent="0.3">
      <c r="B933" s="13" t="s">
        <v>484</v>
      </c>
      <c r="C933" s="13" t="s">
        <v>27</v>
      </c>
      <c r="D933" s="13" t="s">
        <v>524</v>
      </c>
      <c r="E933" s="13">
        <v>16</v>
      </c>
      <c r="F933" s="13" t="s">
        <v>21</v>
      </c>
      <c r="G933" s="13" t="s">
        <v>22</v>
      </c>
      <c r="H933" s="13" t="s">
        <v>525</v>
      </c>
      <c r="I933" s="13">
        <v>4</v>
      </c>
      <c r="J933" s="13">
        <v>0</v>
      </c>
      <c r="K933" s="13">
        <v>16</v>
      </c>
      <c r="L933" s="13">
        <v>0</v>
      </c>
      <c r="M933" s="13">
        <v>0.2</v>
      </c>
      <c r="N933" s="13">
        <v>0.04</v>
      </c>
      <c r="O933" s="13">
        <v>0.2</v>
      </c>
      <c r="P933" s="13">
        <v>6.6666666666666596E-2</v>
      </c>
      <c r="Q933" s="13">
        <v>0.5</v>
      </c>
      <c r="R933" s="13">
        <v>0</v>
      </c>
      <c r="S933" s="14">
        <v>337</v>
      </c>
    </row>
    <row r="934" spans="2:19" x14ac:dyDescent="0.3">
      <c r="B934" s="13" t="s">
        <v>484</v>
      </c>
      <c r="C934" s="13" t="s">
        <v>27</v>
      </c>
      <c r="D934" s="13" t="s">
        <v>524</v>
      </c>
      <c r="E934" s="13">
        <v>16</v>
      </c>
      <c r="F934" s="13" t="s">
        <v>21</v>
      </c>
      <c r="G934" s="13" t="s">
        <v>33</v>
      </c>
      <c r="H934" s="13" t="s">
        <v>525</v>
      </c>
      <c r="I934" s="13">
        <v>8</v>
      </c>
      <c r="J934" s="13">
        <v>0</v>
      </c>
      <c r="K934" s="13">
        <v>14</v>
      </c>
      <c r="L934" s="13">
        <v>0</v>
      </c>
      <c r="M934" s="13">
        <v>0.36363636363636298</v>
      </c>
      <c r="N934" s="13">
        <v>0.132231404958677</v>
      </c>
      <c r="O934" s="13">
        <v>0.36363636363636298</v>
      </c>
      <c r="P934" s="13">
        <v>0.193939393939393</v>
      </c>
      <c r="Q934" s="13">
        <v>0.5</v>
      </c>
      <c r="R934" s="13">
        <v>0</v>
      </c>
      <c r="S934" s="14">
        <v>338</v>
      </c>
    </row>
    <row r="935" spans="2:19" x14ac:dyDescent="0.3">
      <c r="B935" s="27" t="s">
        <v>484</v>
      </c>
      <c r="C935" s="27" t="s">
        <v>23</v>
      </c>
      <c r="D935" s="27" t="s">
        <v>526</v>
      </c>
      <c r="E935" s="27">
        <v>16</v>
      </c>
      <c r="F935" s="27" t="s">
        <v>21</v>
      </c>
      <c r="G935" s="27" t="s">
        <v>22</v>
      </c>
      <c r="H935" s="27" t="s">
        <v>55</v>
      </c>
      <c r="I935" s="27">
        <v>1</v>
      </c>
      <c r="J935" s="27">
        <v>5</v>
      </c>
      <c r="K935" s="27">
        <v>3</v>
      </c>
      <c r="L935" s="27">
        <v>14</v>
      </c>
      <c r="M935" s="27">
        <v>0.65217391304347805</v>
      </c>
      <c r="N935" s="27">
        <v>0.60983981693363798</v>
      </c>
      <c r="O935" s="27">
        <v>0.65217391304347805</v>
      </c>
      <c r="P935" s="27">
        <v>0.62705314009661794</v>
      </c>
      <c r="Q935" s="27">
        <v>0.49509803921568601</v>
      </c>
      <c r="R935" s="27">
        <v>0.39875907218330298</v>
      </c>
      <c r="S935" s="28">
        <v>536</v>
      </c>
    </row>
    <row r="936" spans="2:19" x14ac:dyDescent="0.3">
      <c r="B936" s="27" t="s">
        <v>484</v>
      </c>
      <c r="C936" s="27" t="s">
        <v>23</v>
      </c>
      <c r="D936" s="27" t="s">
        <v>526</v>
      </c>
      <c r="E936" s="27">
        <v>16</v>
      </c>
      <c r="F936" s="27" t="s">
        <v>21</v>
      </c>
      <c r="G936" s="27" t="s">
        <v>33</v>
      </c>
      <c r="H936" s="27" t="s">
        <v>55</v>
      </c>
      <c r="I936" s="27">
        <v>1</v>
      </c>
      <c r="J936" s="27">
        <v>8</v>
      </c>
      <c r="K936" s="27">
        <v>5</v>
      </c>
      <c r="L936" s="27">
        <v>7</v>
      </c>
      <c r="M936" s="27">
        <v>0.38095238095237999</v>
      </c>
      <c r="N936" s="27">
        <v>0.338095238095238</v>
      </c>
      <c r="O936" s="27">
        <v>0.38095238095237999</v>
      </c>
      <c r="P936" s="27">
        <v>0.353439153439153</v>
      </c>
      <c r="Q936" s="27">
        <v>0.34722222222222199</v>
      </c>
      <c r="R936" s="27">
        <v>0.266460263959165</v>
      </c>
      <c r="S936" s="28">
        <v>536</v>
      </c>
    </row>
    <row r="937" spans="2:19" x14ac:dyDescent="0.3">
      <c r="B937" s="27" t="s">
        <v>484</v>
      </c>
      <c r="C937" s="27" t="s">
        <v>19</v>
      </c>
      <c r="D937" s="27" t="s">
        <v>527</v>
      </c>
      <c r="E937" s="27">
        <v>16</v>
      </c>
      <c r="F937" s="27" t="s">
        <v>21</v>
      </c>
      <c r="G937" s="27" t="s">
        <v>22</v>
      </c>
      <c r="H937" s="27" t="s">
        <v>55</v>
      </c>
      <c r="I937" s="27">
        <v>2</v>
      </c>
      <c r="J937" s="27">
        <v>4</v>
      </c>
      <c r="K937" s="27">
        <v>7</v>
      </c>
      <c r="L937" s="27">
        <v>10</v>
      </c>
      <c r="M937" s="27">
        <v>0.52173913043478204</v>
      </c>
      <c r="N937" s="27">
        <v>0.58592132505175898</v>
      </c>
      <c r="O937" s="27">
        <v>0.52173913043478204</v>
      </c>
      <c r="P937" s="27">
        <v>0.54642356241234202</v>
      </c>
      <c r="Q937" s="27">
        <v>0.46078431372549</v>
      </c>
      <c r="R937" s="27">
        <v>0.42002227084801202</v>
      </c>
      <c r="S937" s="28">
        <v>513</v>
      </c>
    </row>
    <row r="938" spans="2:19" x14ac:dyDescent="0.3">
      <c r="B938" s="27" t="s">
        <v>484</v>
      </c>
      <c r="C938" s="27" t="s">
        <v>19</v>
      </c>
      <c r="D938" s="27" t="s">
        <v>527</v>
      </c>
      <c r="E938" s="27">
        <v>16</v>
      </c>
      <c r="F938" s="27" t="s">
        <v>21</v>
      </c>
      <c r="G938" s="27" t="s">
        <v>33</v>
      </c>
      <c r="H938" s="27" t="s">
        <v>55</v>
      </c>
      <c r="I938" s="27">
        <v>2</v>
      </c>
      <c r="J938" s="27">
        <v>7</v>
      </c>
      <c r="K938" s="27">
        <v>2</v>
      </c>
      <c r="L938" s="27">
        <v>10</v>
      </c>
      <c r="M938" s="27">
        <v>0.57142857142857095</v>
      </c>
      <c r="N938" s="27">
        <v>0.55042016806722605</v>
      </c>
      <c r="O938" s="27">
        <v>0.57142857142857095</v>
      </c>
      <c r="P938" s="27">
        <v>0.52595680181886995</v>
      </c>
      <c r="Q938" s="27">
        <v>0.52777777777777701</v>
      </c>
      <c r="R938" s="27">
        <v>0.48309420820857302</v>
      </c>
      <c r="S938" s="28">
        <v>514</v>
      </c>
    </row>
    <row r="939" spans="2:19" x14ac:dyDescent="0.3">
      <c r="B939" s="27" t="s">
        <v>484</v>
      </c>
      <c r="C939" s="27" t="s">
        <v>29</v>
      </c>
      <c r="D939" s="27" t="s">
        <v>528</v>
      </c>
      <c r="E939" s="27">
        <v>16</v>
      </c>
      <c r="F939" s="27" t="s">
        <v>21</v>
      </c>
      <c r="G939" s="27" t="s">
        <v>22</v>
      </c>
      <c r="H939" s="27" t="s">
        <v>55</v>
      </c>
      <c r="I939" s="27">
        <v>3</v>
      </c>
      <c r="J939" s="27">
        <v>3</v>
      </c>
      <c r="K939" s="27">
        <v>5</v>
      </c>
      <c r="L939" s="27">
        <v>12</v>
      </c>
      <c r="M939" s="27">
        <v>0.65217391304347805</v>
      </c>
      <c r="N939" s="27">
        <v>0.68913043478260805</v>
      </c>
      <c r="O939" s="27">
        <v>0.65217391304347805</v>
      </c>
      <c r="P939" s="27">
        <v>0.66614906832298104</v>
      </c>
      <c r="Q939" s="27">
        <v>0.60294117647058798</v>
      </c>
      <c r="R939" s="27">
        <v>0.570434647201574</v>
      </c>
      <c r="S939" s="28">
        <v>517</v>
      </c>
    </row>
    <row r="940" spans="2:19" x14ac:dyDescent="0.3">
      <c r="B940" s="27" t="s">
        <v>484</v>
      </c>
      <c r="C940" s="27" t="s">
        <v>29</v>
      </c>
      <c r="D940" s="27" t="s">
        <v>528</v>
      </c>
      <c r="E940" s="27">
        <v>16</v>
      </c>
      <c r="F940" s="27" t="s">
        <v>21</v>
      </c>
      <c r="G940" s="27" t="s">
        <v>33</v>
      </c>
      <c r="H940" s="27" t="s">
        <v>55</v>
      </c>
      <c r="I940" s="27">
        <v>2</v>
      </c>
      <c r="J940" s="27">
        <v>7</v>
      </c>
      <c r="K940" s="27">
        <v>4</v>
      </c>
      <c r="L940" s="27">
        <v>8</v>
      </c>
      <c r="M940" s="27">
        <v>0.476190476190476</v>
      </c>
      <c r="N940" s="27">
        <v>0.44761904761904697</v>
      </c>
      <c r="O940" s="27">
        <v>0.476190476190476</v>
      </c>
      <c r="P940" s="27">
        <v>0.45291005291005199</v>
      </c>
      <c r="Q940" s="27">
        <v>0.44444444444444398</v>
      </c>
      <c r="R940" s="27">
        <v>0.40285005298090198</v>
      </c>
      <c r="S940" s="28">
        <v>517</v>
      </c>
    </row>
    <row r="941" spans="2:19" x14ac:dyDescent="0.3">
      <c r="B941" s="27" t="s">
        <v>484</v>
      </c>
      <c r="C941" s="27" t="s">
        <v>27</v>
      </c>
      <c r="D941" s="27" t="s">
        <v>529</v>
      </c>
      <c r="E941" s="27">
        <v>16</v>
      </c>
      <c r="F941" s="27" t="s">
        <v>21</v>
      </c>
      <c r="G941" s="27" t="s">
        <v>22</v>
      </c>
      <c r="H941" s="27" t="s">
        <v>55</v>
      </c>
      <c r="I941" s="27">
        <v>2</v>
      </c>
      <c r="J941" s="27">
        <v>2</v>
      </c>
      <c r="K941" s="27">
        <v>4</v>
      </c>
      <c r="L941" s="27">
        <v>12</v>
      </c>
      <c r="M941" s="27">
        <v>0.7</v>
      </c>
      <c r="N941" s="27">
        <v>0.75238095238095204</v>
      </c>
      <c r="O941" s="27">
        <v>0.7</v>
      </c>
      <c r="P941" s="27">
        <v>0.72</v>
      </c>
      <c r="Q941" s="27">
        <v>0.625</v>
      </c>
      <c r="R941" s="27">
        <v>0.57212484245485096</v>
      </c>
      <c r="S941" s="28">
        <v>385</v>
      </c>
    </row>
    <row r="942" spans="2:19" x14ac:dyDescent="0.3">
      <c r="B942" s="27" t="s">
        <v>484</v>
      </c>
      <c r="C942" s="27" t="s">
        <v>27</v>
      </c>
      <c r="D942" s="27" t="s">
        <v>529</v>
      </c>
      <c r="E942" s="27">
        <v>16</v>
      </c>
      <c r="F942" s="27" t="s">
        <v>21</v>
      </c>
      <c r="G942" s="27" t="s">
        <v>33</v>
      </c>
      <c r="H942" s="27" t="s">
        <v>55</v>
      </c>
      <c r="I942" s="27">
        <v>3</v>
      </c>
      <c r="J942" s="27">
        <v>5</v>
      </c>
      <c r="K942" s="27">
        <v>6</v>
      </c>
      <c r="L942" s="27">
        <v>8</v>
      </c>
      <c r="M942" s="27">
        <v>0.5</v>
      </c>
      <c r="N942" s="27">
        <v>0.512820512820512</v>
      </c>
      <c r="O942" s="27">
        <v>0.5</v>
      </c>
      <c r="P942" s="27">
        <v>0.50544662309368205</v>
      </c>
      <c r="Q942" s="27">
        <v>0.47321428571428498</v>
      </c>
      <c r="R942" s="27">
        <v>0.45788313721339802</v>
      </c>
      <c r="S942" s="28">
        <v>386</v>
      </c>
    </row>
    <row r="943" spans="2:19" x14ac:dyDescent="0.3">
      <c r="B943" s="27" t="s">
        <v>484</v>
      </c>
      <c r="C943" s="27" t="s">
        <v>25</v>
      </c>
      <c r="D943" s="27" t="s">
        <v>530</v>
      </c>
      <c r="E943" s="27">
        <v>16</v>
      </c>
      <c r="F943" s="27" t="s">
        <v>21</v>
      </c>
      <c r="G943" s="27" t="s">
        <v>22</v>
      </c>
      <c r="H943" s="27" t="s">
        <v>55</v>
      </c>
      <c r="I943" s="27">
        <v>2</v>
      </c>
      <c r="J943" s="27">
        <v>4</v>
      </c>
      <c r="K943" s="27">
        <v>7</v>
      </c>
      <c r="L943" s="27">
        <v>10</v>
      </c>
      <c r="M943" s="27">
        <v>0.52173913043478204</v>
      </c>
      <c r="N943" s="27">
        <v>0.58592132505175898</v>
      </c>
      <c r="O943" s="27">
        <v>0.52173913043478204</v>
      </c>
      <c r="P943" s="27">
        <v>0.54642356241234202</v>
      </c>
      <c r="Q943" s="27">
        <v>0.46078431372549</v>
      </c>
      <c r="R943" s="27">
        <v>0.42002227084801202</v>
      </c>
      <c r="S943" s="28">
        <v>575</v>
      </c>
    </row>
    <row r="944" spans="2:19" x14ac:dyDescent="0.3">
      <c r="B944" s="27" t="s">
        <v>484</v>
      </c>
      <c r="C944" s="27" t="s">
        <v>25</v>
      </c>
      <c r="D944" s="27" t="s">
        <v>530</v>
      </c>
      <c r="E944" s="27">
        <v>16</v>
      </c>
      <c r="F944" s="27" t="s">
        <v>21</v>
      </c>
      <c r="G944" s="27" t="s">
        <v>33</v>
      </c>
      <c r="H944" s="27" t="s">
        <v>55</v>
      </c>
      <c r="I944" s="27">
        <v>3</v>
      </c>
      <c r="J944" s="27">
        <v>6</v>
      </c>
      <c r="K944" s="27">
        <v>3</v>
      </c>
      <c r="L944" s="27">
        <v>9</v>
      </c>
      <c r="M944" s="27">
        <v>0.57142857142857095</v>
      </c>
      <c r="N944" s="27">
        <v>0.55714285714285705</v>
      </c>
      <c r="O944" s="27">
        <v>0.57142857142857095</v>
      </c>
      <c r="P944" s="27">
        <v>0.55238095238095197</v>
      </c>
      <c r="Q944" s="27">
        <v>0.54166666666666596</v>
      </c>
      <c r="R944" s="27">
        <v>0.52331756969605203</v>
      </c>
      <c r="S944" s="28">
        <v>576</v>
      </c>
    </row>
    <row r="945" spans="2:19" x14ac:dyDescent="0.3">
      <c r="B945" s="9" t="s">
        <v>484</v>
      </c>
      <c r="C945" s="9" t="s">
        <v>23</v>
      </c>
      <c r="D945" s="9" t="s">
        <v>929</v>
      </c>
      <c r="E945" s="9">
        <v>16</v>
      </c>
      <c r="F945" s="9" t="s">
        <v>21</v>
      </c>
      <c r="G945" s="9" t="s">
        <v>22</v>
      </c>
      <c r="H945" s="9" t="s">
        <v>61</v>
      </c>
      <c r="I945" s="9">
        <v>1</v>
      </c>
      <c r="J945" s="9">
        <v>5</v>
      </c>
      <c r="K945" s="9">
        <v>3</v>
      </c>
      <c r="L945" s="9">
        <v>14</v>
      </c>
      <c r="M945" s="9">
        <v>0.65217391304347805</v>
      </c>
      <c r="N945" s="9">
        <v>0.60983981693363798</v>
      </c>
      <c r="O945" s="9">
        <v>0.65217391304347805</v>
      </c>
      <c r="P945" s="9">
        <v>0.62705314009661794</v>
      </c>
      <c r="Q945" s="9">
        <v>0.49509803921568601</v>
      </c>
      <c r="R945" s="9">
        <v>0.39875907218330298</v>
      </c>
      <c r="S945" s="10">
        <v>102</v>
      </c>
    </row>
    <row r="946" spans="2:19" x14ac:dyDescent="0.3">
      <c r="B946" s="9" t="s">
        <v>484</v>
      </c>
      <c r="C946" s="9" t="s">
        <v>23</v>
      </c>
      <c r="D946" s="9" t="s">
        <v>929</v>
      </c>
      <c r="E946" s="9">
        <v>16</v>
      </c>
      <c r="F946" s="9" t="s">
        <v>21</v>
      </c>
      <c r="G946" s="9" t="s">
        <v>33</v>
      </c>
      <c r="H946" s="9" t="s">
        <v>61</v>
      </c>
      <c r="I946" s="9">
        <v>4</v>
      </c>
      <c r="J946" s="9">
        <v>5</v>
      </c>
      <c r="K946" s="9">
        <v>5</v>
      </c>
      <c r="L946" s="9">
        <v>7</v>
      </c>
      <c r="M946" s="9">
        <v>0.52380952380952295</v>
      </c>
      <c r="N946" s="9">
        <v>0.52380952380952295</v>
      </c>
      <c r="O946" s="9">
        <v>0.52380952380952295</v>
      </c>
      <c r="P946" s="9">
        <v>0.52380952380952295</v>
      </c>
      <c r="Q946" s="9">
        <v>0.51388888888888895</v>
      </c>
      <c r="R946" s="9">
        <v>0.50917507721731503</v>
      </c>
      <c r="S946" s="10">
        <v>102</v>
      </c>
    </row>
    <row r="947" spans="2:19" x14ac:dyDescent="0.3">
      <c r="B947" s="9" t="s">
        <v>484</v>
      </c>
      <c r="C947" s="9" t="s">
        <v>29</v>
      </c>
      <c r="D947" s="9" t="s">
        <v>930</v>
      </c>
      <c r="E947" s="9">
        <v>16</v>
      </c>
      <c r="F947" s="9" t="s">
        <v>21</v>
      </c>
      <c r="G947" s="9" t="s">
        <v>22</v>
      </c>
      <c r="H947" s="9" t="s">
        <v>61</v>
      </c>
      <c r="I947" s="9">
        <v>4</v>
      </c>
      <c r="J947" s="9">
        <v>2</v>
      </c>
      <c r="K947" s="9">
        <v>1</v>
      </c>
      <c r="L947" s="9">
        <v>16</v>
      </c>
      <c r="M947" s="9">
        <v>0.86956521739130399</v>
      </c>
      <c r="N947" s="9">
        <v>0.86570048309178704</v>
      </c>
      <c r="O947" s="9">
        <v>0.86956521739130399</v>
      </c>
      <c r="P947" s="9">
        <v>0.86549971767362999</v>
      </c>
      <c r="Q947" s="9">
        <v>0.80392156862745101</v>
      </c>
      <c r="R947" s="9">
        <v>0.81729589327090801</v>
      </c>
      <c r="S947" s="10">
        <v>425</v>
      </c>
    </row>
    <row r="948" spans="2:19" x14ac:dyDescent="0.3">
      <c r="B948" s="9" t="s">
        <v>484</v>
      </c>
      <c r="C948" s="9" t="s">
        <v>29</v>
      </c>
      <c r="D948" s="9" t="s">
        <v>930</v>
      </c>
      <c r="E948" s="9">
        <v>16</v>
      </c>
      <c r="F948" s="9" t="s">
        <v>21</v>
      </c>
      <c r="G948" s="9" t="s">
        <v>33</v>
      </c>
      <c r="H948" s="9" t="s">
        <v>61</v>
      </c>
      <c r="I948" s="9">
        <v>7</v>
      </c>
      <c r="J948" s="9">
        <v>2</v>
      </c>
      <c r="K948" s="9">
        <v>7</v>
      </c>
      <c r="L948" s="9">
        <v>5</v>
      </c>
      <c r="M948" s="9">
        <v>0.57142857142857095</v>
      </c>
      <c r="N948" s="9">
        <v>0.62244897959183598</v>
      </c>
      <c r="O948" s="9">
        <v>0.57142857142857095</v>
      </c>
      <c r="P948" s="9">
        <v>0.56162144491663901</v>
      </c>
      <c r="Q948" s="9">
        <v>0.59722222222222199</v>
      </c>
      <c r="R948" s="9">
        <v>0.58327258526342995</v>
      </c>
      <c r="S948" s="10">
        <v>427</v>
      </c>
    </row>
    <row r="949" spans="2:19" x14ac:dyDescent="0.3">
      <c r="B949" s="9" t="s">
        <v>484</v>
      </c>
      <c r="C949" s="9" t="s">
        <v>27</v>
      </c>
      <c r="D949" s="9" t="s">
        <v>931</v>
      </c>
      <c r="E949" s="9">
        <v>16</v>
      </c>
      <c r="F949" s="9" t="s">
        <v>21</v>
      </c>
      <c r="G949" s="9" t="s">
        <v>22</v>
      </c>
      <c r="H949" s="9" t="s">
        <v>61</v>
      </c>
      <c r="I949" s="9">
        <v>0</v>
      </c>
      <c r="J949" s="9">
        <v>4</v>
      </c>
      <c r="K949" s="9">
        <v>1</v>
      </c>
      <c r="L949" s="9">
        <v>15</v>
      </c>
      <c r="M949" s="9">
        <v>0.75</v>
      </c>
      <c r="N949" s="9">
        <v>0.63157894736842102</v>
      </c>
      <c r="O949" s="9">
        <v>0.75</v>
      </c>
      <c r="P949" s="9">
        <v>0.68571428571428505</v>
      </c>
      <c r="Q949" s="9">
        <v>0.46875</v>
      </c>
      <c r="R949" s="9">
        <v>0</v>
      </c>
      <c r="S949" s="10">
        <v>476</v>
      </c>
    </row>
    <row r="950" spans="2:19" x14ac:dyDescent="0.3">
      <c r="B950" s="9" t="s">
        <v>484</v>
      </c>
      <c r="C950" s="9" t="s">
        <v>27</v>
      </c>
      <c r="D950" s="9" t="s">
        <v>931</v>
      </c>
      <c r="E950" s="9">
        <v>16</v>
      </c>
      <c r="F950" s="9" t="s">
        <v>21</v>
      </c>
      <c r="G950" s="9" t="s">
        <v>33</v>
      </c>
      <c r="H950" s="9" t="s">
        <v>61</v>
      </c>
      <c r="I950" s="9">
        <v>2</v>
      </c>
      <c r="J950" s="9">
        <v>6</v>
      </c>
      <c r="K950" s="9">
        <v>3</v>
      </c>
      <c r="L950" s="9">
        <v>11</v>
      </c>
      <c r="M950" s="9">
        <v>0.59090909090909005</v>
      </c>
      <c r="N950" s="9">
        <v>0.55721925133689798</v>
      </c>
      <c r="O950" s="9">
        <v>0.59090909090909005</v>
      </c>
      <c r="P950" s="9">
        <v>0.56350101511391804</v>
      </c>
      <c r="Q950" s="9">
        <v>0.51785714285714202</v>
      </c>
      <c r="R950" s="9">
        <v>0.47484525580968601</v>
      </c>
      <c r="S950" s="10">
        <v>478</v>
      </c>
    </row>
    <row r="951" spans="2:19" x14ac:dyDescent="0.3">
      <c r="B951" s="9" t="s">
        <v>484</v>
      </c>
      <c r="C951" s="9" t="s">
        <v>19</v>
      </c>
      <c r="D951" s="9" t="s">
        <v>932</v>
      </c>
      <c r="E951" s="9">
        <v>16</v>
      </c>
      <c r="F951" s="9" t="s">
        <v>21</v>
      </c>
      <c r="G951" s="9" t="s">
        <v>22</v>
      </c>
      <c r="H951" s="9" t="s">
        <v>61</v>
      </c>
      <c r="I951" s="9">
        <v>2</v>
      </c>
      <c r="J951" s="9">
        <v>4</v>
      </c>
      <c r="K951" s="9">
        <v>11</v>
      </c>
      <c r="L951" s="9">
        <v>6</v>
      </c>
      <c r="M951" s="9">
        <v>0.34782608695652101</v>
      </c>
      <c r="N951" s="9">
        <v>0.48361204013377901</v>
      </c>
      <c r="O951" s="9">
        <v>0.34782608695652101</v>
      </c>
      <c r="P951" s="9">
        <v>0.38342232392575598</v>
      </c>
      <c r="Q951" s="9">
        <v>0.34313725490196001</v>
      </c>
      <c r="R951" s="9">
        <v>0.32281576966403103</v>
      </c>
      <c r="S951" s="10">
        <v>965</v>
      </c>
    </row>
    <row r="952" spans="2:19" x14ac:dyDescent="0.3">
      <c r="B952" s="9" t="s">
        <v>484</v>
      </c>
      <c r="C952" s="9" t="s">
        <v>19</v>
      </c>
      <c r="D952" s="9" t="s">
        <v>932</v>
      </c>
      <c r="E952" s="9">
        <v>16</v>
      </c>
      <c r="F952" s="9" t="s">
        <v>21</v>
      </c>
      <c r="G952" s="9" t="s">
        <v>33</v>
      </c>
      <c r="H952" s="9" t="s">
        <v>61</v>
      </c>
      <c r="I952" s="9">
        <v>4</v>
      </c>
      <c r="J952" s="9">
        <v>5</v>
      </c>
      <c r="K952" s="9">
        <v>4</v>
      </c>
      <c r="L952" s="9">
        <v>8</v>
      </c>
      <c r="M952" s="9">
        <v>0.57142857142857095</v>
      </c>
      <c r="N952" s="9">
        <v>0.56593406593406503</v>
      </c>
      <c r="O952" s="9">
        <v>0.57142857142857095</v>
      </c>
      <c r="P952" s="9">
        <v>0.56739495798319295</v>
      </c>
      <c r="Q952" s="9">
        <v>0.55555555555555503</v>
      </c>
      <c r="R952" s="9">
        <v>0.54949116684306998</v>
      </c>
      <c r="S952" s="10">
        <v>969</v>
      </c>
    </row>
    <row r="953" spans="2:19" x14ac:dyDescent="0.3">
      <c r="B953" s="9" t="s">
        <v>484</v>
      </c>
      <c r="C953" s="9" t="s">
        <v>25</v>
      </c>
      <c r="D953" s="9" t="s">
        <v>933</v>
      </c>
      <c r="E953" s="9">
        <v>16</v>
      </c>
      <c r="F953" s="9" t="s">
        <v>21</v>
      </c>
      <c r="G953" s="9" t="s">
        <v>22</v>
      </c>
      <c r="H953" s="9" t="s">
        <v>61</v>
      </c>
      <c r="I953" s="9">
        <v>0</v>
      </c>
      <c r="J953" s="9">
        <v>6</v>
      </c>
      <c r="K953" s="9">
        <v>0</v>
      </c>
      <c r="L953" s="9">
        <v>17</v>
      </c>
      <c r="M953" s="9">
        <v>0.73913043478260798</v>
      </c>
      <c r="N953" s="9">
        <v>0.54631379962192805</v>
      </c>
      <c r="O953" s="9">
        <v>0.73913043478260798</v>
      </c>
      <c r="P953" s="9">
        <v>0.62826086956521698</v>
      </c>
      <c r="Q953" s="9">
        <v>0.5</v>
      </c>
      <c r="R953" s="9">
        <v>0</v>
      </c>
      <c r="S953" s="10">
        <v>964</v>
      </c>
    </row>
    <row r="954" spans="2:19" x14ac:dyDescent="0.3">
      <c r="B954" s="9" t="s">
        <v>484</v>
      </c>
      <c r="C954" s="9" t="s">
        <v>25</v>
      </c>
      <c r="D954" s="9" t="s">
        <v>933</v>
      </c>
      <c r="E954" s="9">
        <v>16</v>
      </c>
      <c r="F954" s="9" t="s">
        <v>21</v>
      </c>
      <c r="G954" s="9" t="s">
        <v>33</v>
      </c>
      <c r="H954" s="9" t="s">
        <v>61</v>
      </c>
      <c r="I954" s="9">
        <v>0</v>
      </c>
      <c r="J954" s="9">
        <v>9</v>
      </c>
      <c r="K954" s="9">
        <v>0</v>
      </c>
      <c r="L954" s="9">
        <v>12</v>
      </c>
      <c r="M954" s="9">
        <v>0.57142857142857095</v>
      </c>
      <c r="N954" s="9">
        <v>0.32653061224489699</v>
      </c>
      <c r="O954" s="9">
        <v>0.57142857142857095</v>
      </c>
      <c r="P954" s="9">
        <v>0.415584415584415</v>
      </c>
      <c r="Q954" s="9">
        <v>0.5</v>
      </c>
      <c r="R954" s="9">
        <v>0</v>
      </c>
      <c r="S954" s="10">
        <v>968</v>
      </c>
    </row>
    <row r="955" spans="2:19" x14ac:dyDescent="0.3">
      <c r="B955" s="13" t="s">
        <v>484</v>
      </c>
      <c r="C955" s="13" t="s">
        <v>23</v>
      </c>
      <c r="D955" s="13" t="s">
        <v>531</v>
      </c>
      <c r="E955" s="13">
        <v>16</v>
      </c>
      <c r="F955" s="13" t="s">
        <v>21</v>
      </c>
      <c r="G955" s="13" t="s">
        <v>22</v>
      </c>
      <c r="H955" s="13" t="s">
        <v>67</v>
      </c>
      <c r="I955" s="13">
        <v>0</v>
      </c>
      <c r="J955" s="13">
        <v>6</v>
      </c>
      <c r="K955" s="13">
        <v>0</v>
      </c>
      <c r="L955" s="13">
        <v>17</v>
      </c>
      <c r="M955" s="13">
        <v>0.73913043478260798</v>
      </c>
      <c r="N955" s="13">
        <v>0.54631379962192805</v>
      </c>
      <c r="O955" s="13">
        <v>0.73913043478260798</v>
      </c>
      <c r="P955" s="13">
        <v>0.62826086956521698</v>
      </c>
      <c r="Q955" s="13">
        <v>0.5</v>
      </c>
      <c r="R955" s="13">
        <v>0</v>
      </c>
      <c r="S955" s="14">
        <v>594</v>
      </c>
    </row>
    <row r="956" spans="2:19" x14ac:dyDescent="0.3">
      <c r="B956" s="13" t="s">
        <v>484</v>
      </c>
      <c r="C956" s="13" t="s">
        <v>23</v>
      </c>
      <c r="D956" s="13" t="s">
        <v>531</v>
      </c>
      <c r="E956" s="13">
        <v>16</v>
      </c>
      <c r="F956" s="13" t="s">
        <v>21</v>
      </c>
      <c r="G956" s="13" t="s">
        <v>33</v>
      </c>
      <c r="H956" s="13" t="s">
        <v>67</v>
      </c>
      <c r="I956" s="13">
        <v>1</v>
      </c>
      <c r="J956" s="13">
        <v>8</v>
      </c>
      <c r="K956" s="13">
        <v>3</v>
      </c>
      <c r="L956" s="13">
        <v>9</v>
      </c>
      <c r="M956" s="13">
        <v>0.476190476190476</v>
      </c>
      <c r="N956" s="13">
        <v>0.40966386554621798</v>
      </c>
      <c r="O956" s="13">
        <v>0.476190476190476</v>
      </c>
      <c r="P956" s="13">
        <v>0.42061386888973101</v>
      </c>
      <c r="Q956" s="13">
        <v>0.43055555555555503</v>
      </c>
      <c r="R956" s="13">
        <v>0.32406944672724097</v>
      </c>
      <c r="S956" s="14">
        <v>595</v>
      </c>
    </row>
    <row r="957" spans="2:19" x14ac:dyDescent="0.3">
      <c r="B957" s="13" t="s">
        <v>484</v>
      </c>
      <c r="C957" s="13" t="s">
        <v>19</v>
      </c>
      <c r="D957" s="13" t="s">
        <v>532</v>
      </c>
      <c r="E957" s="13">
        <v>16</v>
      </c>
      <c r="F957" s="13" t="s">
        <v>21</v>
      </c>
      <c r="G957" s="13" t="s">
        <v>22</v>
      </c>
      <c r="H957" s="13" t="s">
        <v>67</v>
      </c>
      <c r="I957" s="13">
        <v>2</v>
      </c>
      <c r="J957" s="13">
        <v>4</v>
      </c>
      <c r="K957" s="13">
        <v>4</v>
      </c>
      <c r="L957" s="13">
        <v>13</v>
      </c>
      <c r="M957" s="13">
        <v>0.65217391304347805</v>
      </c>
      <c r="N957" s="13">
        <v>0.65217391304347805</v>
      </c>
      <c r="O957" s="13">
        <v>0.65217391304347805</v>
      </c>
      <c r="P957" s="13">
        <v>0.65217391304347805</v>
      </c>
      <c r="Q957" s="13">
        <v>0.54901960784313697</v>
      </c>
      <c r="R957" s="13">
        <v>0.50487816429740096</v>
      </c>
      <c r="S957" s="14">
        <v>954</v>
      </c>
    </row>
    <row r="958" spans="2:19" x14ac:dyDescent="0.3">
      <c r="B958" s="13" t="s">
        <v>484</v>
      </c>
      <c r="C958" s="13" t="s">
        <v>19</v>
      </c>
      <c r="D958" s="13" t="s">
        <v>532</v>
      </c>
      <c r="E958" s="13">
        <v>16</v>
      </c>
      <c r="F958" s="13" t="s">
        <v>21</v>
      </c>
      <c r="G958" s="13" t="s">
        <v>33</v>
      </c>
      <c r="H958" s="13" t="s">
        <v>67</v>
      </c>
      <c r="I958" s="13">
        <v>2</v>
      </c>
      <c r="J958" s="13">
        <v>7</v>
      </c>
      <c r="K958" s="13">
        <v>3</v>
      </c>
      <c r="L958" s="13">
        <v>9</v>
      </c>
      <c r="M958" s="13">
        <v>0.52380952380952295</v>
      </c>
      <c r="N958" s="13">
        <v>0.49285714285714199</v>
      </c>
      <c r="O958" s="13">
        <v>0.52380952380952295</v>
      </c>
      <c r="P958" s="13">
        <v>0.48979591836734698</v>
      </c>
      <c r="Q958" s="13">
        <v>0.48611111111111099</v>
      </c>
      <c r="R958" s="13">
        <v>0.44005586839669603</v>
      </c>
      <c r="S958" s="14">
        <v>956</v>
      </c>
    </row>
    <row r="959" spans="2:19" x14ac:dyDescent="0.3">
      <c r="B959" s="13" t="s">
        <v>484</v>
      </c>
      <c r="C959" s="13" t="s">
        <v>25</v>
      </c>
      <c r="D959" s="13" t="s">
        <v>533</v>
      </c>
      <c r="E959" s="13">
        <v>16</v>
      </c>
      <c r="F959" s="13" t="s">
        <v>21</v>
      </c>
      <c r="G959" s="13" t="s">
        <v>22</v>
      </c>
      <c r="H959" s="13" t="s">
        <v>67</v>
      </c>
      <c r="I959" s="13">
        <v>2</v>
      </c>
      <c r="J959" s="13">
        <v>4</v>
      </c>
      <c r="K959" s="13">
        <v>2</v>
      </c>
      <c r="L959" s="13">
        <v>15</v>
      </c>
      <c r="M959" s="13">
        <v>0.73913043478260798</v>
      </c>
      <c r="N959" s="13">
        <v>0.71395881006864903</v>
      </c>
      <c r="O959" s="13">
        <v>0.73913043478260798</v>
      </c>
      <c r="P959" s="13">
        <v>0.72028985507246301</v>
      </c>
      <c r="Q959" s="13">
        <v>0.60784313725490202</v>
      </c>
      <c r="R959" s="13">
        <v>0.58372351144886303</v>
      </c>
      <c r="S959" s="14">
        <v>774</v>
      </c>
    </row>
    <row r="960" spans="2:19" x14ac:dyDescent="0.3">
      <c r="B960" s="13" t="s">
        <v>484</v>
      </c>
      <c r="C960" s="13" t="s">
        <v>25</v>
      </c>
      <c r="D960" s="13" t="s">
        <v>533</v>
      </c>
      <c r="E960" s="13">
        <v>16</v>
      </c>
      <c r="F960" s="13" t="s">
        <v>21</v>
      </c>
      <c r="G960" s="13" t="s">
        <v>33</v>
      </c>
      <c r="H960" s="13" t="s">
        <v>67</v>
      </c>
      <c r="I960" s="13">
        <v>2</v>
      </c>
      <c r="J960" s="13">
        <v>7</v>
      </c>
      <c r="K960" s="13">
        <v>0</v>
      </c>
      <c r="L960" s="13">
        <v>12</v>
      </c>
      <c r="M960" s="13">
        <v>0.66666666666666596</v>
      </c>
      <c r="N960" s="13">
        <v>0.78947368421052599</v>
      </c>
      <c r="O960" s="13">
        <v>0.66666666666666596</v>
      </c>
      <c r="P960" s="13">
        <v>0.59824046920821095</v>
      </c>
      <c r="Q960" s="13">
        <v>0.61111111111111105</v>
      </c>
      <c r="R960" s="13">
        <v>0.61207379018601804</v>
      </c>
      <c r="S960" s="14">
        <v>776</v>
      </c>
    </row>
    <row r="961" spans="2:19" x14ac:dyDescent="0.3">
      <c r="B961" s="13" t="s">
        <v>484</v>
      </c>
      <c r="C961" s="13" t="s">
        <v>29</v>
      </c>
      <c r="D961" s="13" t="s">
        <v>534</v>
      </c>
      <c r="E961" s="13">
        <v>16</v>
      </c>
      <c r="F961" s="13" t="s">
        <v>21</v>
      </c>
      <c r="G961" s="13" t="s">
        <v>22</v>
      </c>
      <c r="H961" s="13" t="s">
        <v>67</v>
      </c>
      <c r="I961" s="13">
        <v>3</v>
      </c>
      <c r="J961" s="13">
        <v>3</v>
      </c>
      <c r="K961" s="13">
        <v>2</v>
      </c>
      <c r="L961" s="13">
        <v>15</v>
      </c>
      <c r="M961" s="13">
        <v>0.78260869565217395</v>
      </c>
      <c r="N961" s="13">
        <v>0.77246376811594197</v>
      </c>
      <c r="O961" s="13">
        <v>0.78260869565217395</v>
      </c>
      <c r="P961" s="13">
        <v>0.77583286278938401</v>
      </c>
      <c r="Q961" s="13">
        <v>0.69117647058823495</v>
      </c>
      <c r="R961" s="13">
        <v>0.68532344065693596</v>
      </c>
      <c r="S961" s="14">
        <v>143</v>
      </c>
    </row>
    <row r="962" spans="2:19" x14ac:dyDescent="0.3">
      <c r="B962" s="13" t="s">
        <v>484</v>
      </c>
      <c r="C962" s="13" t="s">
        <v>29</v>
      </c>
      <c r="D962" s="13" t="s">
        <v>534</v>
      </c>
      <c r="E962" s="13">
        <v>16</v>
      </c>
      <c r="F962" s="13" t="s">
        <v>21</v>
      </c>
      <c r="G962" s="13" t="s">
        <v>33</v>
      </c>
      <c r="H962" s="13" t="s">
        <v>67</v>
      </c>
      <c r="I962" s="13">
        <v>5</v>
      </c>
      <c r="J962" s="13">
        <v>4</v>
      </c>
      <c r="K962" s="13">
        <v>4</v>
      </c>
      <c r="L962" s="13">
        <v>8</v>
      </c>
      <c r="M962" s="13">
        <v>0.61904761904761896</v>
      </c>
      <c r="N962" s="13">
        <v>0.61904761904761896</v>
      </c>
      <c r="O962" s="13">
        <v>0.61904761904761896</v>
      </c>
      <c r="P962" s="13">
        <v>0.61904761904761896</v>
      </c>
      <c r="Q962" s="13">
        <v>0.61111111111111105</v>
      </c>
      <c r="R962" s="13">
        <v>0.60858061945018405</v>
      </c>
      <c r="S962" s="14">
        <v>141</v>
      </c>
    </row>
    <row r="963" spans="2:19" x14ac:dyDescent="0.3">
      <c r="B963" s="13" t="s">
        <v>484</v>
      </c>
      <c r="C963" s="13" t="s">
        <v>27</v>
      </c>
      <c r="D963" s="13" t="s">
        <v>535</v>
      </c>
      <c r="E963" s="13">
        <v>16</v>
      </c>
      <c r="F963" s="13" t="s">
        <v>21</v>
      </c>
      <c r="G963" s="13" t="s">
        <v>22</v>
      </c>
      <c r="H963" s="13" t="s">
        <v>67</v>
      </c>
      <c r="I963" s="13">
        <v>0</v>
      </c>
      <c r="J963" s="13">
        <v>4</v>
      </c>
      <c r="K963" s="13">
        <v>5</v>
      </c>
      <c r="L963" s="13">
        <v>11</v>
      </c>
      <c r="M963" s="13">
        <v>0.55000000000000004</v>
      </c>
      <c r="N963" s="13">
        <v>0.586666666666666</v>
      </c>
      <c r="O963" s="13">
        <v>0.55000000000000004</v>
      </c>
      <c r="P963" s="13">
        <v>0.56774193548386997</v>
      </c>
      <c r="Q963" s="13">
        <v>0.34375</v>
      </c>
      <c r="R963" s="13">
        <v>0</v>
      </c>
      <c r="S963" s="14">
        <v>180</v>
      </c>
    </row>
    <row r="964" spans="2:19" x14ac:dyDescent="0.3">
      <c r="B964" s="13" t="s">
        <v>484</v>
      </c>
      <c r="C964" s="13" t="s">
        <v>27</v>
      </c>
      <c r="D964" s="13" t="s">
        <v>535</v>
      </c>
      <c r="E964" s="13">
        <v>16</v>
      </c>
      <c r="F964" s="13" t="s">
        <v>21</v>
      </c>
      <c r="G964" s="13" t="s">
        <v>33</v>
      </c>
      <c r="H964" s="13" t="s">
        <v>67</v>
      </c>
      <c r="I964" s="13">
        <v>3</v>
      </c>
      <c r="J964" s="13">
        <v>5</v>
      </c>
      <c r="K964" s="13">
        <v>5</v>
      </c>
      <c r="L964" s="13">
        <v>9</v>
      </c>
      <c r="M964" s="13">
        <v>0.54545454545454497</v>
      </c>
      <c r="N964" s="13">
        <v>0.54545454545454497</v>
      </c>
      <c r="O964" s="13">
        <v>0.54545454545454497</v>
      </c>
      <c r="P964" s="13">
        <v>0.54545454545454497</v>
      </c>
      <c r="Q964" s="13">
        <v>0.50892857142857095</v>
      </c>
      <c r="R964" s="13">
        <v>0.49099025303098198</v>
      </c>
      <c r="S964" s="14">
        <v>180</v>
      </c>
    </row>
    <row r="965" spans="2:19" x14ac:dyDescent="0.3">
      <c r="B965" s="27" t="s">
        <v>484</v>
      </c>
      <c r="C965" s="27" t="s">
        <v>23</v>
      </c>
      <c r="D965" s="27" t="s">
        <v>536</v>
      </c>
      <c r="E965" s="27">
        <v>16</v>
      </c>
      <c r="F965" s="27" t="s">
        <v>21</v>
      </c>
      <c r="G965" s="27" t="s">
        <v>22</v>
      </c>
      <c r="H965" s="27" t="s">
        <v>73</v>
      </c>
      <c r="I965" s="27">
        <v>0</v>
      </c>
      <c r="J965" s="27">
        <v>6</v>
      </c>
      <c r="K965" s="27">
        <v>1</v>
      </c>
      <c r="L965" s="27">
        <v>16</v>
      </c>
      <c r="M965" s="27">
        <v>0.69565217391304301</v>
      </c>
      <c r="N965" s="27">
        <v>0.53754940711462396</v>
      </c>
      <c r="O965" s="27">
        <v>0.69565217391304301</v>
      </c>
      <c r="P965" s="27">
        <v>0.60646599777034504</v>
      </c>
      <c r="Q965" s="27">
        <v>0.47058823529411697</v>
      </c>
      <c r="R965" s="27">
        <v>0</v>
      </c>
      <c r="S965" s="28">
        <v>436</v>
      </c>
    </row>
    <row r="966" spans="2:19" x14ac:dyDescent="0.3">
      <c r="B966" s="27" t="s">
        <v>484</v>
      </c>
      <c r="C966" s="27" t="s">
        <v>23</v>
      </c>
      <c r="D966" s="27" t="s">
        <v>536</v>
      </c>
      <c r="E966" s="27">
        <v>16</v>
      </c>
      <c r="F966" s="27" t="s">
        <v>21</v>
      </c>
      <c r="G966" s="27" t="s">
        <v>33</v>
      </c>
      <c r="H966" s="27" t="s">
        <v>73</v>
      </c>
      <c r="I966" s="27">
        <v>2</v>
      </c>
      <c r="J966" s="27">
        <v>7</v>
      </c>
      <c r="K966" s="27">
        <v>3</v>
      </c>
      <c r="L966" s="27">
        <v>9</v>
      </c>
      <c r="M966" s="27">
        <v>0.52380952380952295</v>
      </c>
      <c r="N966" s="27">
        <v>0.49285714285714199</v>
      </c>
      <c r="O966" s="27">
        <v>0.52380952380952295</v>
      </c>
      <c r="P966" s="27">
        <v>0.48979591836734698</v>
      </c>
      <c r="Q966" s="27">
        <v>0.48611111111111099</v>
      </c>
      <c r="R966" s="27">
        <v>0.44005586839669603</v>
      </c>
      <c r="S966" s="28">
        <v>438</v>
      </c>
    </row>
    <row r="967" spans="2:19" x14ac:dyDescent="0.3">
      <c r="B967" s="27" t="s">
        <v>484</v>
      </c>
      <c r="C967" s="27" t="s">
        <v>19</v>
      </c>
      <c r="D967" s="27" t="s">
        <v>537</v>
      </c>
      <c r="E967" s="27">
        <v>16</v>
      </c>
      <c r="F967" s="27" t="s">
        <v>21</v>
      </c>
      <c r="G967" s="27" t="s">
        <v>22</v>
      </c>
      <c r="H967" s="27" t="s">
        <v>73</v>
      </c>
      <c r="I967" s="27">
        <v>0</v>
      </c>
      <c r="J967" s="27">
        <v>6</v>
      </c>
      <c r="K967" s="27">
        <v>2</v>
      </c>
      <c r="L967" s="27">
        <v>15</v>
      </c>
      <c r="M967" s="27">
        <v>0.65217391304347805</v>
      </c>
      <c r="N967" s="27">
        <v>0.52795031055900599</v>
      </c>
      <c r="O967" s="27">
        <v>0.65217391304347805</v>
      </c>
      <c r="P967" s="27">
        <v>0.58352402745995402</v>
      </c>
      <c r="Q967" s="27">
        <v>0.441176470588235</v>
      </c>
      <c r="R967" s="27">
        <v>0</v>
      </c>
      <c r="S967" s="28">
        <v>575</v>
      </c>
    </row>
    <row r="968" spans="2:19" x14ac:dyDescent="0.3">
      <c r="B968" s="27" t="s">
        <v>484</v>
      </c>
      <c r="C968" s="27" t="s">
        <v>19</v>
      </c>
      <c r="D968" s="27" t="s">
        <v>537</v>
      </c>
      <c r="E968" s="27">
        <v>16</v>
      </c>
      <c r="F968" s="27" t="s">
        <v>21</v>
      </c>
      <c r="G968" s="27" t="s">
        <v>33</v>
      </c>
      <c r="H968" s="27" t="s">
        <v>73</v>
      </c>
      <c r="I968" s="27">
        <v>4</v>
      </c>
      <c r="J968" s="27">
        <v>5</v>
      </c>
      <c r="K968" s="27">
        <v>4</v>
      </c>
      <c r="L968" s="27">
        <v>8</v>
      </c>
      <c r="M968" s="27">
        <v>0.57142857142857095</v>
      </c>
      <c r="N968" s="27">
        <v>0.56593406593406503</v>
      </c>
      <c r="O968" s="27">
        <v>0.57142857142857095</v>
      </c>
      <c r="P968" s="27">
        <v>0.56739495798319295</v>
      </c>
      <c r="Q968" s="27">
        <v>0.55555555555555503</v>
      </c>
      <c r="R968" s="27">
        <v>0.54949116684306998</v>
      </c>
      <c r="S968" s="28">
        <v>579</v>
      </c>
    </row>
    <row r="969" spans="2:19" x14ac:dyDescent="0.3">
      <c r="B969" s="27" t="s">
        <v>484</v>
      </c>
      <c r="C969" s="27" t="s">
        <v>29</v>
      </c>
      <c r="D969" s="27" t="s">
        <v>538</v>
      </c>
      <c r="E969" s="27">
        <v>16</v>
      </c>
      <c r="F969" s="27" t="s">
        <v>21</v>
      </c>
      <c r="G969" s="27" t="s">
        <v>22</v>
      </c>
      <c r="H969" s="27" t="s">
        <v>73</v>
      </c>
      <c r="I969" s="27">
        <v>3</v>
      </c>
      <c r="J969" s="27">
        <v>3</v>
      </c>
      <c r="K969" s="27">
        <v>2</v>
      </c>
      <c r="L969" s="27">
        <v>15</v>
      </c>
      <c r="M969" s="27">
        <v>0.78260869565217395</v>
      </c>
      <c r="N969" s="27">
        <v>0.77246376811594197</v>
      </c>
      <c r="O969" s="27">
        <v>0.78260869565217395</v>
      </c>
      <c r="P969" s="27">
        <v>0.77583286278938401</v>
      </c>
      <c r="Q969" s="27">
        <v>0.69117647058823495</v>
      </c>
      <c r="R969" s="27">
        <v>0.68532344065693596</v>
      </c>
      <c r="S969" s="28">
        <v>558</v>
      </c>
    </row>
    <row r="970" spans="2:19" x14ac:dyDescent="0.3">
      <c r="B970" s="27" t="s">
        <v>484</v>
      </c>
      <c r="C970" s="27" t="s">
        <v>29</v>
      </c>
      <c r="D970" s="27" t="s">
        <v>538</v>
      </c>
      <c r="E970" s="27">
        <v>16</v>
      </c>
      <c r="F970" s="27" t="s">
        <v>21</v>
      </c>
      <c r="G970" s="27" t="s">
        <v>33</v>
      </c>
      <c r="H970" s="27" t="s">
        <v>73</v>
      </c>
      <c r="I970" s="27">
        <v>4</v>
      </c>
      <c r="J970" s="27">
        <v>5</v>
      </c>
      <c r="K970" s="27">
        <v>7</v>
      </c>
      <c r="L970" s="27">
        <v>5</v>
      </c>
      <c r="M970" s="27">
        <v>0.42857142857142799</v>
      </c>
      <c r="N970" s="27">
        <v>0.44155844155844098</v>
      </c>
      <c r="O970" s="27">
        <v>0.42857142857142799</v>
      </c>
      <c r="P970" s="27">
        <v>0.43116883116883098</v>
      </c>
      <c r="Q970" s="27">
        <v>0.43055555555555503</v>
      </c>
      <c r="R970" s="27">
        <v>0.428361950754725</v>
      </c>
      <c r="S970" s="28">
        <v>559</v>
      </c>
    </row>
    <row r="971" spans="2:19" x14ac:dyDescent="0.3">
      <c r="B971" s="27" t="s">
        <v>484</v>
      </c>
      <c r="C971" s="27" t="s">
        <v>27</v>
      </c>
      <c r="D971" s="27" t="s">
        <v>539</v>
      </c>
      <c r="E971" s="27">
        <v>16</v>
      </c>
      <c r="F971" s="27" t="s">
        <v>21</v>
      </c>
      <c r="G971" s="27" t="s">
        <v>22</v>
      </c>
      <c r="H971" s="27" t="s">
        <v>73</v>
      </c>
      <c r="I971" s="27">
        <v>0</v>
      </c>
      <c r="J971" s="27">
        <v>4</v>
      </c>
      <c r="K971" s="27">
        <v>1</v>
      </c>
      <c r="L971" s="27">
        <v>15</v>
      </c>
      <c r="M971" s="27">
        <v>0.75</v>
      </c>
      <c r="N971" s="27">
        <v>0.63157894736842102</v>
      </c>
      <c r="O971" s="27">
        <v>0.75</v>
      </c>
      <c r="P971" s="27">
        <v>0.68571428571428505</v>
      </c>
      <c r="Q971" s="27">
        <v>0.46875</v>
      </c>
      <c r="R971" s="27">
        <v>0</v>
      </c>
      <c r="S971" s="28">
        <v>434</v>
      </c>
    </row>
    <row r="972" spans="2:19" x14ac:dyDescent="0.3">
      <c r="B972" s="27" t="s">
        <v>484</v>
      </c>
      <c r="C972" s="27" t="s">
        <v>27</v>
      </c>
      <c r="D972" s="27" t="s">
        <v>539</v>
      </c>
      <c r="E972" s="27">
        <v>16</v>
      </c>
      <c r="F972" s="27" t="s">
        <v>21</v>
      </c>
      <c r="G972" s="27" t="s">
        <v>33</v>
      </c>
      <c r="H972" s="27" t="s">
        <v>73</v>
      </c>
      <c r="I972" s="27">
        <v>3</v>
      </c>
      <c r="J972" s="27">
        <v>5</v>
      </c>
      <c r="K972" s="27">
        <v>10</v>
      </c>
      <c r="L972" s="27">
        <v>4</v>
      </c>
      <c r="M972" s="27">
        <v>0.31818181818181801</v>
      </c>
      <c r="N972" s="27">
        <v>0.366744366744366</v>
      </c>
      <c r="O972" s="27">
        <v>0.31818181818181801</v>
      </c>
      <c r="P972" s="27">
        <v>0.32523997741388999</v>
      </c>
      <c r="Q972" s="27">
        <v>0.33035714285714202</v>
      </c>
      <c r="R972" s="27">
        <v>0.32377227131456399</v>
      </c>
      <c r="S972" s="28">
        <v>439</v>
      </c>
    </row>
    <row r="973" spans="2:19" x14ac:dyDescent="0.3">
      <c r="B973" s="27" t="s">
        <v>484</v>
      </c>
      <c r="C973" s="27" t="s">
        <v>25</v>
      </c>
      <c r="D973" s="27" t="s">
        <v>540</v>
      </c>
      <c r="E973" s="27">
        <v>16</v>
      </c>
      <c r="F973" s="27" t="s">
        <v>21</v>
      </c>
      <c r="G973" s="27" t="s">
        <v>22</v>
      </c>
      <c r="H973" s="27" t="s">
        <v>73</v>
      </c>
      <c r="I973" s="27">
        <v>1</v>
      </c>
      <c r="J973" s="27">
        <v>5</v>
      </c>
      <c r="K973" s="27">
        <v>3</v>
      </c>
      <c r="L973" s="27">
        <v>14</v>
      </c>
      <c r="M973" s="27">
        <v>0.65217391304347805</v>
      </c>
      <c r="N973" s="27">
        <v>0.60983981693363798</v>
      </c>
      <c r="O973" s="27">
        <v>0.65217391304347805</v>
      </c>
      <c r="P973" s="27">
        <v>0.62705314009661794</v>
      </c>
      <c r="Q973" s="27">
        <v>0.49509803921568601</v>
      </c>
      <c r="R973" s="27">
        <v>0.39875907218330298</v>
      </c>
      <c r="S973" s="28">
        <v>144</v>
      </c>
    </row>
    <row r="974" spans="2:19" x14ac:dyDescent="0.3">
      <c r="B974" s="27" t="s">
        <v>484</v>
      </c>
      <c r="C974" s="27" t="s">
        <v>25</v>
      </c>
      <c r="D974" s="27" t="s">
        <v>540</v>
      </c>
      <c r="E974" s="27">
        <v>16</v>
      </c>
      <c r="F974" s="27" t="s">
        <v>21</v>
      </c>
      <c r="G974" s="27" t="s">
        <v>33</v>
      </c>
      <c r="H974" s="27" t="s">
        <v>73</v>
      </c>
      <c r="I974" s="27">
        <v>1</v>
      </c>
      <c r="J974" s="27">
        <v>8</v>
      </c>
      <c r="K974" s="27">
        <v>2</v>
      </c>
      <c r="L974" s="27">
        <v>10</v>
      </c>
      <c r="M974" s="27">
        <v>0.52380952380952295</v>
      </c>
      <c r="N974" s="27">
        <v>0.46031746031746001</v>
      </c>
      <c r="O974" s="27">
        <v>0.52380952380952295</v>
      </c>
      <c r="P974" s="27">
        <v>0.452380952380952</v>
      </c>
      <c r="Q974" s="27">
        <v>0.47222222222222199</v>
      </c>
      <c r="R974" s="27">
        <v>0.36186420135146102</v>
      </c>
      <c r="S974" s="28">
        <v>145</v>
      </c>
    </row>
    <row r="975" spans="2:19" x14ac:dyDescent="0.3">
      <c r="B975" s="13" t="s">
        <v>484</v>
      </c>
      <c r="C975" s="13" t="s">
        <v>23</v>
      </c>
      <c r="D975" s="13" t="s">
        <v>541</v>
      </c>
      <c r="E975" s="13">
        <v>16</v>
      </c>
      <c r="F975" s="13" t="s">
        <v>21</v>
      </c>
      <c r="G975" s="13" t="s">
        <v>22</v>
      </c>
      <c r="H975" s="13" t="s">
        <v>85</v>
      </c>
      <c r="I975" s="13">
        <v>2</v>
      </c>
      <c r="J975" s="13">
        <v>4</v>
      </c>
      <c r="K975" s="13">
        <v>2</v>
      </c>
      <c r="L975" s="13">
        <v>15</v>
      </c>
      <c r="M975" s="13">
        <v>0.73913043478260798</v>
      </c>
      <c r="N975" s="13">
        <v>0.71395881006864903</v>
      </c>
      <c r="O975" s="13">
        <v>0.73913043478260798</v>
      </c>
      <c r="P975" s="13">
        <v>0.72028985507246301</v>
      </c>
      <c r="Q975" s="13">
        <v>0.60784313725490202</v>
      </c>
      <c r="R975" s="13">
        <v>0.58372351144886303</v>
      </c>
      <c r="S975" s="14">
        <v>203</v>
      </c>
    </row>
    <row r="976" spans="2:19" x14ac:dyDescent="0.3">
      <c r="B976" s="13" t="s">
        <v>484</v>
      </c>
      <c r="C976" s="13" t="s">
        <v>23</v>
      </c>
      <c r="D976" s="13" t="s">
        <v>541</v>
      </c>
      <c r="E976" s="13">
        <v>16</v>
      </c>
      <c r="F976" s="13" t="s">
        <v>21</v>
      </c>
      <c r="G976" s="13" t="s">
        <v>33</v>
      </c>
      <c r="H976" s="13" t="s">
        <v>85</v>
      </c>
      <c r="I976" s="13">
        <v>3</v>
      </c>
      <c r="J976" s="13">
        <v>6</v>
      </c>
      <c r="K976" s="13">
        <v>6</v>
      </c>
      <c r="L976" s="13">
        <v>6</v>
      </c>
      <c r="M976" s="13">
        <v>0.42857142857142799</v>
      </c>
      <c r="N976" s="13">
        <v>0.42857142857142799</v>
      </c>
      <c r="O976" s="13">
        <v>0.42857142857142799</v>
      </c>
      <c r="P976" s="13">
        <v>0.42857142857142799</v>
      </c>
      <c r="Q976" s="13">
        <v>0.41666666666666602</v>
      </c>
      <c r="R976" s="13">
        <v>0.40824829046386302</v>
      </c>
      <c r="S976" s="14">
        <v>204</v>
      </c>
    </row>
    <row r="977" spans="2:19" x14ac:dyDescent="0.3">
      <c r="B977" s="13" t="s">
        <v>484</v>
      </c>
      <c r="C977" s="13" t="s">
        <v>27</v>
      </c>
      <c r="D977" s="13" t="s">
        <v>542</v>
      </c>
      <c r="E977" s="13">
        <v>16</v>
      </c>
      <c r="F977" s="13" t="s">
        <v>21</v>
      </c>
      <c r="G977" s="13" t="s">
        <v>22</v>
      </c>
      <c r="H977" s="13" t="s">
        <v>85</v>
      </c>
      <c r="I977" s="13">
        <v>0</v>
      </c>
      <c r="J977" s="13">
        <v>4</v>
      </c>
      <c r="K977" s="13">
        <v>7</v>
      </c>
      <c r="L977" s="13">
        <v>9</v>
      </c>
      <c r="M977" s="13">
        <v>0.45</v>
      </c>
      <c r="N977" s="13">
        <v>0.55384615384615299</v>
      </c>
      <c r="O977" s="13">
        <v>0.45</v>
      </c>
      <c r="P977" s="13">
        <v>0.49655172413793103</v>
      </c>
      <c r="Q977" s="13">
        <v>0.28125</v>
      </c>
      <c r="R977" s="13">
        <v>0</v>
      </c>
      <c r="S977" s="14">
        <v>748</v>
      </c>
    </row>
    <row r="978" spans="2:19" x14ac:dyDescent="0.3">
      <c r="B978" s="13" t="s">
        <v>484</v>
      </c>
      <c r="C978" s="13" t="s">
        <v>27</v>
      </c>
      <c r="D978" s="13" t="s">
        <v>542</v>
      </c>
      <c r="E978" s="13">
        <v>16</v>
      </c>
      <c r="F978" s="13" t="s">
        <v>21</v>
      </c>
      <c r="G978" s="13" t="s">
        <v>33</v>
      </c>
      <c r="H978" s="13" t="s">
        <v>85</v>
      </c>
      <c r="I978" s="13">
        <v>4</v>
      </c>
      <c r="J978" s="13">
        <v>4</v>
      </c>
      <c r="K978" s="13">
        <v>8</v>
      </c>
      <c r="L978" s="13">
        <v>6</v>
      </c>
      <c r="M978" s="13">
        <v>0.45454545454545398</v>
      </c>
      <c r="N978" s="13">
        <v>0.50303030303030305</v>
      </c>
      <c r="O978" s="13">
        <v>0.45454545454545398</v>
      </c>
      <c r="P978" s="13">
        <v>0.46363636363636301</v>
      </c>
      <c r="Q978" s="13">
        <v>0.46428571428571402</v>
      </c>
      <c r="R978" s="13">
        <v>0.45499414040480302</v>
      </c>
      <c r="S978" s="14">
        <v>750</v>
      </c>
    </row>
    <row r="979" spans="2:19" x14ac:dyDescent="0.3">
      <c r="B979" s="13" t="s">
        <v>484</v>
      </c>
      <c r="C979" s="13" t="s">
        <v>19</v>
      </c>
      <c r="D979" s="13" t="s">
        <v>542</v>
      </c>
      <c r="E979" s="13">
        <v>16</v>
      </c>
      <c r="F979" s="13" t="s">
        <v>21</v>
      </c>
      <c r="G979" s="13" t="s">
        <v>22</v>
      </c>
      <c r="H979" s="13" t="s">
        <v>85</v>
      </c>
      <c r="I979" s="13">
        <v>3</v>
      </c>
      <c r="J979" s="13">
        <v>3</v>
      </c>
      <c r="K979" s="13">
        <v>9</v>
      </c>
      <c r="L979" s="13">
        <v>8</v>
      </c>
      <c r="M979" s="13">
        <v>0.47826086956521702</v>
      </c>
      <c r="N979" s="13">
        <v>0.60276679841897196</v>
      </c>
      <c r="O979" s="13">
        <v>0.47826086956521702</v>
      </c>
      <c r="P979" s="13">
        <v>0.50931677018633503</v>
      </c>
      <c r="Q979" s="13">
        <v>0.48529411764705799</v>
      </c>
      <c r="R979" s="13">
        <v>0.45479124441660801</v>
      </c>
      <c r="S979" s="13">
        <v>871</v>
      </c>
    </row>
    <row r="980" spans="2:19" x14ac:dyDescent="0.3">
      <c r="B980" s="13" t="s">
        <v>484</v>
      </c>
      <c r="C980" s="13" t="s">
        <v>19</v>
      </c>
      <c r="D980" s="13" t="s">
        <v>542</v>
      </c>
      <c r="E980" s="13">
        <v>16</v>
      </c>
      <c r="F980" s="13" t="s">
        <v>21</v>
      </c>
      <c r="G980" s="13" t="s">
        <v>33</v>
      </c>
      <c r="H980" s="13" t="s">
        <v>85</v>
      </c>
      <c r="I980" s="13">
        <v>7</v>
      </c>
      <c r="J980" s="13">
        <v>2</v>
      </c>
      <c r="K980" s="13">
        <v>7</v>
      </c>
      <c r="L980" s="13">
        <v>5</v>
      </c>
      <c r="M980" s="13">
        <v>0.57142857142857095</v>
      </c>
      <c r="N980" s="13">
        <v>0.62244897959183598</v>
      </c>
      <c r="O980" s="13">
        <v>0.57142857142857095</v>
      </c>
      <c r="P980" s="13">
        <v>0.56162144491663901</v>
      </c>
      <c r="Q980" s="13">
        <v>0.59722222222222199</v>
      </c>
      <c r="R980" s="13">
        <v>0.58327258526342995</v>
      </c>
      <c r="S980" s="13">
        <v>872</v>
      </c>
    </row>
    <row r="981" spans="2:19" x14ac:dyDescent="0.3">
      <c r="B981" s="13" t="s">
        <v>484</v>
      </c>
      <c r="C981" s="13" t="s">
        <v>29</v>
      </c>
      <c r="D981" s="13" t="s">
        <v>542</v>
      </c>
      <c r="E981" s="13">
        <v>16</v>
      </c>
      <c r="F981" s="13" t="s">
        <v>21</v>
      </c>
      <c r="G981" s="13" t="s">
        <v>22</v>
      </c>
      <c r="H981" s="13" t="s">
        <v>85</v>
      </c>
      <c r="I981" s="13">
        <v>2</v>
      </c>
      <c r="J981" s="13">
        <v>4</v>
      </c>
      <c r="K981" s="13">
        <v>2</v>
      </c>
      <c r="L981" s="13">
        <v>15</v>
      </c>
      <c r="M981" s="13">
        <v>0.73913043478260798</v>
      </c>
      <c r="N981" s="13">
        <v>0.71395881006864903</v>
      </c>
      <c r="O981" s="13">
        <v>0.73913043478260798</v>
      </c>
      <c r="P981" s="13">
        <v>0.72028985507246301</v>
      </c>
      <c r="Q981" s="13">
        <v>0.60784313725490202</v>
      </c>
      <c r="R981" s="13">
        <v>0.58372351144886303</v>
      </c>
      <c r="S981" s="13">
        <v>806</v>
      </c>
    </row>
    <row r="982" spans="2:19" x14ac:dyDescent="0.3">
      <c r="B982" s="13" t="s">
        <v>484</v>
      </c>
      <c r="C982" s="13" t="s">
        <v>29</v>
      </c>
      <c r="D982" s="13" t="s">
        <v>542</v>
      </c>
      <c r="E982" s="13">
        <v>16</v>
      </c>
      <c r="F982" s="13" t="s">
        <v>21</v>
      </c>
      <c r="G982" s="13" t="s">
        <v>33</v>
      </c>
      <c r="H982" s="13" t="s">
        <v>85</v>
      </c>
      <c r="I982" s="13">
        <v>2</v>
      </c>
      <c r="J982" s="13">
        <v>7</v>
      </c>
      <c r="K982" s="13">
        <v>4</v>
      </c>
      <c r="L982" s="13">
        <v>8</v>
      </c>
      <c r="M982" s="13">
        <v>0.476190476190476</v>
      </c>
      <c r="N982" s="13">
        <v>0.44761904761904697</v>
      </c>
      <c r="O982" s="13">
        <v>0.476190476190476</v>
      </c>
      <c r="P982" s="13">
        <v>0.45291005291005199</v>
      </c>
      <c r="Q982" s="13">
        <v>0.44444444444444398</v>
      </c>
      <c r="R982" s="13">
        <v>0.40285005298090198</v>
      </c>
      <c r="S982" s="13">
        <v>809</v>
      </c>
    </row>
    <row r="983" spans="2:19" x14ac:dyDescent="0.3">
      <c r="B983" s="13" t="s">
        <v>484</v>
      </c>
      <c r="C983" s="13" t="s">
        <v>25</v>
      </c>
      <c r="D983" s="13" t="s">
        <v>542</v>
      </c>
      <c r="E983" s="13">
        <v>16</v>
      </c>
      <c r="F983" s="13" t="s">
        <v>21</v>
      </c>
      <c r="G983" s="13" t="s">
        <v>22</v>
      </c>
      <c r="H983" s="13" t="s">
        <v>85</v>
      </c>
      <c r="I983" s="13">
        <v>2</v>
      </c>
      <c r="J983" s="13">
        <v>4</v>
      </c>
      <c r="K983" s="13">
        <v>6</v>
      </c>
      <c r="L983" s="13">
        <v>11</v>
      </c>
      <c r="M983" s="13">
        <v>0.56521739130434701</v>
      </c>
      <c r="N983" s="13">
        <v>0.60724637681159399</v>
      </c>
      <c r="O983" s="13">
        <v>0.56521739130434701</v>
      </c>
      <c r="P983" s="13">
        <v>0.58268633540372605</v>
      </c>
      <c r="Q983" s="13">
        <v>0.49019607843137197</v>
      </c>
      <c r="R983" s="13">
        <v>0.445929276530596</v>
      </c>
      <c r="S983" s="13">
        <v>955</v>
      </c>
    </row>
    <row r="984" spans="2:19" x14ac:dyDescent="0.3">
      <c r="B984" s="13" t="s">
        <v>484</v>
      </c>
      <c r="C984" s="13" t="s">
        <v>25</v>
      </c>
      <c r="D984" s="13" t="s">
        <v>542</v>
      </c>
      <c r="E984" s="13">
        <v>16</v>
      </c>
      <c r="F984" s="13" t="s">
        <v>21</v>
      </c>
      <c r="G984" s="13" t="s">
        <v>33</v>
      </c>
      <c r="H984" s="13" t="s">
        <v>85</v>
      </c>
      <c r="I984" s="13">
        <v>2</v>
      </c>
      <c r="J984" s="13">
        <v>7</v>
      </c>
      <c r="K984" s="13">
        <v>3</v>
      </c>
      <c r="L984" s="13">
        <v>9</v>
      </c>
      <c r="M984" s="13">
        <v>0.52380952380952295</v>
      </c>
      <c r="N984" s="13">
        <v>0.49285714285714199</v>
      </c>
      <c r="O984" s="13">
        <v>0.52380952380952295</v>
      </c>
      <c r="P984" s="13">
        <v>0.48979591836734698</v>
      </c>
      <c r="Q984" s="13">
        <v>0.48611111111111099</v>
      </c>
      <c r="R984" s="13">
        <v>0.44005586839669603</v>
      </c>
      <c r="S984" s="13">
        <v>956</v>
      </c>
    </row>
    <row r="985" spans="2:19" x14ac:dyDescent="0.3">
      <c r="B985" s="27" t="s">
        <v>484</v>
      </c>
      <c r="C985" s="27" t="s">
        <v>19</v>
      </c>
      <c r="D985" s="27" t="s">
        <v>543</v>
      </c>
      <c r="E985" s="27">
        <v>16</v>
      </c>
      <c r="F985" s="27" t="s">
        <v>21</v>
      </c>
      <c r="G985" s="27" t="s">
        <v>22</v>
      </c>
      <c r="H985" s="27" t="s">
        <v>91</v>
      </c>
      <c r="I985" s="27">
        <v>1</v>
      </c>
      <c r="J985" s="27">
        <v>5</v>
      </c>
      <c r="K985" s="27">
        <v>5</v>
      </c>
      <c r="L985" s="27">
        <v>12</v>
      </c>
      <c r="M985" s="27">
        <v>0.56521739130434701</v>
      </c>
      <c r="N985" s="27">
        <v>0.56521739130434701</v>
      </c>
      <c r="O985" s="27">
        <v>0.56521739130434701</v>
      </c>
      <c r="P985" s="27">
        <v>0.56521739130434701</v>
      </c>
      <c r="Q985" s="27">
        <v>0.43627450980392102</v>
      </c>
      <c r="R985" s="27">
        <v>0.34299717028501697</v>
      </c>
      <c r="S985" s="28">
        <v>718</v>
      </c>
    </row>
    <row r="986" spans="2:19" x14ac:dyDescent="0.3">
      <c r="B986" s="27" t="s">
        <v>484</v>
      </c>
      <c r="C986" s="27" t="s">
        <v>19</v>
      </c>
      <c r="D986" s="27" t="s">
        <v>543</v>
      </c>
      <c r="E986" s="27">
        <v>16</v>
      </c>
      <c r="F986" s="27" t="s">
        <v>21</v>
      </c>
      <c r="G986" s="27" t="s">
        <v>33</v>
      </c>
      <c r="H986" s="27" t="s">
        <v>91</v>
      </c>
      <c r="I986" s="27">
        <v>5</v>
      </c>
      <c r="J986" s="27">
        <v>4</v>
      </c>
      <c r="K986" s="27">
        <v>2</v>
      </c>
      <c r="L986" s="27">
        <v>10</v>
      </c>
      <c r="M986" s="27">
        <v>0.71428571428571397</v>
      </c>
      <c r="N986" s="27">
        <v>0.71428571428571397</v>
      </c>
      <c r="O986" s="27">
        <v>0.71428571428571397</v>
      </c>
      <c r="P986" s="27">
        <v>0.70741758241758201</v>
      </c>
      <c r="Q986" s="27">
        <v>0.69444444444444398</v>
      </c>
      <c r="R986" s="27">
        <v>0.69714408094728597</v>
      </c>
      <c r="S986" s="28">
        <v>719</v>
      </c>
    </row>
    <row r="987" spans="2:19" x14ac:dyDescent="0.3">
      <c r="B987" s="27" t="s">
        <v>484</v>
      </c>
      <c r="C987" s="27" t="s">
        <v>23</v>
      </c>
      <c r="D987" s="27" t="s">
        <v>544</v>
      </c>
      <c r="E987" s="27">
        <v>16</v>
      </c>
      <c r="F987" s="27" t="s">
        <v>21</v>
      </c>
      <c r="G987" s="27" t="s">
        <v>22</v>
      </c>
      <c r="H987" s="27" t="s">
        <v>91</v>
      </c>
      <c r="I987" s="27">
        <v>6</v>
      </c>
      <c r="J987" s="27">
        <v>0</v>
      </c>
      <c r="K987" s="27">
        <v>17</v>
      </c>
      <c r="L987" s="27">
        <v>0</v>
      </c>
      <c r="M987" s="27">
        <v>0.26086956521739102</v>
      </c>
      <c r="N987" s="27">
        <v>6.8052930056710703E-2</v>
      </c>
      <c r="O987" s="27">
        <v>0.26086956521739102</v>
      </c>
      <c r="P987" s="27">
        <v>0.107946026986506</v>
      </c>
      <c r="Q987" s="27">
        <v>0.5</v>
      </c>
      <c r="R987" s="27">
        <v>0</v>
      </c>
      <c r="S987" s="28">
        <v>818</v>
      </c>
    </row>
    <row r="988" spans="2:19" x14ac:dyDescent="0.3">
      <c r="B988" s="27" t="s">
        <v>484</v>
      </c>
      <c r="C988" s="27" t="s">
        <v>23</v>
      </c>
      <c r="D988" s="27" t="s">
        <v>544</v>
      </c>
      <c r="E988" s="27">
        <v>16</v>
      </c>
      <c r="F988" s="27" t="s">
        <v>21</v>
      </c>
      <c r="G988" s="27" t="s">
        <v>33</v>
      </c>
      <c r="H988" s="27" t="s">
        <v>91</v>
      </c>
      <c r="I988" s="27">
        <v>9</v>
      </c>
      <c r="J988" s="27">
        <v>0</v>
      </c>
      <c r="K988" s="27">
        <v>11</v>
      </c>
      <c r="L988" s="27">
        <v>1</v>
      </c>
      <c r="M988" s="27">
        <v>0.476190476190476</v>
      </c>
      <c r="N988" s="27">
        <v>0.76428571428571401</v>
      </c>
      <c r="O988" s="27">
        <v>0.476190476190476</v>
      </c>
      <c r="P988" s="27">
        <v>0.35392194012883599</v>
      </c>
      <c r="Q988" s="27">
        <v>0.54166666666666596</v>
      </c>
      <c r="R988" s="27">
        <v>0.44005586839669603</v>
      </c>
      <c r="S988" s="28">
        <v>819</v>
      </c>
    </row>
    <row r="989" spans="2:19" x14ac:dyDescent="0.3">
      <c r="B989" s="27" t="s">
        <v>484</v>
      </c>
      <c r="C989" s="27" t="s">
        <v>29</v>
      </c>
      <c r="D989" s="27" t="s">
        <v>545</v>
      </c>
      <c r="E989" s="27">
        <v>16</v>
      </c>
      <c r="F989" s="27" t="s">
        <v>21</v>
      </c>
      <c r="G989" s="27" t="s">
        <v>22</v>
      </c>
      <c r="H989" s="27" t="s">
        <v>91</v>
      </c>
      <c r="I989" s="27">
        <v>1</v>
      </c>
      <c r="J989" s="27">
        <v>5</v>
      </c>
      <c r="K989" s="27">
        <v>2</v>
      </c>
      <c r="L989" s="27">
        <v>15</v>
      </c>
      <c r="M989" s="27">
        <v>0.69565217391304301</v>
      </c>
      <c r="N989" s="27">
        <v>0.64130434782608603</v>
      </c>
      <c r="O989" s="27">
        <v>0.69565217391304301</v>
      </c>
      <c r="P989" s="27">
        <v>0.65726596161378703</v>
      </c>
      <c r="Q989" s="27">
        <v>0.52450980392156799</v>
      </c>
      <c r="R989" s="27">
        <v>0.43788268658607898</v>
      </c>
      <c r="S989" s="28">
        <v>635</v>
      </c>
    </row>
    <row r="990" spans="2:19" x14ac:dyDescent="0.3">
      <c r="B990" s="27" t="s">
        <v>484</v>
      </c>
      <c r="C990" s="27" t="s">
        <v>29</v>
      </c>
      <c r="D990" s="27" t="s">
        <v>545</v>
      </c>
      <c r="E990" s="27">
        <v>16</v>
      </c>
      <c r="F990" s="27" t="s">
        <v>21</v>
      </c>
      <c r="G990" s="27" t="s">
        <v>33</v>
      </c>
      <c r="H990" s="27" t="s">
        <v>91</v>
      </c>
      <c r="I990" s="27">
        <v>2</v>
      </c>
      <c r="J990" s="27">
        <v>7</v>
      </c>
      <c r="K990" s="27">
        <v>2</v>
      </c>
      <c r="L990" s="27">
        <v>10</v>
      </c>
      <c r="M990" s="27">
        <v>0.57142857142857095</v>
      </c>
      <c r="N990" s="27">
        <v>0.55042016806722605</v>
      </c>
      <c r="O990" s="27">
        <v>0.57142857142857095</v>
      </c>
      <c r="P990" s="27">
        <v>0.52595680181886995</v>
      </c>
      <c r="Q990" s="27">
        <v>0.52777777777777701</v>
      </c>
      <c r="R990" s="27">
        <v>0.48309420820857302</v>
      </c>
      <c r="S990" s="28">
        <v>636</v>
      </c>
    </row>
    <row r="991" spans="2:19" x14ac:dyDescent="0.3">
      <c r="B991" s="27" t="s">
        <v>484</v>
      </c>
      <c r="C991" s="27" t="s">
        <v>25</v>
      </c>
      <c r="D991" s="27" t="s">
        <v>546</v>
      </c>
      <c r="E991" s="27">
        <v>16</v>
      </c>
      <c r="F991" s="27" t="s">
        <v>21</v>
      </c>
      <c r="G991" s="27" t="s">
        <v>22</v>
      </c>
      <c r="H991" s="27" t="s">
        <v>91</v>
      </c>
      <c r="I991" s="27">
        <v>4</v>
      </c>
      <c r="J991" s="27">
        <v>2</v>
      </c>
      <c r="K991" s="27">
        <v>4</v>
      </c>
      <c r="L991" s="27">
        <v>13</v>
      </c>
      <c r="M991" s="27">
        <v>0.73913043478260798</v>
      </c>
      <c r="N991" s="27">
        <v>0.77101449275362299</v>
      </c>
      <c r="O991" s="27">
        <v>0.73913043478260798</v>
      </c>
      <c r="P991" s="27">
        <v>0.74961180124223603</v>
      </c>
      <c r="Q991" s="27">
        <v>0.71568627450980304</v>
      </c>
      <c r="R991" s="27">
        <v>0.68557712326216202</v>
      </c>
      <c r="S991" s="28">
        <v>892</v>
      </c>
    </row>
    <row r="992" spans="2:19" x14ac:dyDescent="0.3">
      <c r="B992" s="27" t="s">
        <v>484</v>
      </c>
      <c r="C992" s="27" t="s">
        <v>25</v>
      </c>
      <c r="D992" s="27" t="s">
        <v>546</v>
      </c>
      <c r="E992" s="27">
        <v>16</v>
      </c>
      <c r="F992" s="27" t="s">
        <v>21</v>
      </c>
      <c r="G992" s="27" t="s">
        <v>33</v>
      </c>
      <c r="H992" s="27" t="s">
        <v>91</v>
      </c>
      <c r="I992" s="27">
        <v>1</v>
      </c>
      <c r="J992" s="27">
        <v>8</v>
      </c>
      <c r="K992" s="27">
        <v>2</v>
      </c>
      <c r="L992" s="27">
        <v>10</v>
      </c>
      <c r="M992" s="27">
        <v>0.52380952380952295</v>
      </c>
      <c r="N992" s="27">
        <v>0.46031746031746001</v>
      </c>
      <c r="O992" s="27">
        <v>0.52380952380952295</v>
      </c>
      <c r="P992" s="27">
        <v>0.452380952380952</v>
      </c>
      <c r="Q992" s="27">
        <v>0.47222222222222199</v>
      </c>
      <c r="R992" s="27">
        <v>0.36186420135146102</v>
      </c>
      <c r="S992" s="28">
        <v>894</v>
      </c>
    </row>
    <row r="993" spans="2:19" x14ac:dyDescent="0.3">
      <c r="B993" s="27" t="s">
        <v>484</v>
      </c>
      <c r="C993" s="27" t="s">
        <v>27</v>
      </c>
      <c r="D993" s="27" t="s">
        <v>547</v>
      </c>
      <c r="E993" s="27">
        <v>16</v>
      </c>
      <c r="F993" s="27" t="s">
        <v>21</v>
      </c>
      <c r="G993" s="27" t="s">
        <v>22</v>
      </c>
      <c r="H993" s="27" t="s">
        <v>91</v>
      </c>
      <c r="I993" s="27">
        <v>0</v>
      </c>
      <c r="J993" s="27">
        <v>4</v>
      </c>
      <c r="K993" s="27">
        <v>3</v>
      </c>
      <c r="L993" s="27">
        <v>13</v>
      </c>
      <c r="M993" s="27">
        <v>0.65</v>
      </c>
      <c r="N993" s="27">
        <v>0.61176470588235199</v>
      </c>
      <c r="O993" s="27">
        <v>0.65</v>
      </c>
      <c r="P993" s="27">
        <v>0.63030303030303003</v>
      </c>
      <c r="Q993" s="27">
        <v>0.40625</v>
      </c>
      <c r="R993" s="27">
        <v>0</v>
      </c>
      <c r="S993" s="28">
        <v>860</v>
      </c>
    </row>
    <row r="994" spans="2:19" x14ac:dyDescent="0.3">
      <c r="B994" s="27" t="s">
        <v>484</v>
      </c>
      <c r="C994" s="27" t="s">
        <v>27</v>
      </c>
      <c r="D994" s="27" t="s">
        <v>547</v>
      </c>
      <c r="E994" s="27">
        <v>16</v>
      </c>
      <c r="F994" s="27" t="s">
        <v>21</v>
      </c>
      <c r="G994" s="27" t="s">
        <v>33</v>
      </c>
      <c r="H994" s="27" t="s">
        <v>91</v>
      </c>
      <c r="I994" s="27">
        <v>2</v>
      </c>
      <c r="J994" s="27">
        <v>6</v>
      </c>
      <c r="K994" s="27">
        <v>10</v>
      </c>
      <c r="L994" s="27">
        <v>4</v>
      </c>
      <c r="M994" s="27">
        <v>0.27272727272727199</v>
      </c>
      <c r="N994" s="27">
        <v>0.31515151515151502</v>
      </c>
      <c r="O994" s="27">
        <v>0.27272727272727199</v>
      </c>
      <c r="P994" s="27">
        <v>0.28484848484848402</v>
      </c>
      <c r="Q994" s="27">
        <v>0.26785714285714202</v>
      </c>
      <c r="R994" s="27">
        <v>0.26269098944241498</v>
      </c>
      <c r="S994" s="28">
        <v>862</v>
      </c>
    </row>
    <row r="995" spans="2:19" x14ac:dyDescent="0.3">
      <c r="B995" s="13" t="s">
        <v>484</v>
      </c>
      <c r="C995" s="13" t="s">
        <v>23</v>
      </c>
      <c r="D995" s="13" t="s">
        <v>548</v>
      </c>
      <c r="E995" s="13">
        <v>16</v>
      </c>
      <c r="F995" s="13" t="s">
        <v>21</v>
      </c>
      <c r="G995" s="13" t="s">
        <v>22</v>
      </c>
      <c r="H995" s="13" t="s">
        <v>96</v>
      </c>
      <c r="I995" s="13">
        <v>1</v>
      </c>
      <c r="J995" s="13">
        <v>5</v>
      </c>
      <c r="K995" s="13">
        <v>0</v>
      </c>
      <c r="L995" s="13">
        <v>17</v>
      </c>
      <c r="M995" s="13">
        <v>0.78260869565217395</v>
      </c>
      <c r="N995" s="13">
        <v>0.83201581027667904</v>
      </c>
      <c r="O995" s="13">
        <v>0.78260869565217395</v>
      </c>
      <c r="P995" s="13">
        <v>0.71890428412167495</v>
      </c>
      <c r="Q995" s="13">
        <v>0.58333333333333304</v>
      </c>
      <c r="R995" s="13">
        <v>0.59905782799545804</v>
      </c>
      <c r="S995" s="14">
        <v>678</v>
      </c>
    </row>
    <row r="996" spans="2:19" x14ac:dyDescent="0.3">
      <c r="B996" s="13" t="s">
        <v>484</v>
      </c>
      <c r="C996" s="13" t="s">
        <v>23</v>
      </c>
      <c r="D996" s="13" t="s">
        <v>548</v>
      </c>
      <c r="E996" s="13">
        <v>16</v>
      </c>
      <c r="F996" s="13" t="s">
        <v>21</v>
      </c>
      <c r="G996" s="13" t="s">
        <v>33</v>
      </c>
      <c r="H996" s="13" t="s">
        <v>96</v>
      </c>
      <c r="I996" s="13">
        <v>0</v>
      </c>
      <c r="J996" s="13">
        <v>9</v>
      </c>
      <c r="K996" s="13">
        <v>1</v>
      </c>
      <c r="L996" s="13">
        <v>11</v>
      </c>
      <c r="M996" s="13">
        <v>0.52380952380952295</v>
      </c>
      <c r="N996" s="13">
        <v>0.314285714285714</v>
      </c>
      <c r="O996" s="13">
        <v>0.52380952380952295</v>
      </c>
      <c r="P996" s="13">
        <v>0.39285714285714202</v>
      </c>
      <c r="Q996" s="13">
        <v>0.45833333333333298</v>
      </c>
      <c r="R996" s="13">
        <v>0</v>
      </c>
      <c r="S996" s="14">
        <v>679</v>
      </c>
    </row>
    <row r="997" spans="2:19" x14ac:dyDescent="0.3">
      <c r="B997" s="13" t="s">
        <v>484</v>
      </c>
      <c r="C997" s="13" t="s">
        <v>29</v>
      </c>
      <c r="D997" s="13" t="s">
        <v>549</v>
      </c>
      <c r="E997" s="13">
        <v>16</v>
      </c>
      <c r="F997" s="13" t="s">
        <v>21</v>
      </c>
      <c r="G997" s="13" t="s">
        <v>22</v>
      </c>
      <c r="H997" s="13" t="s">
        <v>96</v>
      </c>
      <c r="I997" s="13">
        <v>3</v>
      </c>
      <c r="J997" s="13">
        <v>3</v>
      </c>
      <c r="K997" s="13">
        <v>3</v>
      </c>
      <c r="L997" s="13">
        <v>14</v>
      </c>
      <c r="M997" s="13">
        <v>0.73913043478260798</v>
      </c>
      <c r="N997" s="13">
        <v>0.73913043478260798</v>
      </c>
      <c r="O997" s="13">
        <v>0.73913043478260798</v>
      </c>
      <c r="P997" s="13">
        <v>0.73913043478260798</v>
      </c>
      <c r="Q997" s="13">
        <v>0.66176470588235203</v>
      </c>
      <c r="R997" s="13">
        <v>0.64168894791974695</v>
      </c>
      <c r="S997" s="14">
        <v>652</v>
      </c>
    </row>
    <row r="998" spans="2:19" x14ac:dyDescent="0.3">
      <c r="B998" s="13" t="s">
        <v>484</v>
      </c>
      <c r="C998" s="13" t="s">
        <v>29</v>
      </c>
      <c r="D998" s="13" t="s">
        <v>549</v>
      </c>
      <c r="E998" s="13">
        <v>16</v>
      </c>
      <c r="F998" s="13" t="s">
        <v>21</v>
      </c>
      <c r="G998" s="13" t="s">
        <v>33</v>
      </c>
      <c r="H998" s="13" t="s">
        <v>96</v>
      </c>
      <c r="I998" s="13">
        <v>6</v>
      </c>
      <c r="J998" s="13">
        <v>3</v>
      </c>
      <c r="K998" s="13">
        <v>3</v>
      </c>
      <c r="L998" s="13">
        <v>9</v>
      </c>
      <c r="M998" s="13">
        <v>0.71428571428571397</v>
      </c>
      <c r="N998" s="13">
        <v>0.71428571428571397</v>
      </c>
      <c r="O998" s="13">
        <v>0.71428571428571397</v>
      </c>
      <c r="P998" s="13">
        <v>0.71428571428571397</v>
      </c>
      <c r="Q998" s="13">
        <v>0.70833333333333304</v>
      </c>
      <c r="R998" s="13">
        <v>0.70710678118654702</v>
      </c>
      <c r="S998" s="14">
        <v>654</v>
      </c>
    </row>
    <row r="999" spans="2:19" x14ac:dyDescent="0.3">
      <c r="B999" s="13" t="s">
        <v>484</v>
      </c>
      <c r="C999" s="13" t="s">
        <v>19</v>
      </c>
      <c r="D999" s="13" t="s">
        <v>550</v>
      </c>
      <c r="E999" s="13">
        <v>16</v>
      </c>
      <c r="F999" s="13" t="s">
        <v>21</v>
      </c>
      <c r="G999" s="13" t="s">
        <v>22</v>
      </c>
      <c r="H999" s="13" t="s">
        <v>96</v>
      </c>
      <c r="I999" s="13">
        <v>1</v>
      </c>
      <c r="J999" s="13">
        <v>5</v>
      </c>
      <c r="K999" s="13">
        <v>1</v>
      </c>
      <c r="L999" s="13">
        <v>16</v>
      </c>
      <c r="M999" s="13">
        <v>0.73913043478260798</v>
      </c>
      <c r="N999" s="13">
        <v>0.693581780538302</v>
      </c>
      <c r="O999" s="13">
        <v>0.73913043478260798</v>
      </c>
      <c r="P999" s="13">
        <v>0.68764302059496496</v>
      </c>
      <c r="Q999" s="13">
        <v>0.55392156862745001</v>
      </c>
      <c r="R999" s="13">
        <v>0.494421816408677</v>
      </c>
      <c r="S999" s="14">
        <v>698</v>
      </c>
    </row>
    <row r="1000" spans="2:19" x14ac:dyDescent="0.3">
      <c r="B1000" s="13" t="s">
        <v>484</v>
      </c>
      <c r="C1000" s="13" t="s">
        <v>19</v>
      </c>
      <c r="D1000" s="13" t="s">
        <v>550</v>
      </c>
      <c r="E1000" s="13">
        <v>16</v>
      </c>
      <c r="F1000" s="13" t="s">
        <v>21</v>
      </c>
      <c r="G1000" s="13" t="s">
        <v>33</v>
      </c>
      <c r="H1000" s="13" t="s">
        <v>96</v>
      </c>
      <c r="I1000" s="13">
        <v>7</v>
      </c>
      <c r="J1000" s="13">
        <v>2</v>
      </c>
      <c r="K1000" s="13">
        <v>3</v>
      </c>
      <c r="L1000" s="13">
        <v>9</v>
      </c>
      <c r="M1000" s="13">
        <v>0.76190476190476097</v>
      </c>
      <c r="N1000" s="13">
        <v>0.76753246753246696</v>
      </c>
      <c r="O1000" s="13">
        <v>0.76190476190476097</v>
      </c>
      <c r="P1000" s="13">
        <v>0.76299444262830896</v>
      </c>
      <c r="Q1000" s="13">
        <v>0.76388888888888895</v>
      </c>
      <c r="R1000" s="13">
        <v>0.76026704301274195</v>
      </c>
      <c r="S1000" s="14">
        <v>699</v>
      </c>
    </row>
    <row r="1001" spans="2:19" x14ac:dyDescent="0.3">
      <c r="B1001" s="13" t="s">
        <v>484</v>
      </c>
      <c r="C1001" s="13" t="s">
        <v>25</v>
      </c>
      <c r="D1001" s="13" t="s">
        <v>551</v>
      </c>
      <c r="E1001" s="13">
        <v>16</v>
      </c>
      <c r="F1001" s="13" t="s">
        <v>21</v>
      </c>
      <c r="G1001" s="13" t="s">
        <v>22</v>
      </c>
      <c r="H1001" s="13" t="s">
        <v>96</v>
      </c>
      <c r="I1001" s="13">
        <v>3</v>
      </c>
      <c r="J1001" s="13">
        <v>3</v>
      </c>
      <c r="K1001" s="13">
        <v>1</v>
      </c>
      <c r="L1001" s="13">
        <v>16</v>
      </c>
      <c r="M1001" s="13">
        <v>0.82608695652173902</v>
      </c>
      <c r="N1001" s="13">
        <v>0.81807780320366097</v>
      </c>
      <c r="O1001" s="13">
        <v>0.82608695652173902</v>
      </c>
      <c r="P1001" s="13">
        <v>0.81352657004830897</v>
      </c>
      <c r="Q1001" s="13">
        <v>0.72058823529411697</v>
      </c>
      <c r="R1001" s="13">
        <v>0.73835832798791201</v>
      </c>
      <c r="S1001" s="14">
        <v>927</v>
      </c>
    </row>
    <row r="1002" spans="2:19" x14ac:dyDescent="0.3">
      <c r="B1002" s="13" t="s">
        <v>484</v>
      </c>
      <c r="C1002" s="13" t="s">
        <v>25</v>
      </c>
      <c r="D1002" s="13" t="s">
        <v>551</v>
      </c>
      <c r="E1002" s="13">
        <v>16</v>
      </c>
      <c r="F1002" s="13" t="s">
        <v>21</v>
      </c>
      <c r="G1002" s="13" t="s">
        <v>33</v>
      </c>
      <c r="H1002" s="13" t="s">
        <v>96</v>
      </c>
      <c r="I1002" s="13">
        <v>1</v>
      </c>
      <c r="J1002" s="13">
        <v>8</v>
      </c>
      <c r="K1002" s="13">
        <v>3</v>
      </c>
      <c r="L1002" s="13">
        <v>9</v>
      </c>
      <c r="M1002" s="13">
        <v>0.476190476190476</v>
      </c>
      <c r="N1002" s="13">
        <v>0.40966386554621798</v>
      </c>
      <c r="O1002" s="13">
        <v>0.476190476190476</v>
      </c>
      <c r="P1002" s="13">
        <v>0.42061386888973101</v>
      </c>
      <c r="Q1002" s="13">
        <v>0.43055555555555503</v>
      </c>
      <c r="R1002" s="13">
        <v>0.32406944672724097</v>
      </c>
      <c r="S1002" s="14">
        <v>928</v>
      </c>
    </row>
    <row r="1003" spans="2:19" x14ac:dyDescent="0.3">
      <c r="B1003" s="13" t="s">
        <v>484</v>
      </c>
      <c r="C1003" s="13" t="s">
        <v>27</v>
      </c>
      <c r="D1003" s="13" t="s">
        <v>552</v>
      </c>
      <c r="E1003" s="13">
        <v>16</v>
      </c>
      <c r="F1003" s="13" t="s">
        <v>21</v>
      </c>
      <c r="G1003" s="13" t="s">
        <v>22</v>
      </c>
      <c r="H1003" s="13" t="s">
        <v>96</v>
      </c>
      <c r="I1003" s="13">
        <v>0</v>
      </c>
      <c r="J1003" s="13">
        <v>4</v>
      </c>
      <c r="K1003" s="13">
        <v>6</v>
      </c>
      <c r="L1003" s="13">
        <v>10</v>
      </c>
      <c r="M1003" s="13">
        <v>0.5</v>
      </c>
      <c r="N1003" s="13">
        <v>0.57142857142857095</v>
      </c>
      <c r="O1003" s="13">
        <v>0.5</v>
      </c>
      <c r="P1003" s="13">
        <v>0.53333333333333299</v>
      </c>
      <c r="Q1003" s="13">
        <v>0.3125</v>
      </c>
      <c r="R1003" s="13">
        <v>0</v>
      </c>
      <c r="S1003" s="14">
        <v>103</v>
      </c>
    </row>
    <row r="1004" spans="2:19" x14ac:dyDescent="0.3">
      <c r="B1004" s="13" t="s">
        <v>484</v>
      </c>
      <c r="C1004" s="13" t="s">
        <v>27</v>
      </c>
      <c r="D1004" s="13" t="s">
        <v>552</v>
      </c>
      <c r="E1004" s="13">
        <v>16</v>
      </c>
      <c r="F1004" s="13" t="s">
        <v>21</v>
      </c>
      <c r="G1004" s="13" t="s">
        <v>33</v>
      </c>
      <c r="H1004" s="13" t="s">
        <v>96</v>
      </c>
      <c r="I1004" s="13">
        <v>4</v>
      </c>
      <c r="J1004" s="13">
        <v>4</v>
      </c>
      <c r="K1004" s="13">
        <v>5</v>
      </c>
      <c r="L1004" s="13">
        <v>9</v>
      </c>
      <c r="M1004" s="13">
        <v>0.59090909090909005</v>
      </c>
      <c r="N1004" s="13">
        <v>0.60217560217560195</v>
      </c>
      <c r="O1004" s="13">
        <v>0.59090909090909005</v>
      </c>
      <c r="P1004" s="13">
        <v>0.59536541889482997</v>
      </c>
      <c r="Q1004" s="13">
        <v>0.57142857142857095</v>
      </c>
      <c r="R1004" s="13">
        <v>0.56079002399879996</v>
      </c>
      <c r="S1004" s="14">
        <v>104</v>
      </c>
    </row>
    <row r="1005" spans="2:19" x14ac:dyDescent="0.3">
      <c r="B1005" s="9" t="s">
        <v>484</v>
      </c>
      <c r="C1005" s="9" t="s">
        <v>23</v>
      </c>
      <c r="D1005" s="9" t="s">
        <v>553</v>
      </c>
      <c r="E1005" s="9">
        <v>32</v>
      </c>
      <c r="F1005" s="9" t="s">
        <v>21</v>
      </c>
      <c r="G1005" s="9" t="s">
        <v>22</v>
      </c>
      <c r="H1005" s="9" t="s">
        <v>31</v>
      </c>
      <c r="I1005" s="9">
        <v>0</v>
      </c>
      <c r="J1005" s="9">
        <v>6</v>
      </c>
      <c r="K1005" s="9">
        <v>0</v>
      </c>
      <c r="L1005" s="9">
        <v>17</v>
      </c>
      <c r="M1005" s="9">
        <v>0.73913043478260798</v>
      </c>
      <c r="N1005" s="9">
        <v>0.54631379962192805</v>
      </c>
      <c r="O1005" s="9">
        <v>0.73913043478260798</v>
      </c>
      <c r="P1005" s="9">
        <v>0.62826086956521698</v>
      </c>
      <c r="Q1005" s="9">
        <v>0.5</v>
      </c>
      <c r="R1005" s="9">
        <v>0</v>
      </c>
      <c r="S1005" s="10">
        <v>315</v>
      </c>
    </row>
    <row r="1006" spans="2:19" x14ac:dyDescent="0.3">
      <c r="B1006" s="9" t="s">
        <v>484</v>
      </c>
      <c r="C1006" s="9" t="s">
        <v>23</v>
      </c>
      <c r="D1006" s="9" t="s">
        <v>553</v>
      </c>
      <c r="E1006" s="9">
        <v>32</v>
      </c>
      <c r="F1006" s="9" t="s">
        <v>21</v>
      </c>
      <c r="G1006" s="9" t="s">
        <v>33</v>
      </c>
      <c r="H1006" s="9" t="s">
        <v>31</v>
      </c>
      <c r="I1006" s="9">
        <v>0</v>
      </c>
      <c r="J1006" s="9">
        <v>9</v>
      </c>
      <c r="K1006" s="9">
        <v>0</v>
      </c>
      <c r="L1006" s="9">
        <v>12</v>
      </c>
      <c r="M1006" s="9">
        <v>0.57142857142857095</v>
      </c>
      <c r="N1006" s="9">
        <v>0.32653061224489699</v>
      </c>
      <c r="O1006" s="9">
        <v>0.57142857142857095</v>
      </c>
      <c r="P1006" s="9">
        <v>0.415584415584415</v>
      </c>
      <c r="Q1006" s="9">
        <v>0.5</v>
      </c>
      <c r="R1006" s="9">
        <v>0</v>
      </c>
      <c r="S1006" s="10">
        <v>316</v>
      </c>
    </row>
    <row r="1007" spans="2:19" x14ac:dyDescent="0.3">
      <c r="B1007" s="9" t="s">
        <v>484</v>
      </c>
      <c r="C1007" s="9" t="s">
        <v>29</v>
      </c>
      <c r="D1007" s="9" t="s">
        <v>554</v>
      </c>
      <c r="E1007" s="9">
        <v>32</v>
      </c>
      <c r="F1007" s="9" t="s">
        <v>21</v>
      </c>
      <c r="G1007" s="9" t="s">
        <v>22</v>
      </c>
      <c r="H1007" s="9" t="s">
        <v>31</v>
      </c>
      <c r="I1007" s="9">
        <v>0</v>
      </c>
      <c r="J1007" s="9">
        <v>6</v>
      </c>
      <c r="K1007" s="9">
        <v>3</v>
      </c>
      <c r="L1007" s="9">
        <v>14</v>
      </c>
      <c r="M1007" s="9">
        <v>0.60869565217391297</v>
      </c>
      <c r="N1007" s="9">
        <v>0.51739130434782599</v>
      </c>
      <c r="O1007" s="9">
        <v>0.60869565217391297</v>
      </c>
      <c r="P1007" s="9">
        <v>0.55934195064629799</v>
      </c>
      <c r="Q1007" s="9">
        <v>0.41176470588235198</v>
      </c>
      <c r="R1007" s="9">
        <v>0</v>
      </c>
      <c r="S1007" s="10">
        <v>139</v>
      </c>
    </row>
    <row r="1008" spans="2:19" x14ac:dyDescent="0.3">
      <c r="B1008" s="9" t="s">
        <v>484</v>
      </c>
      <c r="C1008" s="9" t="s">
        <v>29</v>
      </c>
      <c r="D1008" s="9" t="s">
        <v>554</v>
      </c>
      <c r="E1008" s="9">
        <v>32</v>
      </c>
      <c r="F1008" s="9" t="s">
        <v>21</v>
      </c>
      <c r="G1008" s="9" t="s">
        <v>33</v>
      </c>
      <c r="H1008" s="9" t="s">
        <v>31</v>
      </c>
      <c r="I1008" s="9">
        <v>3</v>
      </c>
      <c r="J1008" s="9">
        <v>6</v>
      </c>
      <c r="K1008" s="9">
        <v>9</v>
      </c>
      <c r="L1008" s="9">
        <v>3</v>
      </c>
      <c r="M1008" s="9">
        <v>0.28571428571428498</v>
      </c>
      <c r="N1008" s="9">
        <v>0.29761904761904701</v>
      </c>
      <c r="O1008" s="9">
        <v>0.28571428571428498</v>
      </c>
      <c r="P1008" s="9">
        <v>0.28571428571428498</v>
      </c>
      <c r="Q1008" s="9">
        <v>0.29166666666666602</v>
      </c>
      <c r="R1008" s="9">
        <v>0.28867513459481198</v>
      </c>
      <c r="S1008" s="10">
        <v>140</v>
      </c>
    </row>
    <row r="1009" spans="2:19" x14ac:dyDescent="0.3">
      <c r="B1009" s="9" t="s">
        <v>484</v>
      </c>
      <c r="C1009" s="9" t="s">
        <v>25</v>
      </c>
      <c r="D1009" s="9" t="s">
        <v>555</v>
      </c>
      <c r="E1009" s="9">
        <v>32</v>
      </c>
      <c r="F1009" s="9" t="s">
        <v>21</v>
      </c>
      <c r="G1009" s="9" t="s">
        <v>22</v>
      </c>
      <c r="H1009" s="9" t="s">
        <v>31</v>
      </c>
      <c r="I1009" s="9">
        <v>6</v>
      </c>
      <c r="J1009" s="9">
        <v>0</v>
      </c>
      <c r="K1009" s="9">
        <v>17</v>
      </c>
      <c r="L1009" s="9">
        <v>0</v>
      </c>
      <c r="M1009" s="9">
        <v>0.26086956521739102</v>
      </c>
      <c r="N1009" s="9">
        <v>6.8052930056710703E-2</v>
      </c>
      <c r="O1009" s="9">
        <v>0.26086956521739102</v>
      </c>
      <c r="P1009" s="9">
        <v>0.107946026986506</v>
      </c>
      <c r="Q1009" s="9">
        <v>0.5</v>
      </c>
      <c r="R1009" s="9">
        <v>0</v>
      </c>
      <c r="S1009" s="10">
        <v>156</v>
      </c>
    </row>
    <row r="1010" spans="2:19" x14ac:dyDescent="0.3">
      <c r="B1010" s="9" t="s">
        <v>484</v>
      </c>
      <c r="C1010" s="9" t="s">
        <v>25</v>
      </c>
      <c r="D1010" s="9" t="s">
        <v>555</v>
      </c>
      <c r="E1010" s="9">
        <v>32</v>
      </c>
      <c r="F1010" s="9" t="s">
        <v>21</v>
      </c>
      <c r="G1010" s="9" t="s">
        <v>33</v>
      </c>
      <c r="H1010" s="9" t="s">
        <v>31</v>
      </c>
      <c r="I1010" s="9">
        <v>9</v>
      </c>
      <c r="J1010" s="9">
        <v>0</v>
      </c>
      <c r="K1010" s="9">
        <v>12</v>
      </c>
      <c r="L1010" s="9">
        <v>0</v>
      </c>
      <c r="M1010" s="9">
        <v>0.42857142857142799</v>
      </c>
      <c r="N1010" s="9">
        <v>0.183673469387755</v>
      </c>
      <c r="O1010" s="9">
        <v>0.42857142857142799</v>
      </c>
      <c r="P1010" s="9">
        <v>0.25714285714285701</v>
      </c>
      <c r="Q1010" s="9">
        <v>0.5</v>
      </c>
      <c r="R1010" s="9">
        <v>0</v>
      </c>
      <c r="S1010" s="10">
        <v>158</v>
      </c>
    </row>
    <row r="1011" spans="2:19" x14ac:dyDescent="0.3">
      <c r="B1011" s="9" t="s">
        <v>484</v>
      </c>
      <c r="C1011" s="9" t="s">
        <v>27</v>
      </c>
      <c r="D1011" s="9" t="s">
        <v>557</v>
      </c>
      <c r="E1011" s="9">
        <v>32</v>
      </c>
      <c r="F1011" s="9" t="s">
        <v>21</v>
      </c>
      <c r="G1011" s="9" t="s">
        <v>22</v>
      </c>
      <c r="H1011" s="9" t="s">
        <v>31</v>
      </c>
      <c r="I1011" s="9">
        <v>0</v>
      </c>
      <c r="J1011" s="9">
        <v>4</v>
      </c>
      <c r="K1011" s="9">
        <v>4</v>
      </c>
      <c r="L1011" s="9">
        <v>12</v>
      </c>
      <c r="M1011" s="9">
        <v>0.6</v>
      </c>
      <c r="N1011" s="9">
        <v>0.6</v>
      </c>
      <c r="O1011" s="9">
        <v>0.6</v>
      </c>
      <c r="P1011" s="9">
        <v>0.6</v>
      </c>
      <c r="Q1011" s="9">
        <v>0.375</v>
      </c>
      <c r="R1011" s="9">
        <v>0</v>
      </c>
      <c r="S1011" s="10">
        <v>194</v>
      </c>
    </row>
    <row r="1012" spans="2:19" x14ac:dyDescent="0.3">
      <c r="B1012" s="9" t="s">
        <v>484</v>
      </c>
      <c r="C1012" s="9" t="s">
        <v>27</v>
      </c>
      <c r="D1012" s="9" t="s">
        <v>557</v>
      </c>
      <c r="E1012" s="9">
        <v>32</v>
      </c>
      <c r="F1012" s="9" t="s">
        <v>21</v>
      </c>
      <c r="G1012" s="9" t="s">
        <v>33</v>
      </c>
      <c r="H1012" s="9" t="s">
        <v>31</v>
      </c>
      <c r="I1012" s="9">
        <v>4</v>
      </c>
      <c r="J1012" s="9">
        <v>4</v>
      </c>
      <c r="K1012" s="9">
        <v>8</v>
      </c>
      <c r="L1012" s="9">
        <v>6</v>
      </c>
      <c r="M1012" s="9">
        <v>0.45454545454545398</v>
      </c>
      <c r="N1012" s="9">
        <v>0.50303030303030305</v>
      </c>
      <c r="O1012" s="9">
        <v>0.45454545454545398</v>
      </c>
      <c r="P1012" s="9">
        <v>0.46363636363636301</v>
      </c>
      <c r="Q1012" s="9">
        <v>0.46428571428571402</v>
      </c>
      <c r="R1012" s="9">
        <v>0.45499414040480302</v>
      </c>
      <c r="S1012" s="10">
        <v>195</v>
      </c>
    </row>
    <row r="1013" spans="2:19" x14ac:dyDescent="0.3">
      <c r="B1013" s="9" t="s">
        <v>484</v>
      </c>
      <c r="C1013" s="9" t="s">
        <v>19</v>
      </c>
      <c r="D1013" s="9" t="s">
        <v>558</v>
      </c>
      <c r="E1013" s="9">
        <v>32</v>
      </c>
      <c r="F1013" s="9" t="s">
        <v>21</v>
      </c>
      <c r="G1013" s="9" t="s">
        <v>22</v>
      </c>
      <c r="H1013" s="9" t="s">
        <v>31</v>
      </c>
      <c r="I1013" s="9">
        <v>1</v>
      </c>
      <c r="J1013" s="9">
        <v>5</v>
      </c>
      <c r="K1013" s="9">
        <v>2</v>
      </c>
      <c r="L1013" s="9">
        <v>15</v>
      </c>
      <c r="M1013" s="9">
        <v>0.69565217391304301</v>
      </c>
      <c r="N1013" s="9">
        <v>0.64130434782608603</v>
      </c>
      <c r="O1013" s="9">
        <v>0.69565217391304301</v>
      </c>
      <c r="P1013" s="9">
        <v>0.65726596161378703</v>
      </c>
      <c r="Q1013" s="9">
        <v>0.52450980392156799</v>
      </c>
      <c r="R1013" s="9">
        <v>0.43788268658607898</v>
      </c>
      <c r="S1013" s="10">
        <v>651</v>
      </c>
    </row>
    <row r="1014" spans="2:19" x14ac:dyDescent="0.3">
      <c r="B1014" s="9" t="s">
        <v>484</v>
      </c>
      <c r="C1014" s="9" t="s">
        <v>19</v>
      </c>
      <c r="D1014" s="9" t="s">
        <v>558</v>
      </c>
      <c r="E1014" s="9">
        <v>32</v>
      </c>
      <c r="F1014" s="9" t="s">
        <v>21</v>
      </c>
      <c r="G1014" s="9" t="s">
        <v>33</v>
      </c>
      <c r="H1014" s="9" t="s">
        <v>31</v>
      </c>
      <c r="I1014" s="9">
        <v>4</v>
      </c>
      <c r="J1014" s="9">
        <v>5</v>
      </c>
      <c r="K1014" s="9">
        <v>4</v>
      </c>
      <c r="L1014" s="9">
        <v>8</v>
      </c>
      <c r="M1014" s="9">
        <v>0.57142857142857095</v>
      </c>
      <c r="N1014" s="9">
        <v>0.56593406593406503</v>
      </c>
      <c r="O1014" s="9">
        <v>0.57142857142857095</v>
      </c>
      <c r="P1014" s="9">
        <v>0.56739495798319295</v>
      </c>
      <c r="Q1014" s="9">
        <v>0.55555555555555503</v>
      </c>
      <c r="R1014" s="9">
        <v>0.54949116684306998</v>
      </c>
      <c r="S1014" s="10">
        <v>652</v>
      </c>
    </row>
    <row r="1015" spans="2:19" x14ac:dyDescent="0.3">
      <c r="B1015" s="11" t="s">
        <v>484</v>
      </c>
      <c r="C1015" s="11" t="s">
        <v>23</v>
      </c>
      <c r="D1015" s="11" t="s">
        <v>556</v>
      </c>
      <c r="E1015" s="11">
        <v>32</v>
      </c>
      <c r="F1015" s="11" t="s">
        <v>21</v>
      </c>
      <c r="G1015" s="11" t="s">
        <v>22</v>
      </c>
      <c r="H1015" s="11" t="s">
        <v>32</v>
      </c>
      <c r="I1015" s="11">
        <v>0</v>
      </c>
      <c r="J1015" s="11">
        <v>6</v>
      </c>
      <c r="K1015" s="11">
        <v>0</v>
      </c>
      <c r="L1015" s="11">
        <v>17</v>
      </c>
      <c r="M1015" s="11">
        <v>0.73913043478260798</v>
      </c>
      <c r="N1015" s="11">
        <v>0.54631379962192805</v>
      </c>
      <c r="O1015" s="11">
        <v>0.73913043478260798</v>
      </c>
      <c r="P1015" s="11">
        <v>0.62826086956521698</v>
      </c>
      <c r="Q1015" s="11">
        <v>0.5</v>
      </c>
      <c r="R1015" s="11">
        <v>0</v>
      </c>
      <c r="S1015" s="12">
        <v>180</v>
      </c>
    </row>
    <row r="1016" spans="2:19" x14ac:dyDescent="0.3">
      <c r="B1016" s="11" t="s">
        <v>484</v>
      </c>
      <c r="C1016" s="11" t="s">
        <v>23</v>
      </c>
      <c r="D1016" s="11" t="s">
        <v>556</v>
      </c>
      <c r="E1016" s="11">
        <v>32</v>
      </c>
      <c r="F1016" s="11" t="s">
        <v>21</v>
      </c>
      <c r="G1016" s="11" t="s">
        <v>33</v>
      </c>
      <c r="H1016" s="11" t="s">
        <v>32</v>
      </c>
      <c r="I1016" s="11">
        <v>0</v>
      </c>
      <c r="J1016" s="11">
        <v>9</v>
      </c>
      <c r="K1016" s="11">
        <v>0</v>
      </c>
      <c r="L1016" s="11">
        <v>12</v>
      </c>
      <c r="M1016" s="11">
        <v>0.57142857142857095</v>
      </c>
      <c r="N1016" s="11">
        <v>0.32653061224489699</v>
      </c>
      <c r="O1016" s="11">
        <v>0.57142857142857095</v>
      </c>
      <c r="P1016" s="11">
        <v>0.415584415584415</v>
      </c>
      <c r="Q1016" s="11">
        <v>0.5</v>
      </c>
      <c r="R1016" s="11">
        <v>0</v>
      </c>
      <c r="S1016" s="12">
        <v>182</v>
      </c>
    </row>
    <row r="1017" spans="2:19" x14ac:dyDescent="0.3">
      <c r="B1017" s="11" t="s">
        <v>484</v>
      </c>
      <c r="C1017" s="11" t="s">
        <v>19</v>
      </c>
      <c r="D1017" s="11" t="s">
        <v>559</v>
      </c>
      <c r="E1017" s="11">
        <v>32</v>
      </c>
      <c r="F1017" s="11" t="s">
        <v>21</v>
      </c>
      <c r="G1017" s="11" t="s">
        <v>22</v>
      </c>
      <c r="H1017" s="11" t="s">
        <v>32</v>
      </c>
      <c r="I1017" s="11">
        <v>2</v>
      </c>
      <c r="J1017" s="11">
        <v>4</v>
      </c>
      <c r="K1017" s="11">
        <v>6</v>
      </c>
      <c r="L1017" s="11">
        <v>11</v>
      </c>
      <c r="M1017" s="11">
        <v>0.56521739130434701</v>
      </c>
      <c r="N1017" s="11">
        <v>0.60724637681159399</v>
      </c>
      <c r="O1017" s="11">
        <v>0.56521739130434701</v>
      </c>
      <c r="P1017" s="11">
        <v>0.58268633540372605</v>
      </c>
      <c r="Q1017" s="11">
        <v>0.49019607843137197</v>
      </c>
      <c r="R1017" s="11">
        <v>0.445929276530596</v>
      </c>
      <c r="S1017" s="12">
        <v>189</v>
      </c>
    </row>
    <row r="1018" spans="2:19" x14ac:dyDescent="0.3">
      <c r="B1018" s="11" t="s">
        <v>484</v>
      </c>
      <c r="C1018" s="11" t="s">
        <v>19</v>
      </c>
      <c r="D1018" s="11" t="s">
        <v>559</v>
      </c>
      <c r="E1018" s="11">
        <v>32</v>
      </c>
      <c r="F1018" s="11" t="s">
        <v>21</v>
      </c>
      <c r="G1018" s="11" t="s">
        <v>33</v>
      </c>
      <c r="H1018" s="11" t="s">
        <v>32</v>
      </c>
      <c r="I1018" s="11">
        <v>2</v>
      </c>
      <c r="J1018" s="11">
        <v>7</v>
      </c>
      <c r="K1018" s="11">
        <v>4</v>
      </c>
      <c r="L1018" s="11">
        <v>8</v>
      </c>
      <c r="M1018" s="11">
        <v>0.476190476190476</v>
      </c>
      <c r="N1018" s="11">
        <v>0.44761904761904697</v>
      </c>
      <c r="O1018" s="11">
        <v>0.476190476190476</v>
      </c>
      <c r="P1018" s="11">
        <v>0.45291005291005199</v>
      </c>
      <c r="Q1018" s="11">
        <v>0.44444444444444398</v>
      </c>
      <c r="R1018" s="11">
        <v>0.40285005298090198</v>
      </c>
      <c r="S1018" s="12">
        <v>188</v>
      </c>
    </row>
    <row r="1019" spans="2:19" x14ac:dyDescent="0.3">
      <c r="B1019" s="11" t="s">
        <v>484</v>
      </c>
      <c r="C1019" s="11" t="s">
        <v>29</v>
      </c>
      <c r="D1019" s="11" t="s">
        <v>560</v>
      </c>
      <c r="E1019" s="11">
        <v>32</v>
      </c>
      <c r="F1019" s="11" t="s">
        <v>21</v>
      </c>
      <c r="G1019" s="11" t="s">
        <v>22</v>
      </c>
      <c r="H1019" s="11" t="s">
        <v>32</v>
      </c>
      <c r="I1019" s="11">
        <v>1</v>
      </c>
      <c r="J1019" s="11">
        <v>5</v>
      </c>
      <c r="K1019" s="11">
        <v>5</v>
      </c>
      <c r="L1019" s="11">
        <v>12</v>
      </c>
      <c r="M1019" s="11">
        <v>0.56521739130434701</v>
      </c>
      <c r="N1019" s="11">
        <v>0.56521739130434701</v>
      </c>
      <c r="O1019" s="11">
        <v>0.56521739130434701</v>
      </c>
      <c r="P1019" s="11">
        <v>0.56521739130434701</v>
      </c>
      <c r="Q1019" s="11">
        <v>0.43627450980392102</v>
      </c>
      <c r="R1019" s="11">
        <v>0.34299717028501697</v>
      </c>
      <c r="S1019" s="12">
        <v>200</v>
      </c>
    </row>
    <row r="1020" spans="2:19" x14ac:dyDescent="0.3">
      <c r="B1020" s="11" t="s">
        <v>484</v>
      </c>
      <c r="C1020" s="11" t="s">
        <v>29</v>
      </c>
      <c r="D1020" s="11" t="s">
        <v>560</v>
      </c>
      <c r="E1020" s="11">
        <v>32</v>
      </c>
      <c r="F1020" s="11" t="s">
        <v>21</v>
      </c>
      <c r="G1020" s="11" t="s">
        <v>33</v>
      </c>
      <c r="H1020" s="11" t="s">
        <v>32</v>
      </c>
      <c r="I1020" s="11">
        <v>2</v>
      </c>
      <c r="J1020" s="11">
        <v>7</v>
      </c>
      <c r="K1020" s="11">
        <v>1</v>
      </c>
      <c r="L1020" s="11">
        <v>11</v>
      </c>
      <c r="M1020" s="11">
        <v>0.61904761904761896</v>
      </c>
      <c r="N1020" s="11">
        <v>0.634920634920635</v>
      </c>
      <c r="O1020" s="11">
        <v>0.61904761904761896</v>
      </c>
      <c r="P1020" s="11">
        <v>0.56190476190476102</v>
      </c>
      <c r="Q1020" s="11">
        <v>0.56944444444444398</v>
      </c>
      <c r="R1020" s="11">
        <v>0.536731348519357</v>
      </c>
      <c r="S1020" s="12">
        <v>202</v>
      </c>
    </row>
    <row r="1021" spans="2:19" x14ac:dyDescent="0.3">
      <c r="B1021" s="11" t="s">
        <v>484</v>
      </c>
      <c r="C1021" s="11" t="s">
        <v>25</v>
      </c>
      <c r="D1021" s="11" t="s">
        <v>561</v>
      </c>
      <c r="E1021" s="11">
        <v>32</v>
      </c>
      <c r="F1021" s="11" t="s">
        <v>21</v>
      </c>
      <c r="G1021" s="11" t="s">
        <v>22</v>
      </c>
      <c r="H1021" s="11" t="s">
        <v>32</v>
      </c>
      <c r="I1021" s="11">
        <v>6</v>
      </c>
      <c r="J1021" s="11">
        <v>0</v>
      </c>
      <c r="K1021" s="11">
        <v>17</v>
      </c>
      <c r="L1021" s="11">
        <v>0</v>
      </c>
      <c r="M1021" s="11">
        <v>0.26086956521739102</v>
      </c>
      <c r="N1021" s="11">
        <v>6.8052930056710703E-2</v>
      </c>
      <c r="O1021" s="11">
        <v>0.26086956521739102</v>
      </c>
      <c r="P1021" s="11">
        <v>0.107946026986506</v>
      </c>
      <c r="Q1021" s="11">
        <v>0.5</v>
      </c>
      <c r="R1021" s="11">
        <v>0</v>
      </c>
      <c r="S1021" s="12">
        <v>175</v>
      </c>
    </row>
    <row r="1022" spans="2:19" x14ac:dyDescent="0.3">
      <c r="B1022" s="11" t="s">
        <v>484</v>
      </c>
      <c r="C1022" s="11" t="s">
        <v>25</v>
      </c>
      <c r="D1022" s="11" t="s">
        <v>561</v>
      </c>
      <c r="E1022" s="11">
        <v>32</v>
      </c>
      <c r="F1022" s="11" t="s">
        <v>21</v>
      </c>
      <c r="G1022" s="11" t="s">
        <v>33</v>
      </c>
      <c r="H1022" s="11" t="s">
        <v>32</v>
      </c>
      <c r="I1022" s="11">
        <v>9</v>
      </c>
      <c r="J1022" s="11">
        <v>0</v>
      </c>
      <c r="K1022" s="11">
        <v>12</v>
      </c>
      <c r="L1022" s="11">
        <v>0</v>
      </c>
      <c r="M1022" s="11">
        <v>0.42857142857142799</v>
      </c>
      <c r="N1022" s="11">
        <v>0.183673469387755</v>
      </c>
      <c r="O1022" s="11">
        <v>0.42857142857142799</v>
      </c>
      <c r="P1022" s="11">
        <v>0.25714285714285701</v>
      </c>
      <c r="Q1022" s="11">
        <v>0.5</v>
      </c>
      <c r="R1022" s="11">
        <v>0</v>
      </c>
      <c r="S1022" s="12">
        <v>176</v>
      </c>
    </row>
    <row r="1023" spans="2:19" x14ac:dyDescent="0.3">
      <c r="B1023" s="11" t="s">
        <v>484</v>
      </c>
      <c r="C1023" s="11" t="s">
        <v>27</v>
      </c>
      <c r="D1023" s="11" t="s">
        <v>562</v>
      </c>
      <c r="E1023" s="11">
        <v>32</v>
      </c>
      <c r="F1023" s="11" t="s">
        <v>21</v>
      </c>
      <c r="G1023" s="11" t="s">
        <v>22</v>
      </c>
      <c r="H1023" s="11" t="s">
        <v>32</v>
      </c>
      <c r="I1023" s="11">
        <v>0</v>
      </c>
      <c r="J1023" s="11">
        <v>4</v>
      </c>
      <c r="K1023" s="11">
        <v>0</v>
      </c>
      <c r="L1023" s="11">
        <v>16</v>
      </c>
      <c r="M1023" s="11">
        <v>0.8</v>
      </c>
      <c r="N1023" s="11">
        <v>0.64</v>
      </c>
      <c r="O1023" s="11">
        <v>0.8</v>
      </c>
      <c r="P1023" s="11">
        <v>0.71111111111111103</v>
      </c>
      <c r="Q1023" s="11">
        <v>0.5</v>
      </c>
      <c r="R1023" s="11">
        <v>0</v>
      </c>
      <c r="S1023" s="12">
        <v>164</v>
      </c>
    </row>
    <row r="1024" spans="2:19" x14ac:dyDescent="0.3">
      <c r="B1024" s="11" t="s">
        <v>484</v>
      </c>
      <c r="C1024" s="11" t="s">
        <v>27</v>
      </c>
      <c r="D1024" s="11" t="s">
        <v>562</v>
      </c>
      <c r="E1024" s="11">
        <v>32</v>
      </c>
      <c r="F1024" s="11" t="s">
        <v>21</v>
      </c>
      <c r="G1024" s="11" t="s">
        <v>33</v>
      </c>
      <c r="H1024" s="11" t="s">
        <v>32</v>
      </c>
      <c r="I1024" s="11">
        <v>0</v>
      </c>
      <c r="J1024" s="11">
        <v>8</v>
      </c>
      <c r="K1024" s="11">
        <v>0</v>
      </c>
      <c r="L1024" s="11">
        <v>14</v>
      </c>
      <c r="M1024" s="11">
        <v>0.63636363636363602</v>
      </c>
      <c r="N1024" s="11">
        <v>0.40495867768595001</v>
      </c>
      <c r="O1024" s="11">
        <v>0.63636363636363602</v>
      </c>
      <c r="P1024" s="11">
        <v>0.49494949494949497</v>
      </c>
      <c r="Q1024" s="11">
        <v>0.5</v>
      </c>
      <c r="R1024" s="11">
        <v>0</v>
      </c>
      <c r="S1024" s="12">
        <v>166</v>
      </c>
    </row>
    <row r="1025" spans="2:19" x14ac:dyDescent="0.3">
      <c r="B1025" s="9" t="s">
        <v>484</v>
      </c>
      <c r="C1025" s="9" t="s">
        <v>23</v>
      </c>
      <c r="D1025" s="9" t="s">
        <v>563</v>
      </c>
      <c r="E1025" s="9">
        <v>32</v>
      </c>
      <c r="F1025" s="9" t="s">
        <v>21</v>
      </c>
      <c r="G1025" s="9" t="s">
        <v>22</v>
      </c>
      <c r="H1025" s="9" t="s">
        <v>39</v>
      </c>
      <c r="I1025" s="9">
        <v>0</v>
      </c>
      <c r="J1025" s="9">
        <v>6</v>
      </c>
      <c r="K1025" s="9">
        <v>2</v>
      </c>
      <c r="L1025" s="9">
        <v>15</v>
      </c>
      <c r="M1025" s="9">
        <v>0.65217391304347805</v>
      </c>
      <c r="N1025" s="9">
        <v>0.52795031055900599</v>
      </c>
      <c r="O1025" s="9">
        <v>0.65217391304347805</v>
      </c>
      <c r="P1025" s="9">
        <v>0.58352402745995402</v>
      </c>
      <c r="Q1025" s="9">
        <v>0.441176470588235</v>
      </c>
      <c r="R1025" s="9">
        <v>0</v>
      </c>
      <c r="S1025" s="10">
        <v>481</v>
      </c>
    </row>
    <row r="1026" spans="2:19" x14ac:dyDescent="0.3">
      <c r="B1026" s="9" t="s">
        <v>484</v>
      </c>
      <c r="C1026" s="9" t="s">
        <v>23</v>
      </c>
      <c r="D1026" s="9" t="s">
        <v>563</v>
      </c>
      <c r="E1026" s="9">
        <v>32</v>
      </c>
      <c r="F1026" s="9" t="s">
        <v>21</v>
      </c>
      <c r="G1026" s="9" t="s">
        <v>33</v>
      </c>
      <c r="H1026" s="9" t="s">
        <v>39</v>
      </c>
      <c r="I1026" s="9">
        <v>3</v>
      </c>
      <c r="J1026" s="9">
        <v>6</v>
      </c>
      <c r="K1026" s="9">
        <v>5</v>
      </c>
      <c r="L1026" s="9">
        <v>7</v>
      </c>
      <c r="M1026" s="9">
        <v>0.476190476190476</v>
      </c>
      <c r="N1026" s="9">
        <v>0.46840659340659302</v>
      </c>
      <c r="O1026" s="9">
        <v>0.476190476190476</v>
      </c>
      <c r="P1026" s="9">
        <v>0.47126050420167998</v>
      </c>
      <c r="Q1026" s="9">
        <v>0.45833333333333298</v>
      </c>
      <c r="R1026" s="9">
        <v>0.44513872104693802</v>
      </c>
      <c r="S1026" s="10">
        <v>483</v>
      </c>
    </row>
    <row r="1027" spans="2:19" x14ac:dyDescent="0.3">
      <c r="B1027" s="9" t="s">
        <v>484</v>
      </c>
      <c r="C1027" s="9" t="s">
        <v>29</v>
      </c>
      <c r="D1027" s="9" t="s">
        <v>564</v>
      </c>
      <c r="E1027" s="9">
        <v>32</v>
      </c>
      <c r="F1027" s="9" t="s">
        <v>21</v>
      </c>
      <c r="G1027" s="9" t="s">
        <v>22</v>
      </c>
      <c r="H1027" s="9" t="s">
        <v>39</v>
      </c>
      <c r="I1027" s="9">
        <v>0</v>
      </c>
      <c r="J1027" s="9">
        <v>6</v>
      </c>
      <c r="K1027" s="9">
        <v>0</v>
      </c>
      <c r="L1027" s="9">
        <v>17</v>
      </c>
      <c r="M1027" s="9">
        <v>0.73913043478260798</v>
      </c>
      <c r="N1027" s="9">
        <v>0.54631379962192805</v>
      </c>
      <c r="O1027" s="9">
        <v>0.73913043478260798</v>
      </c>
      <c r="P1027" s="9">
        <v>0.62826086956521698</v>
      </c>
      <c r="Q1027" s="9">
        <v>0.5</v>
      </c>
      <c r="R1027" s="9">
        <v>0</v>
      </c>
      <c r="S1027" s="10">
        <v>254</v>
      </c>
    </row>
    <row r="1028" spans="2:19" x14ac:dyDescent="0.3">
      <c r="B1028" s="9" t="s">
        <v>484</v>
      </c>
      <c r="C1028" s="9" t="s">
        <v>29</v>
      </c>
      <c r="D1028" s="9" t="s">
        <v>564</v>
      </c>
      <c r="E1028" s="9">
        <v>32</v>
      </c>
      <c r="F1028" s="9" t="s">
        <v>21</v>
      </c>
      <c r="G1028" s="9" t="s">
        <v>33</v>
      </c>
      <c r="H1028" s="9" t="s">
        <v>39</v>
      </c>
      <c r="I1028" s="9">
        <v>0</v>
      </c>
      <c r="J1028" s="9">
        <v>9</v>
      </c>
      <c r="K1028" s="9">
        <v>0</v>
      </c>
      <c r="L1028" s="9">
        <v>12</v>
      </c>
      <c r="M1028" s="9">
        <v>0.57142857142857095</v>
      </c>
      <c r="N1028" s="9">
        <v>0.32653061224489699</v>
      </c>
      <c r="O1028" s="9">
        <v>0.57142857142857095</v>
      </c>
      <c r="P1028" s="9">
        <v>0.415584415584415</v>
      </c>
      <c r="Q1028" s="9">
        <v>0.5</v>
      </c>
      <c r="R1028" s="9">
        <v>0</v>
      </c>
      <c r="S1028" s="10">
        <v>255</v>
      </c>
    </row>
    <row r="1029" spans="2:19" x14ac:dyDescent="0.3">
      <c r="B1029" s="9" t="s">
        <v>484</v>
      </c>
      <c r="C1029" s="9" t="s">
        <v>19</v>
      </c>
      <c r="D1029" s="9" t="s">
        <v>565</v>
      </c>
      <c r="E1029" s="9">
        <v>32</v>
      </c>
      <c r="F1029" s="9" t="s">
        <v>21</v>
      </c>
      <c r="G1029" s="9" t="s">
        <v>22</v>
      </c>
      <c r="H1029" s="9" t="s">
        <v>39</v>
      </c>
      <c r="I1029" s="9">
        <v>6</v>
      </c>
      <c r="J1029" s="9">
        <v>0</v>
      </c>
      <c r="K1029" s="9">
        <v>17</v>
      </c>
      <c r="L1029" s="9">
        <v>0</v>
      </c>
      <c r="M1029" s="9">
        <v>0.26086956521739102</v>
      </c>
      <c r="N1029" s="9">
        <v>6.8052930056710703E-2</v>
      </c>
      <c r="O1029" s="9">
        <v>0.26086956521739102</v>
      </c>
      <c r="P1029" s="9">
        <v>0.107946026986506</v>
      </c>
      <c r="Q1029" s="9">
        <v>0.5</v>
      </c>
      <c r="R1029" s="9">
        <v>0</v>
      </c>
      <c r="S1029" s="10">
        <v>322</v>
      </c>
    </row>
    <row r="1030" spans="2:19" x14ac:dyDescent="0.3">
      <c r="B1030" s="9" t="s">
        <v>484</v>
      </c>
      <c r="C1030" s="9" t="s">
        <v>19</v>
      </c>
      <c r="D1030" s="9" t="s">
        <v>565</v>
      </c>
      <c r="E1030" s="9">
        <v>32</v>
      </c>
      <c r="F1030" s="9" t="s">
        <v>21</v>
      </c>
      <c r="G1030" s="9" t="s">
        <v>33</v>
      </c>
      <c r="H1030" s="9" t="s">
        <v>39</v>
      </c>
      <c r="I1030" s="9">
        <v>9</v>
      </c>
      <c r="J1030" s="9">
        <v>0</v>
      </c>
      <c r="K1030" s="9">
        <v>12</v>
      </c>
      <c r="L1030" s="9">
        <v>0</v>
      </c>
      <c r="M1030" s="9">
        <v>0.42857142857142799</v>
      </c>
      <c r="N1030" s="9">
        <v>0.183673469387755</v>
      </c>
      <c r="O1030" s="9">
        <v>0.42857142857142799</v>
      </c>
      <c r="P1030" s="9">
        <v>0.25714285714285701</v>
      </c>
      <c r="Q1030" s="9">
        <v>0.5</v>
      </c>
      <c r="R1030" s="9">
        <v>0</v>
      </c>
      <c r="S1030" s="10">
        <v>323</v>
      </c>
    </row>
    <row r="1031" spans="2:19" x14ac:dyDescent="0.3">
      <c r="B1031" s="9" t="s">
        <v>484</v>
      </c>
      <c r="C1031" s="9" t="s">
        <v>25</v>
      </c>
      <c r="D1031" s="9" t="s">
        <v>566</v>
      </c>
      <c r="E1031" s="9">
        <v>32</v>
      </c>
      <c r="F1031" s="9" t="s">
        <v>21</v>
      </c>
      <c r="G1031" s="9" t="s">
        <v>22</v>
      </c>
      <c r="H1031" s="9" t="s">
        <v>39</v>
      </c>
      <c r="I1031" s="9">
        <v>6</v>
      </c>
      <c r="J1031" s="9">
        <v>0</v>
      </c>
      <c r="K1031" s="9">
        <v>17</v>
      </c>
      <c r="L1031" s="9">
        <v>0</v>
      </c>
      <c r="M1031" s="9">
        <v>0.26086956521739102</v>
      </c>
      <c r="N1031" s="9">
        <v>6.8052930056710703E-2</v>
      </c>
      <c r="O1031" s="9">
        <v>0.26086956521739102</v>
      </c>
      <c r="P1031" s="9">
        <v>0.107946026986506</v>
      </c>
      <c r="Q1031" s="9">
        <v>0.5</v>
      </c>
      <c r="R1031" s="9">
        <v>0</v>
      </c>
      <c r="S1031" s="10">
        <v>247</v>
      </c>
    </row>
    <row r="1032" spans="2:19" x14ac:dyDescent="0.3">
      <c r="B1032" s="9" t="s">
        <v>484</v>
      </c>
      <c r="C1032" s="9" t="s">
        <v>25</v>
      </c>
      <c r="D1032" s="9" t="s">
        <v>566</v>
      </c>
      <c r="E1032" s="9">
        <v>32</v>
      </c>
      <c r="F1032" s="9" t="s">
        <v>21</v>
      </c>
      <c r="G1032" s="9" t="s">
        <v>33</v>
      </c>
      <c r="H1032" s="9" t="s">
        <v>39</v>
      </c>
      <c r="I1032" s="9">
        <v>8</v>
      </c>
      <c r="J1032" s="9">
        <v>1</v>
      </c>
      <c r="K1032" s="9">
        <v>9</v>
      </c>
      <c r="L1032" s="9">
        <v>3</v>
      </c>
      <c r="M1032" s="9">
        <v>0.52380952380952295</v>
      </c>
      <c r="N1032" s="9">
        <v>0.630252100840336</v>
      </c>
      <c r="O1032" s="9">
        <v>0.52380952380952295</v>
      </c>
      <c r="P1032" s="9">
        <v>0.47802197802197699</v>
      </c>
      <c r="Q1032" s="9">
        <v>0.56944444444444398</v>
      </c>
      <c r="R1032" s="9">
        <v>0.52920319047186504</v>
      </c>
      <c r="S1032" s="10">
        <v>248</v>
      </c>
    </row>
    <row r="1033" spans="2:19" x14ac:dyDescent="0.3">
      <c r="B1033" s="9" t="s">
        <v>484</v>
      </c>
      <c r="C1033" s="9" t="s">
        <v>27</v>
      </c>
      <c r="D1033" s="9" t="s">
        <v>567</v>
      </c>
      <c r="E1033" s="9">
        <v>32</v>
      </c>
      <c r="F1033" s="9" t="s">
        <v>21</v>
      </c>
      <c r="G1033" s="9" t="s">
        <v>22</v>
      </c>
      <c r="H1033" s="9" t="s">
        <v>39</v>
      </c>
      <c r="I1033" s="9">
        <v>0</v>
      </c>
      <c r="J1033" s="9">
        <v>4</v>
      </c>
      <c r="K1033" s="9">
        <v>4</v>
      </c>
      <c r="L1033" s="9">
        <v>12</v>
      </c>
      <c r="M1033" s="9">
        <v>0.6</v>
      </c>
      <c r="N1033" s="9">
        <v>0.6</v>
      </c>
      <c r="O1033" s="9">
        <v>0.6</v>
      </c>
      <c r="P1033" s="9">
        <v>0.6</v>
      </c>
      <c r="Q1033" s="9">
        <v>0.375</v>
      </c>
      <c r="R1033" s="9">
        <v>0</v>
      </c>
      <c r="S1033" s="10">
        <v>265</v>
      </c>
    </row>
    <row r="1034" spans="2:19" x14ac:dyDescent="0.3">
      <c r="B1034" s="9" t="s">
        <v>484</v>
      </c>
      <c r="C1034" s="9" t="s">
        <v>27</v>
      </c>
      <c r="D1034" s="9" t="s">
        <v>567</v>
      </c>
      <c r="E1034" s="9">
        <v>32</v>
      </c>
      <c r="F1034" s="9" t="s">
        <v>21</v>
      </c>
      <c r="G1034" s="9" t="s">
        <v>33</v>
      </c>
      <c r="H1034" s="9" t="s">
        <v>39</v>
      </c>
      <c r="I1034" s="9">
        <v>3</v>
      </c>
      <c r="J1034" s="9">
        <v>5</v>
      </c>
      <c r="K1034" s="9">
        <v>6</v>
      </c>
      <c r="L1034" s="9">
        <v>8</v>
      </c>
      <c r="M1034" s="9">
        <v>0.5</v>
      </c>
      <c r="N1034" s="9">
        <v>0.512820512820512</v>
      </c>
      <c r="O1034" s="9">
        <v>0.5</v>
      </c>
      <c r="P1034" s="9">
        <v>0.50544662309368205</v>
      </c>
      <c r="Q1034" s="9">
        <v>0.47321428571428498</v>
      </c>
      <c r="R1034" s="9">
        <v>0.45788313721339802</v>
      </c>
      <c r="S1034" s="10">
        <v>267</v>
      </c>
    </row>
    <row r="1035" spans="2:19" x14ac:dyDescent="0.3">
      <c r="B1035" s="9" t="s">
        <v>484</v>
      </c>
      <c r="C1035" s="9" t="s">
        <v>27</v>
      </c>
      <c r="D1035" s="9" t="s">
        <v>568</v>
      </c>
      <c r="E1035" s="9">
        <v>32</v>
      </c>
      <c r="F1035" s="9" t="s">
        <v>21</v>
      </c>
      <c r="G1035" s="9" t="s">
        <v>22</v>
      </c>
      <c r="H1035" s="9" t="s">
        <v>39</v>
      </c>
      <c r="I1035" s="9">
        <v>1</v>
      </c>
      <c r="J1035" s="9">
        <v>3</v>
      </c>
      <c r="K1035" s="9">
        <v>2</v>
      </c>
      <c r="L1035" s="9">
        <v>14</v>
      </c>
      <c r="M1035" s="9">
        <v>0.75</v>
      </c>
      <c r="N1035" s="9">
        <v>0.72549019607843102</v>
      </c>
      <c r="O1035" s="9">
        <v>0.75</v>
      </c>
      <c r="P1035" s="9">
        <v>0.73593073593073499</v>
      </c>
      <c r="Q1035" s="9">
        <v>0.5625</v>
      </c>
      <c r="R1035" s="9">
        <v>0.49502425668334799</v>
      </c>
      <c r="S1035" s="10">
        <v>521</v>
      </c>
    </row>
    <row r="1036" spans="2:19" x14ac:dyDescent="0.3">
      <c r="B1036" s="9" t="s">
        <v>484</v>
      </c>
      <c r="C1036" s="9" t="s">
        <v>27</v>
      </c>
      <c r="D1036" s="9" t="s">
        <v>568</v>
      </c>
      <c r="E1036" s="9">
        <v>32</v>
      </c>
      <c r="F1036" s="9" t="s">
        <v>21</v>
      </c>
      <c r="G1036" s="9" t="s">
        <v>33</v>
      </c>
      <c r="H1036" s="9" t="s">
        <v>39</v>
      </c>
      <c r="I1036" s="9">
        <v>4</v>
      </c>
      <c r="J1036" s="9">
        <v>4</v>
      </c>
      <c r="K1036" s="9">
        <v>4</v>
      </c>
      <c r="L1036" s="9">
        <v>10</v>
      </c>
      <c r="M1036" s="9">
        <v>0.63636363636363602</v>
      </c>
      <c r="N1036" s="9">
        <v>0.63636363636363602</v>
      </c>
      <c r="O1036" s="9">
        <v>0.63636363636363602</v>
      </c>
      <c r="P1036" s="9">
        <v>0.63636363636363602</v>
      </c>
      <c r="Q1036" s="9">
        <v>0.60714285714285698</v>
      </c>
      <c r="R1036" s="9">
        <v>0.59761430466719601</v>
      </c>
      <c r="S1036" s="10">
        <v>523</v>
      </c>
    </row>
    <row r="1037" spans="2:19" x14ac:dyDescent="0.3">
      <c r="B1037" s="11" t="s">
        <v>484</v>
      </c>
      <c r="C1037" s="11" t="s">
        <v>23</v>
      </c>
      <c r="D1037" s="11" t="s">
        <v>569</v>
      </c>
      <c r="E1037" s="11">
        <v>32</v>
      </c>
      <c r="F1037" s="11" t="s">
        <v>21</v>
      </c>
      <c r="G1037" s="11" t="s">
        <v>22</v>
      </c>
      <c r="H1037" s="11" t="s">
        <v>49</v>
      </c>
      <c r="I1037" s="11">
        <v>6</v>
      </c>
      <c r="J1037" s="11">
        <v>0</v>
      </c>
      <c r="K1037" s="11">
        <v>16</v>
      </c>
      <c r="L1037" s="11">
        <v>1</v>
      </c>
      <c r="M1037" s="11">
        <v>0.30434782608695599</v>
      </c>
      <c r="N1037" s="11">
        <v>0.810276679841897</v>
      </c>
      <c r="O1037" s="11">
        <v>0.30434782608695599</v>
      </c>
      <c r="P1037" s="11">
        <v>0.193926846100759</v>
      </c>
      <c r="Q1037" s="11">
        <v>0.52941176470588203</v>
      </c>
      <c r="R1037" s="11">
        <v>0.35589338189438802</v>
      </c>
      <c r="S1037" s="12">
        <v>418</v>
      </c>
    </row>
    <row r="1038" spans="2:19" x14ac:dyDescent="0.3">
      <c r="B1038" s="11" t="s">
        <v>484</v>
      </c>
      <c r="C1038" s="11" t="s">
        <v>23</v>
      </c>
      <c r="D1038" s="11" t="s">
        <v>569</v>
      </c>
      <c r="E1038" s="11">
        <v>32</v>
      </c>
      <c r="F1038" s="11" t="s">
        <v>21</v>
      </c>
      <c r="G1038" s="11" t="s">
        <v>33</v>
      </c>
      <c r="H1038" s="11" t="s">
        <v>49</v>
      </c>
      <c r="I1038" s="11">
        <v>5</v>
      </c>
      <c r="J1038" s="11">
        <v>4</v>
      </c>
      <c r="K1038" s="11">
        <v>10</v>
      </c>
      <c r="L1038" s="11">
        <v>2</v>
      </c>
      <c r="M1038" s="11">
        <v>0.33333333333333298</v>
      </c>
      <c r="N1038" s="11">
        <v>0.33333333333333298</v>
      </c>
      <c r="O1038" s="11">
        <v>0.33333333333333298</v>
      </c>
      <c r="P1038" s="11">
        <v>0.30555555555555503</v>
      </c>
      <c r="Q1038" s="11">
        <v>0.36111111111111099</v>
      </c>
      <c r="R1038" s="11">
        <v>0.318480930734788</v>
      </c>
      <c r="S1038" s="12">
        <v>420</v>
      </c>
    </row>
    <row r="1039" spans="2:19" x14ac:dyDescent="0.3">
      <c r="B1039" s="11" t="s">
        <v>484</v>
      </c>
      <c r="C1039" s="11" t="s">
        <v>19</v>
      </c>
      <c r="D1039" s="11" t="s">
        <v>570</v>
      </c>
      <c r="E1039" s="11">
        <v>32</v>
      </c>
      <c r="F1039" s="11" t="s">
        <v>21</v>
      </c>
      <c r="G1039" s="11" t="s">
        <v>22</v>
      </c>
      <c r="H1039" s="11" t="s">
        <v>49</v>
      </c>
      <c r="I1039" s="11">
        <v>1</v>
      </c>
      <c r="J1039" s="11">
        <v>5</v>
      </c>
      <c r="K1039" s="11">
        <v>7</v>
      </c>
      <c r="L1039" s="11">
        <v>10</v>
      </c>
      <c r="M1039" s="11">
        <v>0.47826086956521702</v>
      </c>
      <c r="N1039" s="11">
        <v>0.52536231884057905</v>
      </c>
      <c r="O1039" s="11">
        <v>0.47826086956521702</v>
      </c>
      <c r="P1039" s="11">
        <v>0.49922360248447201</v>
      </c>
      <c r="Q1039" s="11">
        <v>0.37745098039215602</v>
      </c>
      <c r="R1039" s="11">
        <v>0.30064545690526101</v>
      </c>
      <c r="S1039" s="12">
        <v>453</v>
      </c>
    </row>
    <row r="1040" spans="2:19" x14ac:dyDescent="0.3">
      <c r="B1040" s="11" t="s">
        <v>484</v>
      </c>
      <c r="C1040" s="11" t="s">
        <v>19</v>
      </c>
      <c r="D1040" s="11" t="s">
        <v>570</v>
      </c>
      <c r="E1040" s="11">
        <v>32</v>
      </c>
      <c r="F1040" s="11" t="s">
        <v>21</v>
      </c>
      <c r="G1040" s="11" t="s">
        <v>33</v>
      </c>
      <c r="H1040" s="11" t="s">
        <v>49</v>
      </c>
      <c r="I1040" s="11">
        <v>2</v>
      </c>
      <c r="J1040" s="11">
        <v>7</v>
      </c>
      <c r="K1040" s="11">
        <v>4</v>
      </c>
      <c r="L1040" s="11">
        <v>8</v>
      </c>
      <c r="M1040" s="11">
        <v>0.476190476190476</v>
      </c>
      <c r="N1040" s="11">
        <v>0.44761904761904697</v>
      </c>
      <c r="O1040" s="11">
        <v>0.476190476190476</v>
      </c>
      <c r="P1040" s="11">
        <v>0.45291005291005199</v>
      </c>
      <c r="Q1040" s="11">
        <v>0.44444444444444398</v>
      </c>
      <c r="R1040" s="11">
        <v>0.40285005298090198</v>
      </c>
      <c r="S1040" s="12">
        <v>460</v>
      </c>
    </row>
    <row r="1041" spans="2:19" x14ac:dyDescent="0.3">
      <c r="B1041" s="11" t="s">
        <v>484</v>
      </c>
      <c r="C1041" s="11" t="s">
        <v>27</v>
      </c>
      <c r="D1041" s="11" t="s">
        <v>571</v>
      </c>
      <c r="E1041" s="11">
        <v>32</v>
      </c>
      <c r="F1041" s="11" t="s">
        <v>21</v>
      </c>
      <c r="G1041" s="11" t="s">
        <v>22</v>
      </c>
      <c r="H1041" s="11" t="s">
        <v>49</v>
      </c>
      <c r="I1041" s="11">
        <v>0</v>
      </c>
      <c r="J1041" s="11">
        <v>4</v>
      </c>
      <c r="K1041" s="11">
        <v>1</v>
      </c>
      <c r="L1041" s="11">
        <v>15</v>
      </c>
      <c r="M1041" s="11">
        <v>0.75</v>
      </c>
      <c r="N1041" s="11">
        <v>0.63157894736842102</v>
      </c>
      <c r="O1041" s="11">
        <v>0.75</v>
      </c>
      <c r="P1041" s="11">
        <v>0.68571428571428505</v>
      </c>
      <c r="Q1041" s="11">
        <v>0.46875</v>
      </c>
      <c r="R1041" s="11">
        <v>0</v>
      </c>
      <c r="S1041" s="12">
        <v>185</v>
      </c>
    </row>
    <row r="1042" spans="2:19" x14ac:dyDescent="0.3">
      <c r="B1042" s="11" t="s">
        <v>484</v>
      </c>
      <c r="C1042" s="11" t="s">
        <v>27</v>
      </c>
      <c r="D1042" s="11" t="s">
        <v>571</v>
      </c>
      <c r="E1042" s="11">
        <v>32</v>
      </c>
      <c r="F1042" s="11" t="s">
        <v>21</v>
      </c>
      <c r="G1042" s="11" t="s">
        <v>33</v>
      </c>
      <c r="H1042" s="11" t="s">
        <v>49</v>
      </c>
      <c r="I1042" s="11">
        <v>2</v>
      </c>
      <c r="J1042" s="11">
        <v>6</v>
      </c>
      <c r="K1042" s="11">
        <v>3</v>
      </c>
      <c r="L1042" s="11">
        <v>11</v>
      </c>
      <c r="M1042" s="11">
        <v>0.59090909090909005</v>
      </c>
      <c r="N1042" s="11">
        <v>0.55721925133689798</v>
      </c>
      <c r="O1042" s="11">
        <v>0.59090909090909005</v>
      </c>
      <c r="P1042" s="11">
        <v>0.56350101511391804</v>
      </c>
      <c r="Q1042" s="11">
        <v>0.51785714285714202</v>
      </c>
      <c r="R1042" s="11">
        <v>0.47484525580968601</v>
      </c>
      <c r="S1042" s="12">
        <v>187</v>
      </c>
    </row>
    <row r="1043" spans="2:19" x14ac:dyDescent="0.3">
      <c r="B1043" s="11" t="s">
        <v>484</v>
      </c>
      <c r="C1043" s="11" t="s">
        <v>29</v>
      </c>
      <c r="D1043" s="11" t="s">
        <v>572</v>
      </c>
      <c r="E1043" s="11">
        <v>32</v>
      </c>
      <c r="F1043" s="11" t="s">
        <v>21</v>
      </c>
      <c r="G1043" s="11" t="s">
        <v>22</v>
      </c>
      <c r="H1043" s="11" t="s">
        <v>49</v>
      </c>
      <c r="I1043" s="11">
        <v>2</v>
      </c>
      <c r="J1043" s="11">
        <v>4</v>
      </c>
      <c r="K1043" s="11">
        <v>2</v>
      </c>
      <c r="L1043" s="11">
        <v>15</v>
      </c>
      <c r="M1043" s="11">
        <v>0.73913043478260798</v>
      </c>
      <c r="N1043" s="11">
        <v>0.71395881006864903</v>
      </c>
      <c r="O1043" s="11">
        <v>0.73913043478260798</v>
      </c>
      <c r="P1043" s="11">
        <v>0.72028985507246301</v>
      </c>
      <c r="Q1043" s="11">
        <v>0.60784313725490202</v>
      </c>
      <c r="R1043" s="11">
        <v>0.58372351144886303</v>
      </c>
      <c r="S1043" s="12">
        <v>195</v>
      </c>
    </row>
    <row r="1044" spans="2:19" x14ac:dyDescent="0.3">
      <c r="B1044" s="11" t="s">
        <v>484</v>
      </c>
      <c r="C1044" s="11" t="s">
        <v>29</v>
      </c>
      <c r="D1044" s="11" t="s">
        <v>572</v>
      </c>
      <c r="E1044" s="11">
        <v>32</v>
      </c>
      <c r="F1044" s="11" t="s">
        <v>21</v>
      </c>
      <c r="G1044" s="11" t="s">
        <v>33</v>
      </c>
      <c r="H1044" s="11" t="s">
        <v>49</v>
      </c>
      <c r="I1044" s="11">
        <v>0</v>
      </c>
      <c r="J1044" s="11">
        <v>9</v>
      </c>
      <c r="K1044" s="11">
        <v>0</v>
      </c>
      <c r="L1044" s="11">
        <v>12</v>
      </c>
      <c r="M1044" s="11">
        <v>0.57142857142857095</v>
      </c>
      <c r="N1044" s="11">
        <v>0.32653061224489699</v>
      </c>
      <c r="O1044" s="11">
        <v>0.57142857142857095</v>
      </c>
      <c r="P1044" s="11">
        <v>0.415584415584415</v>
      </c>
      <c r="Q1044" s="11">
        <v>0.5</v>
      </c>
      <c r="R1044" s="11">
        <v>0</v>
      </c>
      <c r="S1044" s="12">
        <v>196</v>
      </c>
    </row>
    <row r="1045" spans="2:19" x14ac:dyDescent="0.3">
      <c r="B1045" s="11" t="s">
        <v>484</v>
      </c>
      <c r="C1045" s="11" t="s">
        <v>25</v>
      </c>
      <c r="D1045" s="11" t="s">
        <v>573</v>
      </c>
      <c r="E1045" s="11">
        <v>32</v>
      </c>
      <c r="F1045" s="11" t="s">
        <v>21</v>
      </c>
      <c r="G1045" s="11" t="s">
        <v>22</v>
      </c>
      <c r="H1045" s="11" t="s">
        <v>49</v>
      </c>
      <c r="I1045" s="11">
        <v>6</v>
      </c>
      <c r="J1045" s="11">
        <v>0</v>
      </c>
      <c r="K1045" s="11">
        <v>16</v>
      </c>
      <c r="L1045" s="11">
        <v>1</v>
      </c>
      <c r="M1045" s="11">
        <v>0.30434782608695599</v>
      </c>
      <c r="N1045" s="11">
        <v>0.810276679841897</v>
      </c>
      <c r="O1045" s="11">
        <v>0.30434782608695599</v>
      </c>
      <c r="P1045" s="11">
        <v>0.193926846100759</v>
      </c>
      <c r="Q1045" s="11">
        <v>0.52941176470588203</v>
      </c>
      <c r="R1045" s="11">
        <v>0.35589338189438802</v>
      </c>
      <c r="S1045" s="12">
        <v>321</v>
      </c>
    </row>
    <row r="1046" spans="2:19" x14ac:dyDescent="0.3">
      <c r="B1046" s="11" t="s">
        <v>484</v>
      </c>
      <c r="C1046" s="11" t="s">
        <v>25</v>
      </c>
      <c r="D1046" s="11" t="s">
        <v>573</v>
      </c>
      <c r="E1046" s="11">
        <v>32</v>
      </c>
      <c r="F1046" s="11" t="s">
        <v>21</v>
      </c>
      <c r="G1046" s="11" t="s">
        <v>33</v>
      </c>
      <c r="H1046" s="11" t="s">
        <v>49</v>
      </c>
      <c r="I1046" s="11">
        <v>6</v>
      </c>
      <c r="J1046" s="11">
        <v>3</v>
      </c>
      <c r="K1046" s="11">
        <v>8</v>
      </c>
      <c r="L1046" s="11">
        <v>4</v>
      </c>
      <c r="M1046" s="11">
        <v>0.476190476190476</v>
      </c>
      <c r="N1046" s="11">
        <v>0.51020408163265296</v>
      </c>
      <c r="O1046" s="11">
        <v>0.476190476190476</v>
      </c>
      <c r="P1046" s="11">
        <v>0.46420398823144798</v>
      </c>
      <c r="Q1046" s="11">
        <v>0.5</v>
      </c>
      <c r="R1046" s="11">
        <v>0.48299558735864401</v>
      </c>
      <c r="S1046" s="12">
        <v>322</v>
      </c>
    </row>
    <row r="1047" spans="2:19" x14ac:dyDescent="0.3">
      <c r="B1047" s="9" t="s">
        <v>484</v>
      </c>
      <c r="C1047" s="9" t="s">
        <v>19</v>
      </c>
      <c r="D1047" s="9" t="s">
        <v>574</v>
      </c>
      <c r="E1047" s="9">
        <v>32</v>
      </c>
      <c r="F1047" s="9" t="s">
        <v>21</v>
      </c>
      <c r="G1047" s="9" t="s">
        <v>22</v>
      </c>
      <c r="H1047" s="9" t="s">
        <v>55</v>
      </c>
      <c r="I1047" s="9">
        <v>2</v>
      </c>
      <c r="J1047" s="9">
        <v>4</v>
      </c>
      <c r="K1047" s="9">
        <v>11</v>
      </c>
      <c r="L1047" s="9">
        <v>6</v>
      </c>
      <c r="M1047" s="9">
        <v>0.34782608695652101</v>
      </c>
      <c r="N1047" s="9">
        <v>0.48361204013377901</v>
      </c>
      <c r="O1047" s="9">
        <v>0.34782608695652101</v>
      </c>
      <c r="P1047" s="9">
        <v>0.38342232392575598</v>
      </c>
      <c r="Q1047" s="9">
        <v>0.34313725490196001</v>
      </c>
      <c r="R1047" s="9">
        <v>0.32281576966403103</v>
      </c>
      <c r="S1047" s="10">
        <v>256</v>
      </c>
    </row>
    <row r="1048" spans="2:19" x14ac:dyDescent="0.3">
      <c r="B1048" s="9" t="s">
        <v>484</v>
      </c>
      <c r="C1048" s="9" t="s">
        <v>19</v>
      </c>
      <c r="D1048" s="9" t="s">
        <v>574</v>
      </c>
      <c r="E1048" s="9">
        <v>32</v>
      </c>
      <c r="F1048" s="9" t="s">
        <v>21</v>
      </c>
      <c r="G1048" s="9" t="s">
        <v>33</v>
      </c>
      <c r="H1048" s="9" t="s">
        <v>55</v>
      </c>
      <c r="I1048" s="9">
        <v>7</v>
      </c>
      <c r="J1048" s="9">
        <v>2</v>
      </c>
      <c r="K1048" s="9">
        <v>10</v>
      </c>
      <c r="L1048" s="9">
        <v>2</v>
      </c>
      <c r="M1048" s="9">
        <v>0.42857142857142799</v>
      </c>
      <c r="N1048" s="9">
        <v>0.46218487394957902</v>
      </c>
      <c r="O1048" s="9">
        <v>0.42857142857142799</v>
      </c>
      <c r="P1048" s="9">
        <v>0.37362637362637302</v>
      </c>
      <c r="Q1048" s="9">
        <v>0.47222222222222199</v>
      </c>
      <c r="R1048" s="9">
        <v>0.40418561305824302</v>
      </c>
      <c r="S1048" s="10">
        <v>258</v>
      </c>
    </row>
    <row r="1049" spans="2:19" x14ac:dyDescent="0.3">
      <c r="B1049" s="9" t="s">
        <v>484</v>
      </c>
      <c r="C1049" s="9" t="s">
        <v>23</v>
      </c>
      <c r="D1049" s="9" t="s">
        <v>575</v>
      </c>
      <c r="E1049" s="9">
        <v>32</v>
      </c>
      <c r="F1049" s="9" t="s">
        <v>21</v>
      </c>
      <c r="G1049" s="9" t="s">
        <v>22</v>
      </c>
      <c r="H1049" s="9" t="s">
        <v>55</v>
      </c>
      <c r="I1049" s="9">
        <v>0</v>
      </c>
      <c r="J1049" s="9">
        <v>6</v>
      </c>
      <c r="K1049" s="9">
        <v>1</v>
      </c>
      <c r="L1049" s="9">
        <v>16</v>
      </c>
      <c r="M1049" s="9">
        <v>0.69565217391304301</v>
      </c>
      <c r="N1049" s="9">
        <v>0.53754940711462396</v>
      </c>
      <c r="O1049" s="9">
        <v>0.69565217391304301</v>
      </c>
      <c r="P1049" s="9">
        <v>0.60646599777034504</v>
      </c>
      <c r="Q1049" s="9">
        <v>0.47058823529411697</v>
      </c>
      <c r="R1049" s="9">
        <v>0</v>
      </c>
      <c r="S1049" s="10">
        <v>346</v>
      </c>
    </row>
    <row r="1050" spans="2:19" x14ac:dyDescent="0.3">
      <c r="B1050" s="9" t="s">
        <v>484</v>
      </c>
      <c r="C1050" s="9" t="s">
        <v>23</v>
      </c>
      <c r="D1050" s="9" t="s">
        <v>575</v>
      </c>
      <c r="E1050" s="9">
        <v>32</v>
      </c>
      <c r="F1050" s="9" t="s">
        <v>21</v>
      </c>
      <c r="G1050" s="9" t="s">
        <v>33</v>
      </c>
      <c r="H1050" s="9" t="s">
        <v>55</v>
      </c>
      <c r="I1050" s="9">
        <v>0</v>
      </c>
      <c r="J1050" s="9">
        <v>9</v>
      </c>
      <c r="K1050" s="9">
        <v>2</v>
      </c>
      <c r="L1050" s="9">
        <v>10</v>
      </c>
      <c r="M1050" s="9">
        <v>0.476190476190476</v>
      </c>
      <c r="N1050" s="9">
        <v>0.30075187969924799</v>
      </c>
      <c r="O1050" s="9">
        <v>0.476190476190476</v>
      </c>
      <c r="P1050" s="9">
        <v>0.36866359447004599</v>
      </c>
      <c r="Q1050" s="9">
        <v>0.41666666666666602</v>
      </c>
      <c r="R1050" s="9">
        <v>0</v>
      </c>
      <c r="S1050" s="10">
        <v>354</v>
      </c>
    </row>
    <row r="1051" spans="2:19" x14ac:dyDescent="0.3">
      <c r="B1051" s="9" t="s">
        <v>484</v>
      </c>
      <c r="C1051" s="9" t="s">
        <v>29</v>
      </c>
      <c r="D1051" s="9" t="s">
        <v>576</v>
      </c>
      <c r="E1051" s="9">
        <v>32</v>
      </c>
      <c r="F1051" s="9" t="s">
        <v>21</v>
      </c>
      <c r="G1051" s="9" t="s">
        <v>22</v>
      </c>
      <c r="H1051" s="9" t="s">
        <v>55</v>
      </c>
      <c r="I1051" s="9">
        <v>1</v>
      </c>
      <c r="J1051" s="9">
        <v>5</v>
      </c>
      <c r="K1051" s="9">
        <v>5</v>
      </c>
      <c r="L1051" s="9">
        <v>12</v>
      </c>
      <c r="M1051" s="9">
        <v>0.56521739130434701</v>
      </c>
      <c r="N1051" s="9">
        <v>0.56521739130434701</v>
      </c>
      <c r="O1051" s="9">
        <v>0.56521739130434701</v>
      </c>
      <c r="P1051" s="9">
        <v>0.56521739130434701</v>
      </c>
      <c r="Q1051" s="9">
        <v>0.43627450980392102</v>
      </c>
      <c r="R1051" s="9">
        <v>0.34299717028501697</v>
      </c>
      <c r="S1051" s="10">
        <v>416</v>
      </c>
    </row>
    <row r="1052" spans="2:19" x14ac:dyDescent="0.3">
      <c r="B1052" s="9" t="s">
        <v>484</v>
      </c>
      <c r="C1052" s="9" t="s">
        <v>29</v>
      </c>
      <c r="D1052" s="9" t="s">
        <v>576</v>
      </c>
      <c r="E1052" s="9">
        <v>32</v>
      </c>
      <c r="F1052" s="9" t="s">
        <v>21</v>
      </c>
      <c r="G1052" s="9" t="s">
        <v>33</v>
      </c>
      <c r="H1052" s="9" t="s">
        <v>55</v>
      </c>
      <c r="I1052" s="9">
        <v>0</v>
      </c>
      <c r="J1052" s="9">
        <v>9</v>
      </c>
      <c r="K1052" s="9">
        <v>2</v>
      </c>
      <c r="L1052" s="9">
        <v>10</v>
      </c>
      <c r="M1052" s="9">
        <v>0.476190476190476</v>
      </c>
      <c r="N1052" s="9">
        <v>0.30075187969924799</v>
      </c>
      <c r="O1052" s="9">
        <v>0.476190476190476</v>
      </c>
      <c r="P1052" s="9">
        <v>0.36866359447004599</v>
      </c>
      <c r="Q1052" s="9">
        <v>0.41666666666666602</v>
      </c>
      <c r="R1052" s="9">
        <v>0</v>
      </c>
      <c r="S1052" s="10">
        <v>420</v>
      </c>
    </row>
    <row r="1053" spans="2:19" x14ac:dyDescent="0.3">
      <c r="B1053" s="9" t="s">
        <v>484</v>
      </c>
      <c r="C1053" s="9" t="s">
        <v>25</v>
      </c>
      <c r="D1053" s="9" t="s">
        <v>577</v>
      </c>
      <c r="E1053" s="9">
        <v>32</v>
      </c>
      <c r="F1053" s="9" t="s">
        <v>21</v>
      </c>
      <c r="G1053" s="9" t="s">
        <v>22</v>
      </c>
      <c r="H1053" s="9" t="s">
        <v>55</v>
      </c>
      <c r="I1053" s="9">
        <v>0</v>
      </c>
      <c r="J1053" s="9">
        <v>6</v>
      </c>
      <c r="K1053" s="9">
        <v>1</v>
      </c>
      <c r="L1053" s="9">
        <v>16</v>
      </c>
      <c r="M1053" s="9">
        <v>0.69565217391304301</v>
      </c>
      <c r="N1053" s="9">
        <v>0.53754940711462396</v>
      </c>
      <c r="O1053" s="9">
        <v>0.69565217391304301</v>
      </c>
      <c r="P1053" s="9">
        <v>0.60646599777034504</v>
      </c>
      <c r="Q1053" s="9">
        <v>0.47058823529411697</v>
      </c>
      <c r="R1053" s="9">
        <v>0</v>
      </c>
      <c r="S1053" s="10">
        <v>403</v>
      </c>
    </row>
    <row r="1054" spans="2:19" x14ac:dyDescent="0.3">
      <c r="B1054" s="9" t="s">
        <v>484</v>
      </c>
      <c r="C1054" s="9" t="s">
        <v>25</v>
      </c>
      <c r="D1054" s="9" t="s">
        <v>577</v>
      </c>
      <c r="E1054" s="9">
        <v>32</v>
      </c>
      <c r="F1054" s="9" t="s">
        <v>21</v>
      </c>
      <c r="G1054" s="9" t="s">
        <v>33</v>
      </c>
      <c r="H1054" s="9" t="s">
        <v>55</v>
      </c>
      <c r="I1054" s="9">
        <v>2</v>
      </c>
      <c r="J1054" s="9">
        <v>7</v>
      </c>
      <c r="K1054" s="9">
        <v>2</v>
      </c>
      <c r="L1054" s="9">
        <v>10</v>
      </c>
      <c r="M1054" s="9">
        <v>0.57142857142857095</v>
      </c>
      <c r="N1054" s="9">
        <v>0.55042016806722605</v>
      </c>
      <c r="O1054" s="9">
        <v>0.57142857142857095</v>
      </c>
      <c r="P1054" s="9">
        <v>0.52595680181886995</v>
      </c>
      <c r="Q1054" s="9">
        <v>0.52777777777777701</v>
      </c>
      <c r="R1054" s="9">
        <v>0.48309420820857302</v>
      </c>
      <c r="S1054" s="10">
        <v>403</v>
      </c>
    </row>
    <row r="1055" spans="2:19" x14ac:dyDescent="0.3">
      <c r="B1055" s="9" t="s">
        <v>484</v>
      </c>
      <c r="C1055" s="9" t="s">
        <v>27</v>
      </c>
      <c r="D1055" s="9" t="s">
        <v>578</v>
      </c>
      <c r="E1055" s="9">
        <v>32</v>
      </c>
      <c r="F1055" s="9" t="s">
        <v>21</v>
      </c>
      <c r="G1055" s="9" t="s">
        <v>22</v>
      </c>
      <c r="H1055" s="9" t="s">
        <v>55</v>
      </c>
      <c r="I1055" s="9">
        <v>1</v>
      </c>
      <c r="J1055" s="9">
        <v>3</v>
      </c>
      <c r="K1055" s="9">
        <v>2</v>
      </c>
      <c r="L1055" s="9">
        <v>14</v>
      </c>
      <c r="M1055" s="9">
        <v>0.75</v>
      </c>
      <c r="N1055" s="9">
        <v>0.72549019607843102</v>
      </c>
      <c r="O1055" s="9">
        <v>0.75</v>
      </c>
      <c r="P1055" s="9">
        <v>0.73593073593073499</v>
      </c>
      <c r="Q1055" s="9">
        <v>0.5625</v>
      </c>
      <c r="R1055" s="9">
        <v>0.49502425668334799</v>
      </c>
      <c r="S1055" s="10">
        <v>671</v>
      </c>
    </row>
    <row r="1056" spans="2:19" x14ac:dyDescent="0.3">
      <c r="B1056" s="9" t="s">
        <v>484</v>
      </c>
      <c r="C1056" s="9" t="s">
        <v>27</v>
      </c>
      <c r="D1056" s="9" t="s">
        <v>578</v>
      </c>
      <c r="E1056" s="9">
        <v>32</v>
      </c>
      <c r="F1056" s="9" t="s">
        <v>21</v>
      </c>
      <c r="G1056" s="9" t="s">
        <v>33</v>
      </c>
      <c r="H1056" s="9" t="s">
        <v>55</v>
      </c>
      <c r="I1056" s="9">
        <v>3</v>
      </c>
      <c r="J1056" s="9">
        <v>5</v>
      </c>
      <c r="K1056" s="9">
        <v>4</v>
      </c>
      <c r="L1056" s="9">
        <v>10</v>
      </c>
      <c r="M1056" s="9">
        <v>0.59090909090909005</v>
      </c>
      <c r="N1056" s="9">
        <v>0.58008658008657998</v>
      </c>
      <c r="O1056" s="9">
        <v>0.59090909090909005</v>
      </c>
      <c r="P1056" s="9">
        <v>0.58432601880877699</v>
      </c>
      <c r="Q1056" s="9">
        <v>0.54464285714285698</v>
      </c>
      <c r="R1056" s="9">
        <v>0.52596736361322205</v>
      </c>
      <c r="S1056" s="10">
        <v>671</v>
      </c>
    </row>
    <row r="1057" spans="2:19" x14ac:dyDescent="0.3">
      <c r="B1057" s="11" t="s">
        <v>484</v>
      </c>
      <c r="C1057" s="11" t="s">
        <v>23</v>
      </c>
      <c r="D1057" s="11" t="s">
        <v>579</v>
      </c>
      <c r="E1057" s="11">
        <v>32</v>
      </c>
      <c r="F1057" s="11" t="s">
        <v>21</v>
      </c>
      <c r="G1057" s="11" t="s">
        <v>22</v>
      </c>
      <c r="H1057" s="11" t="s">
        <v>61</v>
      </c>
      <c r="I1057" s="11">
        <v>0</v>
      </c>
      <c r="J1057" s="11">
        <v>6</v>
      </c>
      <c r="K1057" s="11">
        <v>4</v>
      </c>
      <c r="L1057" s="11">
        <v>13</v>
      </c>
      <c r="M1057" s="11">
        <v>0.56521739130434701</v>
      </c>
      <c r="N1057" s="11">
        <v>0.50572082379862704</v>
      </c>
      <c r="O1057" s="11">
        <v>0.56521739130434701</v>
      </c>
      <c r="P1057" s="11">
        <v>0.53381642512077199</v>
      </c>
      <c r="Q1057" s="11">
        <v>0.38235294117647001</v>
      </c>
      <c r="R1057" s="11">
        <v>0</v>
      </c>
      <c r="S1057" s="12">
        <v>652</v>
      </c>
    </row>
    <row r="1058" spans="2:19" x14ac:dyDescent="0.3">
      <c r="B1058" s="11" t="s">
        <v>484</v>
      </c>
      <c r="C1058" s="11" t="s">
        <v>23</v>
      </c>
      <c r="D1058" s="11" t="s">
        <v>579</v>
      </c>
      <c r="E1058" s="11">
        <v>32</v>
      </c>
      <c r="F1058" s="11" t="s">
        <v>21</v>
      </c>
      <c r="G1058" s="11" t="s">
        <v>33</v>
      </c>
      <c r="H1058" s="11" t="s">
        <v>61</v>
      </c>
      <c r="I1058" s="11">
        <v>2</v>
      </c>
      <c r="J1058" s="11">
        <v>7</v>
      </c>
      <c r="K1058" s="11">
        <v>5</v>
      </c>
      <c r="L1058" s="11">
        <v>7</v>
      </c>
      <c r="M1058" s="11">
        <v>0.42857142857142799</v>
      </c>
      <c r="N1058" s="11">
        <v>0.40816326530612201</v>
      </c>
      <c r="O1058" s="11">
        <v>0.42857142857142799</v>
      </c>
      <c r="P1058" s="11">
        <v>0.41483516483516403</v>
      </c>
      <c r="Q1058" s="11">
        <v>0.40277777777777701</v>
      </c>
      <c r="R1058" s="11">
        <v>0.36889397323343998</v>
      </c>
      <c r="S1058" s="12">
        <v>661</v>
      </c>
    </row>
    <row r="1059" spans="2:19" x14ac:dyDescent="0.3">
      <c r="B1059" s="11" t="s">
        <v>484</v>
      </c>
      <c r="C1059" s="11" t="s">
        <v>29</v>
      </c>
      <c r="D1059" s="11" t="s">
        <v>580</v>
      </c>
      <c r="E1059" s="11">
        <v>32</v>
      </c>
      <c r="F1059" s="11" t="s">
        <v>21</v>
      </c>
      <c r="G1059" s="11" t="s">
        <v>22</v>
      </c>
      <c r="H1059" s="11" t="s">
        <v>61</v>
      </c>
      <c r="I1059" s="11">
        <v>0</v>
      </c>
      <c r="J1059" s="11">
        <v>6</v>
      </c>
      <c r="K1059" s="11">
        <v>0</v>
      </c>
      <c r="L1059" s="11">
        <v>17</v>
      </c>
      <c r="M1059" s="11">
        <v>0.73913043478260798</v>
      </c>
      <c r="N1059" s="11">
        <v>0.54631379962192805</v>
      </c>
      <c r="O1059" s="11">
        <v>0.73913043478260798</v>
      </c>
      <c r="P1059" s="11">
        <v>0.62826086956521698</v>
      </c>
      <c r="Q1059" s="11">
        <v>0.5</v>
      </c>
      <c r="R1059" s="11">
        <v>0</v>
      </c>
      <c r="S1059" s="12">
        <v>392</v>
      </c>
    </row>
    <row r="1060" spans="2:19" x14ac:dyDescent="0.3">
      <c r="B1060" s="11" t="s">
        <v>484</v>
      </c>
      <c r="C1060" s="11" t="s">
        <v>29</v>
      </c>
      <c r="D1060" s="11" t="s">
        <v>580</v>
      </c>
      <c r="E1060" s="11">
        <v>32</v>
      </c>
      <c r="F1060" s="11" t="s">
        <v>21</v>
      </c>
      <c r="G1060" s="11" t="s">
        <v>33</v>
      </c>
      <c r="H1060" s="11" t="s">
        <v>61</v>
      </c>
      <c r="I1060" s="11">
        <v>0</v>
      </c>
      <c r="J1060" s="11">
        <v>9</v>
      </c>
      <c r="K1060" s="11">
        <v>0</v>
      </c>
      <c r="L1060" s="11">
        <v>12</v>
      </c>
      <c r="M1060" s="11">
        <v>0.57142857142857095</v>
      </c>
      <c r="N1060" s="11">
        <v>0.32653061224489699</v>
      </c>
      <c r="O1060" s="11">
        <v>0.57142857142857095</v>
      </c>
      <c r="P1060" s="11">
        <v>0.415584415584415</v>
      </c>
      <c r="Q1060" s="11">
        <v>0.5</v>
      </c>
      <c r="R1060" s="11">
        <v>0</v>
      </c>
      <c r="S1060" s="12">
        <v>396</v>
      </c>
    </row>
    <row r="1061" spans="2:19" x14ac:dyDescent="0.3">
      <c r="B1061" s="11" t="s">
        <v>484</v>
      </c>
      <c r="C1061" s="11" t="s">
        <v>19</v>
      </c>
      <c r="D1061" s="11" t="s">
        <v>581</v>
      </c>
      <c r="E1061" s="11">
        <v>32</v>
      </c>
      <c r="F1061" s="11" t="s">
        <v>21</v>
      </c>
      <c r="G1061" s="11" t="s">
        <v>22</v>
      </c>
      <c r="H1061" s="11" t="s">
        <v>61</v>
      </c>
      <c r="I1061" s="11">
        <v>0</v>
      </c>
      <c r="J1061" s="11">
        <v>6</v>
      </c>
      <c r="K1061" s="11">
        <v>10</v>
      </c>
      <c r="L1061" s="11">
        <v>7</v>
      </c>
      <c r="M1061" s="11">
        <v>0.30434782608695599</v>
      </c>
      <c r="N1061" s="11">
        <v>0.39799331103678898</v>
      </c>
      <c r="O1061" s="11">
        <v>0.30434782608695599</v>
      </c>
      <c r="P1061" s="11">
        <v>0.34492753623188399</v>
      </c>
      <c r="Q1061" s="11">
        <v>0.20588235294117599</v>
      </c>
      <c r="R1061" s="11">
        <v>0</v>
      </c>
      <c r="S1061" s="12">
        <v>483</v>
      </c>
    </row>
    <row r="1062" spans="2:19" x14ac:dyDescent="0.3">
      <c r="B1062" s="11" t="s">
        <v>484</v>
      </c>
      <c r="C1062" s="11" t="s">
        <v>19</v>
      </c>
      <c r="D1062" s="11" t="s">
        <v>581</v>
      </c>
      <c r="E1062" s="11">
        <v>32</v>
      </c>
      <c r="F1062" s="11" t="s">
        <v>21</v>
      </c>
      <c r="G1062" s="11" t="s">
        <v>33</v>
      </c>
      <c r="H1062" s="11" t="s">
        <v>61</v>
      </c>
      <c r="I1062" s="11">
        <v>5</v>
      </c>
      <c r="J1062" s="11">
        <v>4</v>
      </c>
      <c r="K1062" s="11">
        <v>6</v>
      </c>
      <c r="L1062" s="11">
        <v>6</v>
      </c>
      <c r="M1062" s="11">
        <v>0.52380952380952295</v>
      </c>
      <c r="N1062" s="11">
        <v>0.53766233766233695</v>
      </c>
      <c r="O1062" s="11">
        <v>0.52380952380952295</v>
      </c>
      <c r="P1062" s="11">
        <v>0.52597402597402598</v>
      </c>
      <c r="Q1062" s="11">
        <v>0.52777777777777701</v>
      </c>
      <c r="R1062" s="11">
        <v>0.52463410228614504</v>
      </c>
      <c r="S1062" s="12">
        <v>484</v>
      </c>
    </row>
    <row r="1063" spans="2:19" x14ac:dyDescent="0.3">
      <c r="B1063" s="11" t="s">
        <v>484</v>
      </c>
      <c r="C1063" s="11" t="s">
        <v>25</v>
      </c>
      <c r="D1063" s="11" t="s">
        <v>582</v>
      </c>
      <c r="E1063" s="11">
        <v>32</v>
      </c>
      <c r="F1063" s="11" t="s">
        <v>21</v>
      </c>
      <c r="G1063" s="11" t="s">
        <v>22</v>
      </c>
      <c r="H1063" s="11" t="s">
        <v>61</v>
      </c>
      <c r="I1063" s="11">
        <v>1</v>
      </c>
      <c r="J1063" s="11">
        <v>5</v>
      </c>
      <c r="K1063" s="11">
        <v>6</v>
      </c>
      <c r="L1063" s="11">
        <v>11</v>
      </c>
      <c r="M1063" s="11">
        <v>0.52173913043478204</v>
      </c>
      <c r="N1063" s="11">
        <v>0.54541925465838503</v>
      </c>
      <c r="O1063" s="11">
        <v>0.52173913043478204</v>
      </c>
      <c r="P1063" s="11">
        <v>0.53288740245261901</v>
      </c>
      <c r="Q1063" s="11">
        <v>0.40686274509803899</v>
      </c>
      <c r="R1063" s="11">
        <v>0.32080549157971699</v>
      </c>
      <c r="S1063" s="12">
        <v>546</v>
      </c>
    </row>
    <row r="1064" spans="2:19" x14ac:dyDescent="0.3">
      <c r="B1064" s="11" t="s">
        <v>484</v>
      </c>
      <c r="C1064" s="11" t="s">
        <v>25</v>
      </c>
      <c r="D1064" s="11" t="s">
        <v>582</v>
      </c>
      <c r="E1064" s="11">
        <v>32</v>
      </c>
      <c r="F1064" s="11" t="s">
        <v>21</v>
      </c>
      <c r="G1064" s="11" t="s">
        <v>33</v>
      </c>
      <c r="H1064" s="11" t="s">
        <v>61</v>
      </c>
      <c r="I1064" s="11">
        <v>2</v>
      </c>
      <c r="J1064" s="11">
        <v>7</v>
      </c>
      <c r="K1064" s="11">
        <v>1</v>
      </c>
      <c r="L1064" s="11">
        <v>11</v>
      </c>
      <c r="M1064" s="11">
        <v>0.61904761904761896</v>
      </c>
      <c r="N1064" s="11">
        <v>0.634920634920635</v>
      </c>
      <c r="O1064" s="11">
        <v>0.61904761904761896</v>
      </c>
      <c r="P1064" s="11">
        <v>0.56190476190476102</v>
      </c>
      <c r="Q1064" s="11">
        <v>0.56944444444444398</v>
      </c>
      <c r="R1064" s="11">
        <v>0.536731348519357</v>
      </c>
      <c r="S1064" s="12">
        <v>552</v>
      </c>
    </row>
    <row r="1065" spans="2:19" x14ac:dyDescent="0.3">
      <c r="B1065" s="11" t="s">
        <v>484</v>
      </c>
      <c r="C1065" s="11" t="s">
        <v>27</v>
      </c>
      <c r="D1065" s="11" t="s">
        <v>583</v>
      </c>
      <c r="E1065" s="11">
        <v>32</v>
      </c>
      <c r="F1065" s="11" t="s">
        <v>21</v>
      </c>
      <c r="G1065" s="11" t="s">
        <v>22</v>
      </c>
      <c r="H1065" s="11" t="s">
        <v>61</v>
      </c>
      <c r="I1065" s="11">
        <v>3</v>
      </c>
      <c r="J1065" s="11">
        <v>1</v>
      </c>
      <c r="K1065" s="11">
        <v>2</v>
      </c>
      <c r="L1065" s="11">
        <v>14</v>
      </c>
      <c r="M1065" s="11">
        <v>0.85</v>
      </c>
      <c r="N1065" s="11">
        <v>0.86666666666666603</v>
      </c>
      <c r="O1065" s="11">
        <v>0.85</v>
      </c>
      <c r="P1065" s="11">
        <v>0.85591397849462303</v>
      </c>
      <c r="Q1065" s="11">
        <v>0.8125</v>
      </c>
      <c r="R1065" s="11">
        <v>0.77859988610910202</v>
      </c>
      <c r="S1065" s="12">
        <v>400</v>
      </c>
    </row>
    <row r="1066" spans="2:19" x14ac:dyDescent="0.3">
      <c r="B1066" s="11" t="s">
        <v>484</v>
      </c>
      <c r="C1066" s="11" t="s">
        <v>27</v>
      </c>
      <c r="D1066" s="11" t="s">
        <v>583</v>
      </c>
      <c r="E1066" s="11">
        <v>32</v>
      </c>
      <c r="F1066" s="11" t="s">
        <v>21</v>
      </c>
      <c r="G1066" s="11" t="s">
        <v>33</v>
      </c>
      <c r="H1066" s="11" t="s">
        <v>61</v>
      </c>
      <c r="I1066" s="11">
        <v>4</v>
      </c>
      <c r="J1066" s="11">
        <v>4</v>
      </c>
      <c r="K1066" s="11">
        <v>3</v>
      </c>
      <c r="L1066" s="11">
        <v>11</v>
      </c>
      <c r="M1066" s="11">
        <v>0.68181818181818099</v>
      </c>
      <c r="N1066" s="11">
        <v>0.67445887445887398</v>
      </c>
      <c r="O1066" s="11">
        <v>0.68181818181818099</v>
      </c>
      <c r="P1066" s="11">
        <v>0.67669801462904899</v>
      </c>
      <c r="Q1066" s="11">
        <v>0.64285714285714202</v>
      </c>
      <c r="R1066" s="11">
        <v>0.63697810987491899</v>
      </c>
      <c r="S1066" s="12">
        <v>410</v>
      </c>
    </row>
    <row r="1067" spans="2:19" x14ac:dyDescent="0.3">
      <c r="B1067" s="9" t="s">
        <v>484</v>
      </c>
      <c r="C1067" s="9" t="s">
        <v>19</v>
      </c>
      <c r="D1067" s="9" t="s">
        <v>584</v>
      </c>
      <c r="E1067" s="9">
        <v>32</v>
      </c>
      <c r="F1067" s="9" t="s">
        <v>21</v>
      </c>
      <c r="G1067" s="9" t="s">
        <v>22</v>
      </c>
      <c r="H1067" s="9" t="s">
        <v>67</v>
      </c>
      <c r="I1067" s="9">
        <v>0</v>
      </c>
      <c r="J1067" s="9">
        <v>6</v>
      </c>
      <c r="K1067" s="9">
        <v>2</v>
      </c>
      <c r="L1067" s="9">
        <v>15</v>
      </c>
      <c r="M1067" s="9">
        <v>0.65217391304347805</v>
      </c>
      <c r="N1067" s="9">
        <v>0.52795031055900599</v>
      </c>
      <c r="O1067" s="9">
        <v>0.65217391304347805</v>
      </c>
      <c r="P1067" s="9">
        <v>0.58352402745995402</v>
      </c>
      <c r="Q1067" s="9">
        <v>0.441176470588235</v>
      </c>
      <c r="R1067" s="9">
        <v>0</v>
      </c>
      <c r="S1067" s="10">
        <v>657</v>
      </c>
    </row>
    <row r="1068" spans="2:19" x14ac:dyDescent="0.3">
      <c r="B1068" s="9" t="s">
        <v>484</v>
      </c>
      <c r="C1068" s="9" t="s">
        <v>19</v>
      </c>
      <c r="D1068" s="9" t="s">
        <v>584</v>
      </c>
      <c r="E1068" s="9">
        <v>32</v>
      </c>
      <c r="F1068" s="9" t="s">
        <v>21</v>
      </c>
      <c r="G1068" s="9" t="s">
        <v>33</v>
      </c>
      <c r="H1068" s="9" t="s">
        <v>67</v>
      </c>
      <c r="I1068" s="9">
        <v>3</v>
      </c>
      <c r="J1068" s="9">
        <v>6</v>
      </c>
      <c r="K1068" s="9">
        <v>1</v>
      </c>
      <c r="L1068" s="9">
        <v>11</v>
      </c>
      <c r="M1068" s="9">
        <v>0.66666666666666596</v>
      </c>
      <c r="N1068" s="9">
        <v>0.69117647058823495</v>
      </c>
      <c r="O1068" s="9">
        <v>0.66666666666666596</v>
      </c>
      <c r="P1068" s="9">
        <v>0.63129973474801004</v>
      </c>
      <c r="Q1068" s="9">
        <v>0.625</v>
      </c>
      <c r="R1068" s="9">
        <v>0.62054574618451996</v>
      </c>
      <c r="S1068" s="10">
        <v>664</v>
      </c>
    </row>
    <row r="1069" spans="2:19" x14ac:dyDescent="0.3">
      <c r="B1069" s="9" t="s">
        <v>484</v>
      </c>
      <c r="C1069" s="9" t="s">
        <v>23</v>
      </c>
      <c r="D1069" s="9" t="s">
        <v>585</v>
      </c>
      <c r="E1069" s="9">
        <v>32</v>
      </c>
      <c r="F1069" s="9" t="s">
        <v>21</v>
      </c>
      <c r="G1069" s="9" t="s">
        <v>22</v>
      </c>
      <c r="H1069" s="9" t="s">
        <v>67</v>
      </c>
      <c r="I1069" s="9">
        <v>0</v>
      </c>
      <c r="J1069" s="9">
        <v>6</v>
      </c>
      <c r="K1069" s="9">
        <v>1</v>
      </c>
      <c r="L1069" s="9">
        <v>16</v>
      </c>
      <c r="M1069" s="9">
        <v>0.69565217391304301</v>
      </c>
      <c r="N1069" s="9">
        <v>0.53754940711462396</v>
      </c>
      <c r="O1069" s="9">
        <v>0.69565217391304301</v>
      </c>
      <c r="P1069" s="9">
        <v>0.60646599777034504</v>
      </c>
      <c r="Q1069" s="9">
        <v>0.47058823529411697</v>
      </c>
      <c r="R1069" s="9">
        <v>0</v>
      </c>
      <c r="S1069" s="10">
        <v>971</v>
      </c>
    </row>
    <row r="1070" spans="2:19" x14ac:dyDescent="0.3">
      <c r="B1070" s="9" t="s">
        <v>484</v>
      </c>
      <c r="C1070" s="9" t="s">
        <v>23</v>
      </c>
      <c r="D1070" s="9" t="s">
        <v>585</v>
      </c>
      <c r="E1070" s="9">
        <v>32</v>
      </c>
      <c r="F1070" s="9" t="s">
        <v>21</v>
      </c>
      <c r="G1070" s="9" t="s">
        <v>33</v>
      </c>
      <c r="H1070" s="9" t="s">
        <v>67</v>
      </c>
      <c r="I1070" s="9">
        <v>3</v>
      </c>
      <c r="J1070" s="9">
        <v>6</v>
      </c>
      <c r="K1070" s="9">
        <v>5</v>
      </c>
      <c r="L1070" s="9">
        <v>7</v>
      </c>
      <c r="M1070" s="9">
        <v>0.476190476190476</v>
      </c>
      <c r="N1070" s="9">
        <v>0.46840659340659302</v>
      </c>
      <c r="O1070" s="9">
        <v>0.476190476190476</v>
      </c>
      <c r="P1070" s="9">
        <v>0.47126050420167998</v>
      </c>
      <c r="Q1070" s="9">
        <v>0.45833333333333298</v>
      </c>
      <c r="R1070" s="9">
        <v>0.44513872104693802</v>
      </c>
      <c r="S1070" s="10">
        <v>972</v>
      </c>
    </row>
    <row r="1071" spans="2:19" x14ac:dyDescent="0.3">
      <c r="B1071" s="9" t="s">
        <v>484</v>
      </c>
      <c r="C1071" s="9" t="s">
        <v>29</v>
      </c>
      <c r="D1071" s="9" t="s">
        <v>586</v>
      </c>
      <c r="E1071" s="9">
        <v>32</v>
      </c>
      <c r="F1071" s="9" t="s">
        <v>21</v>
      </c>
      <c r="G1071" s="9" t="s">
        <v>22</v>
      </c>
      <c r="H1071" s="9" t="s">
        <v>67</v>
      </c>
      <c r="I1071" s="9">
        <v>1</v>
      </c>
      <c r="J1071" s="9">
        <v>5</v>
      </c>
      <c r="K1071" s="9">
        <v>1</v>
      </c>
      <c r="L1071" s="9">
        <v>16</v>
      </c>
      <c r="M1071" s="9">
        <v>0.73913043478260798</v>
      </c>
      <c r="N1071" s="9">
        <v>0.693581780538302</v>
      </c>
      <c r="O1071" s="9">
        <v>0.73913043478260798</v>
      </c>
      <c r="P1071" s="9">
        <v>0.68764302059496496</v>
      </c>
      <c r="Q1071" s="9">
        <v>0.55392156862745001</v>
      </c>
      <c r="R1071" s="9">
        <v>0.494421816408677</v>
      </c>
      <c r="S1071" s="10">
        <v>142</v>
      </c>
    </row>
    <row r="1072" spans="2:19" x14ac:dyDescent="0.3">
      <c r="B1072" s="9" t="s">
        <v>484</v>
      </c>
      <c r="C1072" s="9" t="s">
        <v>29</v>
      </c>
      <c r="D1072" s="9" t="s">
        <v>586</v>
      </c>
      <c r="E1072" s="9">
        <v>32</v>
      </c>
      <c r="F1072" s="9" t="s">
        <v>21</v>
      </c>
      <c r="G1072" s="9" t="s">
        <v>33</v>
      </c>
      <c r="H1072" s="9" t="s">
        <v>67</v>
      </c>
      <c r="I1072" s="9">
        <v>1</v>
      </c>
      <c r="J1072" s="9">
        <v>8</v>
      </c>
      <c r="K1072" s="9">
        <v>6</v>
      </c>
      <c r="L1072" s="9">
        <v>6</v>
      </c>
      <c r="M1072" s="9">
        <v>0.33333333333333298</v>
      </c>
      <c r="N1072" s="9">
        <v>0.30612244897959101</v>
      </c>
      <c r="O1072" s="9">
        <v>0.33333333333333298</v>
      </c>
      <c r="P1072" s="9">
        <v>0.31730769230769201</v>
      </c>
      <c r="Q1072" s="9">
        <v>0.30555555555555503</v>
      </c>
      <c r="R1072" s="9">
        <v>0.241497793679322</v>
      </c>
      <c r="S1072" s="10">
        <v>143</v>
      </c>
    </row>
    <row r="1073" spans="2:19" x14ac:dyDescent="0.3">
      <c r="B1073" s="9" t="s">
        <v>484</v>
      </c>
      <c r="C1073" s="9" t="s">
        <v>27</v>
      </c>
      <c r="D1073" s="9" t="s">
        <v>587</v>
      </c>
      <c r="E1073" s="9">
        <v>32</v>
      </c>
      <c r="F1073" s="9" t="s">
        <v>21</v>
      </c>
      <c r="G1073" s="9" t="s">
        <v>22</v>
      </c>
      <c r="H1073" s="9" t="s">
        <v>67</v>
      </c>
      <c r="I1073" s="9">
        <v>0</v>
      </c>
      <c r="J1073" s="9">
        <v>4</v>
      </c>
      <c r="K1073" s="9">
        <v>2</v>
      </c>
      <c r="L1073" s="9">
        <v>14</v>
      </c>
      <c r="M1073" s="9">
        <v>0.7</v>
      </c>
      <c r="N1073" s="9">
        <v>0.62222222222222201</v>
      </c>
      <c r="O1073" s="9">
        <v>0.7</v>
      </c>
      <c r="P1073" s="9">
        <v>0.65882352941176403</v>
      </c>
      <c r="Q1073" s="9">
        <v>0.4375</v>
      </c>
      <c r="R1073" s="9">
        <v>0</v>
      </c>
      <c r="S1073" s="10">
        <v>585</v>
      </c>
    </row>
    <row r="1074" spans="2:19" x14ac:dyDescent="0.3">
      <c r="B1074" s="9" t="s">
        <v>484</v>
      </c>
      <c r="C1074" s="9" t="s">
        <v>25</v>
      </c>
      <c r="D1074" s="9" t="s">
        <v>588</v>
      </c>
      <c r="E1074" s="9">
        <v>32</v>
      </c>
      <c r="F1074" s="9" t="s">
        <v>21</v>
      </c>
      <c r="G1074" s="9" t="s">
        <v>22</v>
      </c>
      <c r="H1074" s="9" t="s">
        <v>67</v>
      </c>
      <c r="I1074" s="9">
        <v>0</v>
      </c>
      <c r="J1074" s="9">
        <v>6</v>
      </c>
      <c r="K1074" s="9">
        <v>1</v>
      </c>
      <c r="L1074" s="9">
        <v>16</v>
      </c>
      <c r="M1074" s="9">
        <v>0.69565217391304301</v>
      </c>
      <c r="N1074" s="9">
        <v>0.53754940711462396</v>
      </c>
      <c r="O1074" s="9">
        <v>0.69565217391304301</v>
      </c>
      <c r="P1074" s="9">
        <v>0.60646599777034504</v>
      </c>
      <c r="Q1074" s="9">
        <v>0.47058823529411697</v>
      </c>
      <c r="R1074" s="9">
        <v>0</v>
      </c>
      <c r="S1074" s="10">
        <v>594</v>
      </c>
    </row>
    <row r="1075" spans="2:19" x14ac:dyDescent="0.3">
      <c r="B1075" s="9" t="s">
        <v>484</v>
      </c>
      <c r="C1075" s="9" t="s">
        <v>25</v>
      </c>
      <c r="D1075" s="9" t="s">
        <v>588</v>
      </c>
      <c r="E1075" s="9">
        <v>32</v>
      </c>
      <c r="F1075" s="9" t="s">
        <v>21</v>
      </c>
      <c r="G1075" s="9" t="s">
        <v>33</v>
      </c>
      <c r="H1075" s="9" t="s">
        <v>67</v>
      </c>
      <c r="I1075" s="9">
        <v>0</v>
      </c>
      <c r="J1075" s="9">
        <v>9</v>
      </c>
      <c r="K1075" s="9">
        <v>1</v>
      </c>
      <c r="L1075" s="9">
        <v>11</v>
      </c>
      <c r="M1075" s="9">
        <v>0.52380952380952295</v>
      </c>
      <c r="N1075" s="9">
        <v>0.314285714285714</v>
      </c>
      <c r="O1075" s="9">
        <v>0.52380952380952295</v>
      </c>
      <c r="P1075" s="9">
        <v>0.39285714285714202</v>
      </c>
      <c r="Q1075" s="9">
        <v>0.45833333333333298</v>
      </c>
      <c r="R1075" s="9">
        <v>0</v>
      </c>
      <c r="S1075" s="10">
        <v>596</v>
      </c>
    </row>
    <row r="1076" spans="2:19" x14ac:dyDescent="0.3">
      <c r="B1076" s="9" t="s">
        <v>484</v>
      </c>
      <c r="C1076" s="9" t="s">
        <v>27</v>
      </c>
      <c r="D1076" s="9" t="s">
        <v>589</v>
      </c>
      <c r="E1076" s="9">
        <v>32</v>
      </c>
      <c r="F1076" s="9" t="s">
        <v>21</v>
      </c>
      <c r="G1076" s="9" t="s">
        <v>33</v>
      </c>
      <c r="H1076" s="9" t="s">
        <v>67</v>
      </c>
      <c r="I1076" s="9">
        <v>3</v>
      </c>
      <c r="J1076" s="9">
        <v>5</v>
      </c>
      <c r="K1076" s="9">
        <v>2</v>
      </c>
      <c r="L1076" s="9">
        <v>12</v>
      </c>
      <c r="M1076" s="9">
        <v>0.68181818181818099</v>
      </c>
      <c r="N1076" s="9">
        <v>0.66737967914438501</v>
      </c>
      <c r="O1076" s="9">
        <v>0.68181818181818099</v>
      </c>
      <c r="P1076" s="9">
        <v>0.66050078953304703</v>
      </c>
      <c r="Q1076" s="9">
        <v>0.61607142857142805</v>
      </c>
      <c r="R1076" s="9">
        <v>0.60742409218012905</v>
      </c>
      <c r="S1076" s="10">
        <v>603</v>
      </c>
    </row>
    <row r="1077" spans="2:19" x14ac:dyDescent="0.3">
      <c r="B1077" s="11" t="s">
        <v>484</v>
      </c>
      <c r="C1077" s="11" t="s">
        <v>29</v>
      </c>
      <c r="D1077" s="11" t="s">
        <v>590</v>
      </c>
      <c r="E1077" s="11">
        <v>32</v>
      </c>
      <c r="F1077" s="11" t="s">
        <v>21</v>
      </c>
      <c r="G1077" s="11" t="s">
        <v>22</v>
      </c>
      <c r="H1077" s="11" t="s">
        <v>73</v>
      </c>
      <c r="I1077" s="11">
        <v>5</v>
      </c>
      <c r="J1077" s="11">
        <v>1</v>
      </c>
      <c r="K1077" s="11">
        <v>9</v>
      </c>
      <c r="L1077" s="11">
        <v>8</v>
      </c>
      <c r="M1077" s="11">
        <v>0.56521739130434701</v>
      </c>
      <c r="N1077" s="11">
        <v>0.75017253278122797</v>
      </c>
      <c r="O1077" s="11">
        <v>0.56521739130434701</v>
      </c>
      <c r="P1077" s="11">
        <v>0.58528428093645402</v>
      </c>
      <c r="Q1077" s="11">
        <v>0.65196078431372495</v>
      </c>
      <c r="R1077" s="11">
        <v>0.59400119193200396</v>
      </c>
      <c r="S1077" s="12">
        <v>484</v>
      </c>
    </row>
    <row r="1078" spans="2:19" x14ac:dyDescent="0.3">
      <c r="B1078" s="11" t="s">
        <v>484</v>
      </c>
      <c r="C1078" s="11" t="s">
        <v>29</v>
      </c>
      <c r="D1078" s="11" t="s">
        <v>590</v>
      </c>
      <c r="E1078" s="11">
        <v>32</v>
      </c>
      <c r="F1078" s="11" t="s">
        <v>21</v>
      </c>
      <c r="G1078" s="11" t="s">
        <v>33</v>
      </c>
      <c r="H1078" s="11" t="s">
        <v>73</v>
      </c>
      <c r="I1078" s="11">
        <v>5</v>
      </c>
      <c r="J1078" s="11">
        <v>4</v>
      </c>
      <c r="K1078" s="11">
        <v>3</v>
      </c>
      <c r="L1078" s="11">
        <v>9</v>
      </c>
      <c r="M1078" s="11">
        <v>0.66666666666666596</v>
      </c>
      <c r="N1078" s="11">
        <v>0.66346153846153799</v>
      </c>
      <c r="O1078" s="11">
        <v>0.66666666666666596</v>
      </c>
      <c r="P1078" s="11">
        <v>0.66352941176470503</v>
      </c>
      <c r="Q1078" s="11">
        <v>0.65277777777777701</v>
      </c>
      <c r="R1078" s="11">
        <v>0.65161636551288604</v>
      </c>
      <c r="S1078" s="12">
        <v>498</v>
      </c>
    </row>
    <row r="1079" spans="2:19" x14ac:dyDescent="0.3">
      <c r="B1079" s="11" t="s">
        <v>484</v>
      </c>
      <c r="C1079" s="11" t="s">
        <v>23</v>
      </c>
      <c r="D1079" s="11" t="s">
        <v>591</v>
      </c>
      <c r="E1079" s="11">
        <v>32</v>
      </c>
      <c r="F1079" s="11" t="s">
        <v>21</v>
      </c>
      <c r="G1079" s="11" t="s">
        <v>22</v>
      </c>
      <c r="H1079" s="11" t="s">
        <v>73</v>
      </c>
      <c r="I1079" s="11">
        <v>1</v>
      </c>
      <c r="J1079" s="11">
        <v>5</v>
      </c>
      <c r="K1079" s="11">
        <v>7</v>
      </c>
      <c r="L1079" s="11">
        <v>10</v>
      </c>
      <c r="M1079" s="11">
        <v>0.47826086956521702</v>
      </c>
      <c r="N1079" s="11">
        <v>0.52536231884057905</v>
      </c>
      <c r="O1079" s="11">
        <v>0.47826086956521702</v>
      </c>
      <c r="P1079" s="11">
        <v>0.49922360248447201</v>
      </c>
      <c r="Q1079" s="11">
        <v>0.37745098039215602</v>
      </c>
      <c r="R1079" s="11">
        <v>0.30064545690526101</v>
      </c>
      <c r="S1079" s="12">
        <v>515</v>
      </c>
    </row>
    <row r="1080" spans="2:19" x14ac:dyDescent="0.3">
      <c r="B1080" s="11" t="s">
        <v>484</v>
      </c>
      <c r="C1080" s="11" t="s">
        <v>23</v>
      </c>
      <c r="D1080" s="11" t="s">
        <v>591</v>
      </c>
      <c r="E1080" s="11">
        <v>32</v>
      </c>
      <c r="F1080" s="11" t="s">
        <v>21</v>
      </c>
      <c r="G1080" s="11" t="s">
        <v>33</v>
      </c>
      <c r="H1080" s="11" t="s">
        <v>73</v>
      </c>
      <c r="I1080" s="11">
        <v>3</v>
      </c>
      <c r="J1080" s="11">
        <v>6</v>
      </c>
      <c r="K1080" s="11">
        <v>8</v>
      </c>
      <c r="L1080" s="11">
        <v>4</v>
      </c>
      <c r="M1080" s="11">
        <v>0.33333333333333298</v>
      </c>
      <c r="N1080" s="11">
        <v>0.34545454545454501</v>
      </c>
      <c r="O1080" s="11">
        <v>0.33333333333333298</v>
      </c>
      <c r="P1080" s="11">
        <v>0.33636363636363598</v>
      </c>
      <c r="Q1080" s="11">
        <v>0.33333333333333298</v>
      </c>
      <c r="R1080" s="11">
        <v>0.33180774028439403</v>
      </c>
      <c r="S1080" s="12">
        <v>552</v>
      </c>
    </row>
    <row r="1081" spans="2:19" x14ac:dyDescent="0.3">
      <c r="B1081" s="11" t="s">
        <v>484</v>
      </c>
      <c r="C1081" s="11" t="s">
        <v>19</v>
      </c>
      <c r="D1081" s="11" t="s">
        <v>592</v>
      </c>
      <c r="E1081" s="11">
        <v>32</v>
      </c>
      <c r="F1081" s="11" t="s">
        <v>21</v>
      </c>
      <c r="G1081" s="11" t="s">
        <v>22</v>
      </c>
      <c r="H1081" s="11" t="s">
        <v>73</v>
      </c>
      <c r="I1081" s="11">
        <v>2</v>
      </c>
      <c r="J1081" s="11">
        <v>4</v>
      </c>
      <c r="K1081" s="11">
        <v>2</v>
      </c>
      <c r="L1081" s="11">
        <v>15</v>
      </c>
      <c r="M1081" s="11">
        <v>0.73913043478260798</v>
      </c>
      <c r="N1081" s="11">
        <v>0.71395881006864903</v>
      </c>
      <c r="O1081" s="11">
        <v>0.73913043478260798</v>
      </c>
      <c r="P1081" s="11">
        <v>0.72028985507246301</v>
      </c>
      <c r="Q1081" s="11">
        <v>0.60784313725490202</v>
      </c>
      <c r="R1081" s="11">
        <v>0.58372351144886303</v>
      </c>
      <c r="S1081" s="12">
        <v>539</v>
      </c>
    </row>
    <row r="1082" spans="2:19" x14ac:dyDescent="0.3">
      <c r="B1082" s="11" t="s">
        <v>484</v>
      </c>
      <c r="C1082" s="11" t="s">
        <v>19</v>
      </c>
      <c r="D1082" s="11" t="s">
        <v>592</v>
      </c>
      <c r="E1082" s="11">
        <v>32</v>
      </c>
      <c r="F1082" s="11" t="s">
        <v>21</v>
      </c>
      <c r="G1082" s="11" t="s">
        <v>33</v>
      </c>
      <c r="H1082" s="11" t="s">
        <v>73</v>
      </c>
      <c r="I1082" s="11">
        <v>4</v>
      </c>
      <c r="J1082" s="11">
        <v>5</v>
      </c>
      <c r="K1082" s="11">
        <v>4</v>
      </c>
      <c r="L1082" s="11">
        <v>8</v>
      </c>
      <c r="M1082" s="11">
        <v>0.57142857142857095</v>
      </c>
      <c r="N1082" s="11">
        <v>0.56593406593406503</v>
      </c>
      <c r="O1082" s="11">
        <v>0.57142857142857095</v>
      </c>
      <c r="P1082" s="11">
        <v>0.56739495798319295</v>
      </c>
      <c r="Q1082" s="11">
        <v>0.55555555555555503</v>
      </c>
      <c r="R1082" s="11">
        <v>0.54949116684306998</v>
      </c>
      <c r="S1082" s="12">
        <v>540</v>
      </c>
    </row>
    <row r="1083" spans="2:19" x14ac:dyDescent="0.3">
      <c r="B1083" s="11" t="s">
        <v>484</v>
      </c>
      <c r="C1083" s="11" t="s">
        <v>27</v>
      </c>
      <c r="D1083" s="11" t="s">
        <v>593</v>
      </c>
      <c r="E1083" s="11">
        <v>32</v>
      </c>
      <c r="F1083" s="11" t="s">
        <v>21</v>
      </c>
      <c r="G1083" s="11" t="s">
        <v>22</v>
      </c>
      <c r="H1083" s="11" t="s">
        <v>73</v>
      </c>
      <c r="I1083" s="11">
        <v>2</v>
      </c>
      <c r="J1083" s="11">
        <v>2</v>
      </c>
      <c r="K1083" s="11">
        <v>10</v>
      </c>
      <c r="L1083" s="11">
        <v>6</v>
      </c>
      <c r="M1083" s="11">
        <v>0.4</v>
      </c>
      <c r="N1083" s="11">
        <v>0.63333333333333297</v>
      </c>
      <c r="O1083" s="11">
        <v>0.4</v>
      </c>
      <c r="P1083" s="11">
        <v>0.45</v>
      </c>
      <c r="Q1083" s="11">
        <v>0.4375</v>
      </c>
      <c r="R1083" s="11">
        <v>0.391271145018321</v>
      </c>
      <c r="S1083" s="12">
        <v>554</v>
      </c>
    </row>
    <row r="1084" spans="2:19" x14ac:dyDescent="0.3">
      <c r="B1084" s="11" t="s">
        <v>484</v>
      </c>
      <c r="C1084" s="11" t="s">
        <v>25</v>
      </c>
      <c r="D1084" s="11" t="s">
        <v>939</v>
      </c>
      <c r="E1084" s="11">
        <v>32</v>
      </c>
      <c r="F1084" s="11" t="s">
        <v>21</v>
      </c>
      <c r="G1084" s="11" t="s">
        <v>22</v>
      </c>
      <c r="H1084" s="11" t="s">
        <v>73</v>
      </c>
      <c r="I1084" s="11">
        <v>1</v>
      </c>
      <c r="J1084" s="11">
        <v>5</v>
      </c>
      <c r="K1084" s="11">
        <v>2</v>
      </c>
      <c r="L1084" s="11">
        <v>15</v>
      </c>
      <c r="M1084" s="11">
        <v>0.69565217391304301</v>
      </c>
      <c r="N1084" s="11">
        <v>0.64130434782608603</v>
      </c>
      <c r="O1084" s="11">
        <v>0.69565217391304301</v>
      </c>
      <c r="P1084" s="11">
        <v>0.65726596161378703</v>
      </c>
      <c r="Q1084" s="11">
        <v>0.52450980392156799</v>
      </c>
      <c r="R1084" s="11">
        <v>0.43788268658607898</v>
      </c>
      <c r="S1084" s="11">
        <v>447</v>
      </c>
    </row>
    <row r="1085" spans="2:19" x14ac:dyDescent="0.3">
      <c r="B1085" s="11" t="s">
        <v>484</v>
      </c>
      <c r="C1085" s="11" t="s">
        <v>25</v>
      </c>
      <c r="D1085" s="11" t="s">
        <v>939</v>
      </c>
      <c r="E1085" s="11">
        <v>32</v>
      </c>
      <c r="F1085" s="11" t="s">
        <v>21</v>
      </c>
      <c r="G1085" s="11" t="s">
        <v>33</v>
      </c>
      <c r="H1085" s="11" t="s">
        <v>73</v>
      </c>
      <c r="I1085" s="11">
        <v>0</v>
      </c>
      <c r="J1085" s="11">
        <v>9</v>
      </c>
      <c r="K1085" s="11">
        <v>1</v>
      </c>
      <c r="L1085" s="11">
        <v>11</v>
      </c>
      <c r="M1085" s="11">
        <v>0.52380952380952295</v>
      </c>
      <c r="N1085" s="11">
        <v>0.314285714285714</v>
      </c>
      <c r="O1085" s="11">
        <v>0.52380952380952295</v>
      </c>
      <c r="P1085" s="11">
        <v>0.39285714285714202</v>
      </c>
      <c r="Q1085" s="11">
        <v>0.45833333333333298</v>
      </c>
      <c r="R1085" s="11">
        <v>0</v>
      </c>
      <c r="S1085" s="11">
        <v>449</v>
      </c>
    </row>
    <row r="1086" spans="2:19" x14ac:dyDescent="0.3">
      <c r="B1086" s="11" t="s">
        <v>484</v>
      </c>
      <c r="C1086" s="11" t="s">
        <v>27</v>
      </c>
      <c r="D1086" s="11" t="s">
        <v>593</v>
      </c>
      <c r="E1086" s="11">
        <v>32</v>
      </c>
      <c r="F1086" s="11" t="s">
        <v>21</v>
      </c>
      <c r="G1086" s="11" t="s">
        <v>33</v>
      </c>
      <c r="H1086" s="11" t="s">
        <v>73</v>
      </c>
      <c r="I1086" s="11">
        <v>4</v>
      </c>
      <c r="J1086" s="11">
        <v>4</v>
      </c>
      <c r="K1086" s="11">
        <v>9</v>
      </c>
      <c r="L1086" s="11">
        <v>5</v>
      </c>
      <c r="M1086" s="11">
        <v>0.40909090909090901</v>
      </c>
      <c r="N1086" s="11">
        <v>0.46542346542346502</v>
      </c>
      <c r="O1086" s="11">
        <v>0.40909090909090901</v>
      </c>
      <c r="P1086" s="11">
        <v>0.41520798042537099</v>
      </c>
      <c r="Q1086" s="11">
        <v>0.42857142857142799</v>
      </c>
      <c r="R1086" s="11">
        <v>0.41798820492168498</v>
      </c>
      <c r="S1086" s="12">
        <v>561</v>
      </c>
    </row>
    <row r="1087" spans="2:19" x14ac:dyDescent="0.3">
      <c r="B1087" s="9" t="s">
        <v>484</v>
      </c>
      <c r="C1087" s="9" t="s">
        <v>23</v>
      </c>
      <c r="D1087" s="9" t="s">
        <v>594</v>
      </c>
      <c r="E1087" s="9">
        <v>32</v>
      </c>
      <c r="F1087" s="9" t="s">
        <v>21</v>
      </c>
      <c r="G1087" s="9" t="s">
        <v>22</v>
      </c>
      <c r="H1087" s="9" t="s">
        <v>85</v>
      </c>
      <c r="I1087" s="9">
        <v>1</v>
      </c>
      <c r="J1087" s="9">
        <v>5</v>
      </c>
      <c r="K1087" s="9">
        <v>7</v>
      </c>
      <c r="L1087" s="9">
        <v>10</v>
      </c>
      <c r="M1087" s="9">
        <v>0.47826086956521702</v>
      </c>
      <c r="N1087" s="9">
        <v>0.52536231884057905</v>
      </c>
      <c r="O1087" s="9">
        <v>0.47826086956521702</v>
      </c>
      <c r="P1087" s="9">
        <v>0.49922360248447201</v>
      </c>
      <c r="Q1087" s="9">
        <v>0.37745098039215602</v>
      </c>
      <c r="R1087" s="9">
        <v>0.30064545690526101</v>
      </c>
      <c r="S1087" s="10">
        <v>570</v>
      </c>
    </row>
    <row r="1088" spans="2:19" x14ac:dyDescent="0.3">
      <c r="B1088" s="9" t="s">
        <v>484</v>
      </c>
      <c r="C1088" s="9" t="s">
        <v>23</v>
      </c>
      <c r="D1088" s="9" t="s">
        <v>594</v>
      </c>
      <c r="E1088" s="9">
        <v>32</v>
      </c>
      <c r="F1088" s="9" t="s">
        <v>21</v>
      </c>
      <c r="G1088" s="9" t="s">
        <v>33</v>
      </c>
      <c r="H1088" s="9" t="s">
        <v>85</v>
      </c>
      <c r="I1088" s="9">
        <v>2</v>
      </c>
      <c r="J1088" s="9">
        <v>7</v>
      </c>
      <c r="K1088" s="9">
        <v>7</v>
      </c>
      <c r="L1088" s="9">
        <v>5</v>
      </c>
      <c r="M1088" s="9">
        <v>0.33333333333333298</v>
      </c>
      <c r="N1088" s="9">
        <v>0.33333333333333298</v>
      </c>
      <c r="O1088" s="9">
        <v>0.33333333333333298</v>
      </c>
      <c r="P1088" s="9">
        <v>0.33333333333333298</v>
      </c>
      <c r="Q1088" s="9">
        <v>0.31944444444444398</v>
      </c>
      <c r="R1088" s="9">
        <v>0.30429030972509202</v>
      </c>
      <c r="S1088" s="10">
        <v>579</v>
      </c>
    </row>
    <row r="1089" spans="2:19" x14ac:dyDescent="0.3">
      <c r="B1089" s="9" t="s">
        <v>484</v>
      </c>
      <c r="C1089" s="9" t="s">
        <v>25</v>
      </c>
      <c r="D1089" s="9" t="s">
        <v>595</v>
      </c>
      <c r="E1089" s="9">
        <v>32</v>
      </c>
      <c r="F1089" s="9" t="s">
        <v>21</v>
      </c>
      <c r="G1089" s="9" t="s">
        <v>22</v>
      </c>
      <c r="H1089" s="9" t="s">
        <v>85</v>
      </c>
      <c r="I1089" s="9">
        <v>4</v>
      </c>
      <c r="J1089" s="9">
        <v>2</v>
      </c>
      <c r="K1089" s="9">
        <v>2</v>
      </c>
      <c r="L1089" s="9">
        <v>15</v>
      </c>
      <c r="M1089" s="9">
        <v>0.82608695652173902</v>
      </c>
      <c r="N1089" s="9">
        <v>0.82608695652173902</v>
      </c>
      <c r="O1089" s="9">
        <v>0.82608695652173902</v>
      </c>
      <c r="P1089" s="9">
        <v>0.82608695652173902</v>
      </c>
      <c r="Q1089" s="9">
        <v>0.77450980392156799</v>
      </c>
      <c r="R1089" s="9">
        <v>0.76696498884736997</v>
      </c>
      <c r="S1089" s="10">
        <v>352</v>
      </c>
    </row>
    <row r="1090" spans="2:19" x14ac:dyDescent="0.3">
      <c r="B1090" s="9" t="s">
        <v>484</v>
      </c>
      <c r="C1090" s="9" t="s">
        <v>25</v>
      </c>
      <c r="D1090" s="9" t="s">
        <v>595</v>
      </c>
      <c r="E1090" s="9">
        <v>32</v>
      </c>
      <c r="F1090" s="9" t="s">
        <v>21</v>
      </c>
      <c r="G1090" s="9" t="s">
        <v>33</v>
      </c>
      <c r="H1090" s="9" t="s">
        <v>85</v>
      </c>
      <c r="I1090" s="9">
        <v>1</v>
      </c>
      <c r="J1090" s="9">
        <v>8</v>
      </c>
      <c r="K1090" s="9">
        <v>0</v>
      </c>
      <c r="L1090" s="9">
        <v>12</v>
      </c>
      <c r="M1090" s="9">
        <v>0.61904761904761896</v>
      </c>
      <c r="N1090" s="9">
        <v>0.77142857142857102</v>
      </c>
      <c r="O1090" s="9">
        <v>0.61904761904761896</v>
      </c>
      <c r="P1090" s="9">
        <v>0.51428571428571401</v>
      </c>
      <c r="Q1090" s="9">
        <v>0.55555555555555503</v>
      </c>
      <c r="R1090" s="9">
        <v>0.50813274815461396</v>
      </c>
      <c r="S1090" s="10">
        <v>353</v>
      </c>
    </row>
    <row r="1091" spans="2:19" x14ac:dyDescent="0.3">
      <c r="B1091" s="9" t="s">
        <v>484</v>
      </c>
      <c r="C1091" s="9" t="s">
        <v>29</v>
      </c>
      <c r="D1091" s="9" t="s">
        <v>596</v>
      </c>
      <c r="E1091" s="9">
        <v>32</v>
      </c>
      <c r="F1091" s="9" t="s">
        <v>21</v>
      </c>
      <c r="G1091" s="9" t="s">
        <v>22</v>
      </c>
      <c r="H1091" s="9" t="s">
        <v>85</v>
      </c>
      <c r="I1091" s="9">
        <v>4</v>
      </c>
      <c r="J1091" s="9">
        <v>2</v>
      </c>
      <c r="K1091" s="9">
        <v>2</v>
      </c>
      <c r="L1091" s="9">
        <v>15</v>
      </c>
      <c r="M1091" s="9">
        <v>0.82608695652173902</v>
      </c>
      <c r="N1091" s="9">
        <v>0.82608695652173902</v>
      </c>
      <c r="O1091" s="9">
        <v>0.82608695652173902</v>
      </c>
      <c r="P1091" s="9">
        <v>0.82608695652173902</v>
      </c>
      <c r="Q1091" s="9">
        <v>0.77450980392156799</v>
      </c>
      <c r="R1091" s="9">
        <v>0.76696498884736997</v>
      </c>
      <c r="S1091" s="10">
        <v>441</v>
      </c>
    </row>
    <row r="1092" spans="2:19" x14ac:dyDescent="0.3">
      <c r="B1092" s="9" t="s">
        <v>484</v>
      </c>
      <c r="C1092" s="9" t="s">
        <v>29</v>
      </c>
      <c r="D1092" s="9" t="s">
        <v>596</v>
      </c>
      <c r="E1092" s="9">
        <v>32</v>
      </c>
      <c r="F1092" s="9" t="s">
        <v>21</v>
      </c>
      <c r="G1092" s="9" t="s">
        <v>33</v>
      </c>
      <c r="H1092" s="9" t="s">
        <v>85</v>
      </c>
      <c r="I1092" s="9">
        <v>4</v>
      </c>
      <c r="J1092" s="9">
        <v>5</v>
      </c>
      <c r="K1092" s="9">
        <v>6</v>
      </c>
      <c r="L1092" s="9">
        <v>6</v>
      </c>
      <c r="M1092" s="9">
        <v>0.476190476190476</v>
      </c>
      <c r="N1092" s="9">
        <v>0.483116883116883</v>
      </c>
      <c r="O1092" s="9">
        <v>0.476190476190476</v>
      </c>
      <c r="P1092" s="9">
        <v>0.47858777378228101</v>
      </c>
      <c r="Q1092" s="9">
        <v>0.47222222222222199</v>
      </c>
      <c r="R1092" s="9">
        <v>0.469247006410559</v>
      </c>
      <c r="S1092" s="10">
        <v>442</v>
      </c>
    </row>
    <row r="1093" spans="2:19" x14ac:dyDescent="0.3">
      <c r="B1093" s="9" t="s">
        <v>484</v>
      </c>
      <c r="C1093" s="9" t="s">
        <v>19</v>
      </c>
      <c r="D1093" s="9" t="s">
        <v>597</v>
      </c>
      <c r="E1093" s="9">
        <v>32</v>
      </c>
      <c r="F1093" s="9" t="s">
        <v>21</v>
      </c>
      <c r="G1093" s="9" t="s">
        <v>22</v>
      </c>
      <c r="H1093" s="9" t="s">
        <v>85</v>
      </c>
      <c r="I1093" s="9">
        <v>2</v>
      </c>
      <c r="J1093" s="9">
        <v>4</v>
      </c>
      <c r="K1093" s="9">
        <v>7</v>
      </c>
      <c r="L1093" s="9">
        <v>10</v>
      </c>
      <c r="M1093" s="9">
        <v>0.52173913043478204</v>
      </c>
      <c r="N1093" s="9">
        <v>0.58592132505175898</v>
      </c>
      <c r="O1093" s="9">
        <v>0.52173913043478204</v>
      </c>
      <c r="P1093" s="9">
        <v>0.54642356241234202</v>
      </c>
      <c r="Q1093" s="9">
        <v>0.46078431372549</v>
      </c>
      <c r="R1093" s="9">
        <v>0.42002227084801202</v>
      </c>
      <c r="S1093" s="10">
        <v>513</v>
      </c>
    </row>
    <row r="1094" spans="2:19" x14ac:dyDescent="0.3">
      <c r="B1094" s="9" t="s">
        <v>484</v>
      </c>
      <c r="C1094" s="9" t="s">
        <v>19</v>
      </c>
      <c r="D1094" s="9" t="s">
        <v>597</v>
      </c>
      <c r="E1094" s="9">
        <v>32</v>
      </c>
      <c r="F1094" s="9" t="s">
        <v>21</v>
      </c>
      <c r="G1094" s="9" t="s">
        <v>33</v>
      </c>
      <c r="H1094" s="9" t="s">
        <v>85</v>
      </c>
      <c r="I1094" s="9">
        <v>7</v>
      </c>
      <c r="J1094" s="9">
        <v>2</v>
      </c>
      <c r="K1094" s="9">
        <v>7</v>
      </c>
      <c r="L1094" s="9">
        <v>5</v>
      </c>
      <c r="M1094" s="9">
        <v>0.57142857142857095</v>
      </c>
      <c r="N1094" s="9">
        <v>0.62244897959183598</v>
      </c>
      <c r="O1094" s="9">
        <v>0.57142857142857095</v>
      </c>
      <c r="P1094" s="9">
        <v>0.56162144491663901</v>
      </c>
      <c r="Q1094" s="9">
        <v>0.59722222222222199</v>
      </c>
      <c r="R1094" s="9">
        <v>0.58327258526342995</v>
      </c>
      <c r="S1094" s="10">
        <v>514</v>
      </c>
    </row>
    <row r="1095" spans="2:19" x14ac:dyDescent="0.3">
      <c r="B1095" s="9" t="s">
        <v>484</v>
      </c>
      <c r="C1095" s="9" t="s">
        <v>27</v>
      </c>
      <c r="D1095" s="9" t="s">
        <v>598</v>
      </c>
      <c r="E1095" s="9">
        <v>32</v>
      </c>
      <c r="F1095" s="9" t="s">
        <v>21</v>
      </c>
      <c r="G1095" s="9" t="s">
        <v>22</v>
      </c>
      <c r="H1095" s="9" t="s">
        <v>85</v>
      </c>
      <c r="I1095" s="9">
        <v>0</v>
      </c>
      <c r="J1095" s="9">
        <v>4</v>
      </c>
      <c r="K1095" s="9">
        <v>1</v>
      </c>
      <c r="L1095" s="9">
        <v>15</v>
      </c>
      <c r="M1095" s="9">
        <v>0.75</v>
      </c>
      <c r="N1095" s="9">
        <v>0.63157894736842102</v>
      </c>
      <c r="O1095" s="9">
        <v>0.75</v>
      </c>
      <c r="P1095" s="9">
        <v>0.68571428571428505</v>
      </c>
      <c r="Q1095" s="9">
        <v>0.46875</v>
      </c>
      <c r="R1095" s="9">
        <v>0</v>
      </c>
      <c r="S1095" s="10">
        <v>428</v>
      </c>
    </row>
    <row r="1096" spans="2:19" x14ac:dyDescent="0.3">
      <c r="B1096" s="9" t="s">
        <v>484</v>
      </c>
      <c r="C1096" s="9" t="s">
        <v>27</v>
      </c>
      <c r="D1096" s="9" t="s">
        <v>598</v>
      </c>
      <c r="E1096" s="9">
        <v>32</v>
      </c>
      <c r="F1096" s="9" t="s">
        <v>21</v>
      </c>
      <c r="G1096" s="9" t="s">
        <v>33</v>
      </c>
      <c r="H1096" s="9" t="s">
        <v>85</v>
      </c>
      <c r="I1096" s="9">
        <v>3</v>
      </c>
      <c r="J1096" s="9">
        <v>5</v>
      </c>
      <c r="K1096" s="9">
        <v>7</v>
      </c>
      <c r="L1096" s="9">
        <v>7</v>
      </c>
      <c r="M1096" s="9">
        <v>0.45454545454545398</v>
      </c>
      <c r="N1096" s="9">
        <v>0.48030303030303001</v>
      </c>
      <c r="O1096" s="9">
        <v>0.45454545454545398</v>
      </c>
      <c r="P1096" s="9">
        <v>0.46386946386946298</v>
      </c>
      <c r="Q1096" s="9">
        <v>0.4375</v>
      </c>
      <c r="R1096" s="9">
        <v>0.425608046596123</v>
      </c>
      <c r="S1096" s="10">
        <v>429</v>
      </c>
    </row>
    <row r="1097" spans="2:19" x14ac:dyDescent="0.3">
      <c r="B1097" s="11" t="s">
        <v>484</v>
      </c>
      <c r="C1097" s="11" t="s">
        <v>19</v>
      </c>
      <c r="D1097" s="11" t="s">
        <v>599</v>
      </c>
      <c r="E1097" s="11">
        <v>32</v>
      </c>
      <c r="F1097" s="11" t="s">
        <v>21</v>
      </c>
      <c r="G1097" s="11" t="s">
        <v>22</v>
      </c>
      <c r="H1097" s="11" t="s">
        <v>91</v>
      </c>
      <c r="I1097" s="11">
        <v>4</v>
      </c>
      <c r="J1097" s="11">
        <v>2</v>
      </c>
      <c r="K1097" s="11">
        <v>11</v>
      </c>
      <c r="L1097" s="11">
        <v>6</v>
      </c>
      <c r="M1097" s="11">
        <v>0.434782608695652</v>
      </c>
      <c r="N1097" s="11">
        <v>0.62391304347826004</v>
      </c>
      <c r="O1097" s="11">
        <v>0.434782608695652</v>
      </c>
      <c r="P1097" s="11">
        <v>0.45416149068322897</v>
      </c>
      <c r="Q1097" s="11">
        <v>0.50980392156862697</v>
      </c>
      <c r="R1097" s="11">
        <v>0.465757939082798</v>
      </c>
      <c r="S1097" s="12">
        <v>473</v>
      </c>
    </row>
    <row r="1098" spans="2:19" x14ac:dyDescent="0.3">
      <c r="B1098" s="11" t="s">
        <v>484</v>
      </c>
      <c r="C1098" s="11" t="s">
        <v>19</v>
      </c>
      <c r="D1098" s="11" t="s">
        <v>599</v>
      </c>
      <c r="E1098" s="11">
        <v>32</v>
      </c>
      <c r="F1098" s="11" t="s">
        <v>21</v>
      </c>
      <c r="G1098" s="11" t="s">
        <v>33</v>
      </c>
      <c r="H1098" s="11" t="s">
        <v>91</v>
      </c>
      <c r="I1098" s="11">
        <v>8</v>
      </c>
      <c r="J1098" s="11">
        <v>1</v>
      </c>
      <c r="K1098" s="11">
        <v>7</v>
      </c>
      <c r="L1098" s="11">
        <v>5</v>
      </c>
      <c r="M1098" s="11">
        <v>0.61904761904761896</v>
      </c>
      <c r="N1098" s="11">
        <v>0.70476190476190403</v>
      </c>
      <c r="O1098" s="11">
        <v>0.61904761904761896</v>
      </c>
      <c r="P1098" s="11">
        <v>0.60317460317460303</v>
      </c>
      <c r="Q1098" s="11">
        <v>0.65277777777777701</v>
      </c>
      <c r="R1098" s="11">
        <v>0.63696186146957701</v>
      </c>
      <c r="S1098" s="12">
        <v>473</v>
      </c>
    </row>
    <row r="1099" spans="2:19" x14ac:dyDescent="0.3">
      <c r="B1099" s="11" t="s">
        <v>484</v>
      </c>
      <c r="C1099" s="11" t="s">
        <v>23</v>
      </c>
      <c r="D1099" s="11" t="s">
        <v>600</v>
      </c>
      <c r="E1099" s="11">
        <v>32</v>
      </c>
      <c r="F1099" s="11" t="s">
        <v>21</v>
      </c>
      <c r="G1099" s="11" t="s">
        <v>22</v>
      </c>
      <c r="H1099" s="11" t="s">
        <v>91</v>
      </c>
      <c r="I1099" s="11">
        <v>3</v>
      </c>
      <c r="J1099" s="11">
        <v>3</v>
      </c>
      <c r="K1099" s="11">
        <v>1</v>
      </c>
      <c r="L1099" s="11">
        <v>16</v>
      </c>
      <c r="M1099" s="11">
        <v>0.82608695652173902</v>
      </c>
      <c r="N1099" s="11">
        <v>0.81807780320366097</v>
      </c>
      <c r="O1099" s="11">
        <v>0.82608695652173902</v>
      </c>
      <c r="P1099" s="11">
        <v>0.81352657004830897</v>
      </c>
      <c r="Q1099" s="11">
        <v>0.72058823529411697</v>
      </c>
      <c r="R1099" s="11">
        <v>0.73835832798791201</v>
      </c>
      <c r="S1099" s="12">
        <v>586</v>
      </c>
    </row>
    <row r="1100" spans="2:19" x14ac:dyDescent="0.3">
      <c r="B1100" s="11" t="s">
        <v>484</v>
      </c>
      <c r="C1100" s="11" t="s">
        <v>23</v>
      </c>
      <c r="D1100" s="11" t="s">
        <v>600</v>
      </c>
      <c r="E1100" s="11">
        <v>32</v>
      </c>
      <c r="F1100" s="11" t="s">
        <v>21</v>
      </c>
      <c r="G1100" s="11" t="s">
        <v>33</v>
      </c>
      <c r="H1100" s="11" t="s">
        <v>91</v>
      </c>
      <c r="I1100" s="11">
        <v>3</v>
      </c>
      <c r="J1100" s="11">
        <v>6</v>
      </c>
      <c r="K1100" s="11">
        <v>6</v>
      </c>
      <c r="L1100" s="11">
        <v>6</v>
      </c>
      <c r="M1100" s="11">
        <v>0.42857142857142799</v>
      </c>
      <c r="N1100" s="11">
        <v>0.42857142857142799</v>
      </c>
      <c r="O1100" s="11">
        <v>0.42857142857142799</v>
      </c>
      <c r="P1100" s="11">
        <v>0.42857142857142799</v>
      </c>
      <c r="Q1100" s="11">
        <v>0.41666666666666602</v>
      </c>
      <c r="R1100" s="11">
        <v>0.40824829046386302</v>
      </c>
      <c r="S1100" s="12">
        <v>588</v>
      </c>
    </row>
    <row r="1101" spans="2:19" x14ac:dyDescent="0.3">
      <c r="B1101" s="11" t="s">
        <v>484</v>
      </c>
      <c r="C1101" s="11" t="s">
        <v>25</v>
      </c>
      <c r="D1101" s="11" t="s">
        <v>601</v>
      </c>
      <c r="E1101" s="11">
        <v>32</v>
      </c>
      <c r="F1101" s="11" t="s">
        <v>21</v>
      </c>
      <c r="G1101" s="11" t="s">
        <v>22</v>
      </c>
      <c r="H1101" s="11" t="s">
        <v>91</v>
      </c>
      <c r="I1101" s="11">
        <v>3</v>
      </c>
      <c r="J1101" s="11">
        <v>3</v>
      </c>
      <c r="K1101" s="11">
        <v>4</v>
      </c>
      <c r="L1101" s="11">
        <v>13</v>
      </c>
      <c r="M1101" s="11">
        <v>0.69565217391304301</v>
      </c>
      <c r="N1101" s="11">
        <v>0.71234472049689401</v>
      </c>
      <c r="O1101" s="11">
        <v>0.69565217391304301</v>
      </c>
      <c r="P1101" s="11">
        <v>0.70274652883348498</v>
      </c>
      <c r="Q1101" s="11">
        <v>0.63235294117647001</v>
      </c>
      <c r="R1101" s="11">
        <v>0.60405676837984001</v>
      </c>
      <c r="S1101" s="12">
        <v>611</v>
      </c>
    </row>
    <row r="1102" spans="2:19" x14ac:dyDescent="0.3">
      <c r="B1102" s="11" t="s">
        <v>484</v>
      </c>
      <c r="C1102" s="11" t="s">
        <v>25</v>
      </c>
      <c r="D1102" s="11" t="s">
        <v>601</v>
      </c>
      <c r="E1102" s="11">
        <v>32</v>
      </c>
      <c r="F1102" s="11" t="s">
        <v>21</v>
      </c>
      <c r="G1102" s="11" t="s">
        <v>33</v>
      </c>
      <c r="H1102" s="11" t="s">
        <v>91</v>
      </c>
      <c r="I1102" s="11">
        <v>2</v>
      </c>
      <c r="J1102" s="11">
        <v>7</v>
      </c>
      <c r="K1102" s="11">
        <v>2</v>
      </c>
      <c r="L1102" s="11">
        <v>10</v>
      </c>
      <c r="M1102" s="11">
        <v>0.57142857142857095</v>
      </c>
      <c r="N1102" s="11">
        <v>0.55042016806722605</v>
      </c>
      <c r="O1102" s="11">
        <v>0.57142857142857095</v>
      </c>
      <c r="P1102" s="11">
        <v>0.52595680181886995</v>
      </c>
      <c r="Q1102" s="11">
        <v>0.52777777777777701</v>
      </c>
      <c r="R1102" s="11">
        <v>0.48309420820857302</v>
      </c>
      <c r="S1102" s="12">
        <v>612</v>
      </c>
    </row>
    <row r="1103" spans="2:19" x14ac:dyDescent="0.3">
      <c r="B1103" s="11" t="s">
        <v>484</v>
      </c>
      <c r="C1103" s="11" t="s">
        <v>29</v>
      </c>
      <c r="D1103" s="11" t="s">
        <v>602</v>
      </c>
      <c r="E1103" s="11">
        <v>32</v>
      </c>
      <c r="F1103" s="11" t="s">
        <v>21</v>
      </c>
      <c r="G1103" s="11" t="s">
        <v>22</v>
      </c>
      <c r="H1103" s="11" t="s">
        <v>91</v>
      </c>
      <c r="I1103" s="11">
        <v>1</v>
      </c>
      <c r="J1103" s="11">
        <v>5</v>
      </c>
      <c r="K1103" s="11">
        <v>2</v>
      </c>
      <c r="L1103" s="11">
        <v>15</v>
      </c>
      <c r="M1103" s="11">
        <v>0.69565217391304301</v>
      </c>
      <c r="N1103" s="11">
        <v>0.64130434782608603</v>
      </c>
      <c r="O1103" s="11">
        <v>0.69565217391304301</v>
      </c>
      <c r="P1103" s="11">
        <v>0.65726596161378703</v>
      </c>
      <c r="Q1103" s="11">
        <v>0.52450980392156799</v>
      </c>
      <c r="R1103" s="11">
        <v>0.43788268658607898</v>
      </c>
      <c r="S1103" s="12">
        <v>631</v>
      </c>
    </row>
    <row r="1104" spans="2:19" x14ac:dyDescent="0.3">
      <c r="B1104" s="11" t="s">
        <v>484</v>
      </c>
      <c r="C1104" s="11" t="s">
        <v>29</v>
      </c>
      <c r="D1104" s="11" t="s">
        <v>602</v>
      </c>
      <c r="E1104" s="11">
        <v>32</v>
      </c>
      <c r="F1104" s="11" t="s">
        <v>21</v>
      </c>
      <c r="G1104" s="11" t="s">
        <v>33</v>
      </c>
      <c r="H1104" s="11" t="s">
        <v>91</v>
      </c>
      <c r="I1104" s="11">
        <v>1</v>
      </c>
      <c r="J1104" s="11">
        <v>8</v>
      </c>
      <c r="K1104" s="11">
        <v>6</v>
      </c>
      <c r="L1104" s="11">
        <v>6</v>
      </c>
      <c r="M1104" s="11">
        <v>0.33333333333333298</v>
      </c>
      <c r="N1104" s="11">
        <v>0.30612244897959101</v>
      </c>
      <c r="O1104" s="11">
        <v>0.33333333333333298</v>
      </c>
      <c r="P1104" s="11">
        <v>0.31730769230769201</v>
      </c>
      <c r="Q1104" s="11">
        <v>0.30555555555555503</v>
      </c>
      <c r="R1104" s="11">
        <v>0.241497793679322</v>
      </c>
      <c r="S1104" s="12">
        <v>632</v>
      </c>
    </row>
    <row r="1105" spans="2:19" x14ac:dyDescent="0.3">
      <c r="B1105" s="11" t="s">
        <v>484</v>
      </c>
      <c r="C1105" s="11" t="s">
        <v>27</v>
      </c>
      <c r="D1105" s="11" t="s">
        <v>603</v>
      </c>
      <c r="E1105" s="11">
        <v>32</v>
      </c>
      <c r="F1105" s="11" t="s">
        <v>21</v>
      </c>
      <c r="G1105" s="11" t="s">
        <v>22</v>
      </c>
      <c r="H1105" s="11" t="s">
        <v>91</v>
      </c>
      <c r="I1105" s="11">
        <v>0</v>
      </c>
      <c r="J1105" s="11">
        <v>4</v>
      </c>
      <c r="K1105" s="11">
        <v>2</v>
      </c>
      <c r="L1105" s="11">
        <v>14</v>
      </c>
      <c r="M1105" s="11">
        <v>0.7</v>
      </c>
      <c r="N1105" s="11">
        <v>0.62222222222222201</v>
      </c>
      <c r="O1105" s="11">
        <v>0.7</v>
      </c>
      <c r="P1105" s="11">
        <v>0.65882352941176403</v>
      </c>
      <c r="Q1105" s="11">
        <v>0.4375</v>
      </c>
      <c r="R1105" s="11">
        <v>0</v>
      </c>
      <c r="S1105" s="12">
        <v>550</v>
      </c>
    </row>
    <row r="1106" spans="2:19" x14ac:dyDescent="0.3">
      <c r="B1106" s="11" t="s">
        <v>484</v>
      </c>
      <c r="C1106" s="11" t="s">
        <v>27</v>
      </c>
      <c r="D1106" s="11" t="s">
        <v>603</v>
      </c>
      <c r="E1106" s="11">
        <v>32</v>
      </c>
      <c r="F1106" s="11" t="s">
        <v>21</v>
      </c>
      <c r="G1106" s="11" t="s">
        <v>33</v>
      </c>
      <c r="H1106" s="11" t="s">
        <v>91</v>
      </c>
      <c r="I1106" s="11">
        <v>3</v>
      </c>
      <c r="J1106" s="11">
        <v>5</v>
      </c>
      <c r="K1106" s="11">
        <v>6</v>
      </c>
      <c r="L1106" s="11">
        <v>8</v>
      </c>
      <c r="M1106" s="11">
        <v>0.5</v>
      </c>
      <c r="N1106" s="11">
        <v>0.512820512820512</v>
      </c>
      <c r="O1106" s="11">
        <v>0.5</v>
      </c>
      <c r="P1106" s="11">
        <v>0.50544662309368205</v>
      </c>
      <c r="Q1106" s="11">
        <v>0.47321428571428498</v>
      </c>
      <c r="R1106" s="11">
        <v>0.45788313721339802</v>
      </c>
      <c r="S1106" s="12">
        <v>552</v>
      </c>
    </row>
    <row r="1107" spans="2:19" x14ac:dyDescent="0.3">
      <c r="B1107" s="9" t="s">
        <v>484</v>
      </c>
      <c r="C1107" s="9" t="s">
        <v>23</v>
      </c>
      <c r="D1107" s="9" t="s">
        <v>604</v>
      </c>
      <c r="E1107" s="9">
        <v>32</v>
      </c>
      <c r="F1107" s="9" t="s">
        <v>21</v>
      </c>
      <c r="G1107" s="9" t="s">
        <v>22</v>
      </c>
      <c r="H1107" s="9" t="s">
        <v>96</v>
      </c>
      <c r="I1107" s="9">
        <v>0</v>
      </c>
      <c r="J1107" s="9">
        <v>6</v>
      </c>
      <c r="K1107" s="9">
        <v>1</v>
      </c>
      <c r="L1107" s="9">
        <v>16</v>
      </c>
      <c r="M1107" s="9">
        <v>0.69565217391304301</v>
      </c>
      <c r="N1107" s="9">
        <v>0.53754940711462396</v>
      </c>
      <c r="O1107" s="9">
        <v>0.69565217391304301</v>
      </c>
      <c r="P1107" s="9">
        <v>0.60646599777034504</v>
      </c>
      <c r="Q1107" s="9">
        <v>0.47058823529411697</v>
      </c>
      <c r="R1107" s="9">
        <v>0</v>
      </c>
      <c r="S1107" s="10">
        <v>266</v>
      </c>
    </row>
    <row r="1108" spans="2:19" x14ac:dyDescent="0.3">
      <c r="B1108" s="9" t="s">
        <v>484</v>
      </c>
      <c r="C1108" s="9" t="s">
        <v>23</v>
      </c>
      <c r="D1108" s="9" t="s">
        <v>604</v>
      </c>
      <c r="E1108" s="9">
        <v>32</v>
      </c>
      <c r="F1108" s="9" t="s">
        <v>21</v>
      </c>
      <c r="G1108" s="9" t="s">
        <v>33</v>
      </c>
      <c r="H1108" s="9" t="s">
        <v>96</v>
      </c>
      <c r="I1108" s="9">
        <v>1</v>
      </c>
      <c r="J1108" s="9">
        <v>8</v>
      </c>
      <c r="K1108" s="9">
        <v>4</v>
      </c>
      <c r="L1108" s="9">
        <v>8</v>
      </c>
      <c r="M1108" s="9">
        <v>0.42857142857142799</v>
      </c>
      <c r="N1108" s="9">
        <v>0.371428571428571</v>
      </c>
      <c r="O1108" s="9">
        <v>0.42857142857142799</v>
      </c>
      <c r="P1108" s="9">
        <v>0.38775510204081598</v>
      </c>
      <c r="Q1108" s="9">
        <v>0.38888888888888801</v>
      </c>
      <c r="R1108" s="9">
        <v>0.293370578931131</v>
      </c>
      <c r="S1108" s="10">
        <v>267</v>
      </c>
    </row>
    <row r="1109" spans="2:19" x14ac:dyDescent="0.3">
      <c r="B1109" s="9" t="s">
        <v>484</v>
      </c>
      <c r="C1109" s="9" t="s">
        <v>19</v>
      </c>
      <c r="D1109" s="9" t="s">
        <v>605</v>
      </c>
      <c r="E1109" s="9">
        <v>32</v>
      </c>
      <c r="F1109" s="9" t="s">
        <v>21</v>
      </c>
      <c r="G1109" s="9" t="s">
        <v>22</v>
      </c>
      <c r="H1109" s="9" t="s">
        <v>96</v>
      </c>
      <c r="I1109" s="9">
        <v>1</v>
      </c>
      <c r="J1109" s="9">
        <v>5</v>
      </c>
      <c r="K1109" s="9">
        <v>2</v>
      </c>
      <c r="L1109" s="9">
        <v>15</v>
      </c>
      <c r="M1109" s="9">
        <v>0.69565217391304301</v>
      </c>
      <c r="N1109" s="9">
        <v>0.64130434782608603</v>
      </c>
      <c r="O1109" s="9">
        <v>0.69565217391304301</v>
      </c>
      <c r="P1109" s="9">
        <v>0.65726596161378703</v>
      </c>
      <c r="Q1109" s="9">
        <v>0.52450980392156799</v>
      </c>
      <c r="R1109" s="9">
        <v>0.43788268658607898</v>
      </c>
      <c r="S1109" s="10">
        <v>384</v>
      </c>
    </row>
    <row r="1110" spans="2:19" x14ac:dyDescent="0.3">
      <c r="B1110" s="9" t="s">
        <v>484</v>
      </c>
      <c r="C1110" s="9" t="s">
        <v>19</v>
      </c>
      <c r="D1110" s="9" t="s">
        <v>605</v>
      </c>
      <c r="E1110" s="9">
        <v>32</v>
      </c>
      <c r="F1110" s="9" t="s">
        <v>21</v>
      </c>
      <c r="G1110" s="9" t="s">
        <v>33</v>
      </c>
      <c r="H1110" s="9" t="s">
        <v>96</v>
      </c>
      <c r="I1110" s="9">
        <v>5</v>
      </c>
      <c r="J1110" s="9">
        <v>4</v>
      </c>
      <c r="K1110" s="9">
        <v>3</v>
      </c>
      <c r="L1110" s="9">
        <v>9</v>
      </c>
      <c r="M1110" s="9">
        <v>0.66666666666666596</v>
      </c>
      <c r="N1110" s="9">
        <v>0.66346153846153799</v>
      </c>
      <c r="O1110" s="9">
        <v>0.66666666666666596</v>
      </c>
      <c r="P1110" s="9">
        <v>0.66352941176470503</v>
      </c>
      <c r="Q1110" s="9">
        <v>0.65277777777777701</v>
      </c>
      <c r="R1110" s="9">
        <v>0.65161636551288604</v>
      </c>
      <c r="S1110" s="10">
        <v>385</v>
      </c>
    </row>
    <row r="1111" spans="2:19" x14ac:dyDescent="0.3">
      <c r="B1111" s="9" t="s">
        <v>484</v>
      </c>
      <c r="C1111" s="9" t="s">
        <v>29</v>
      </c>
      <c r="D1111" s="9" t="s">
        <v>606</v>
      </c>
      <c r="E1111" s="9">
        <v>32</v>
      </c>
      <c r="F1111" s="9" t="s">
        <v>21</v>
      </c>
      <c r="G1111" s="9" t="s">
        <v>22</v>
      </c>
      <c r="H1111" s="9" t="s">
        <v>96</v>
      </c>
      <c r="I1111" s="9">
        <v>1</v>
      </c>
      <c r="J1111" s="9">
        <v>5</v>
      </c>
      <c r="K1111" s="9">
        <v>4</v>
      </c>
      <c r="L1111" s="9">
        <v>13</v>
      </c>
      <c r="M1111" s="9">
        <v>0.60869565217391297</v>
      </c>
      <c r="N1111" s="9">
        <v>0.58599033816425095</v>
      </c>
      <c r="O1111" s="9">
        <v>0.60869565217391297</v>
      </c>
      <c r="P1111" s="9">
        <v>0.59649915302089196</v>
      </c>
      <c r="Q1111" s="9">
        <v>0.46568627450980299</v>
      </c>
      <c r="R1111" s="9">
        <v>0.36835028130179998</v>
      </c>
      <c r="S1111" s="10">
        <v>475</v>
      </c>
    </row>
    <row r="1112" spans="2:19" x14ac:dyDescent="0.3">
      <c r="B1112" s="9" t="s">
        <v>484</v>
      </c>
      <c r="C1112" s="9" t="s">
        <v>29</v>
      </c>
      <c r="D1112" s="9" t="s">
        <v>606</v>
      </c>
      <c r="E1112" s="9">
        <v>32</v>
      </c>
      <c r="F1112" s="9" t="s">
        <v>21</v>
      </c>
      <c r="G1112" s="9" t="s">
        <v>33</v>
      </c>
      <c r="H1112" s="9" t="s">
        <v>96</v>
      </c>
      <c r="I1112" s="9">
        <v>5</v>
      </c>
      <c r="J1112" s="9">
        <v>4</v>
      </c>
      <c r="K1112" s="9">
        <v>2</v>
      </c>
      <c r="L1112" s="9">
        <v>10</v>
      </c>
      <c r="M1112" s="9">
        <v>0.71428571428571397</v>
      </c>
      <c r="N1112" s="9">
        <v>0.71428571428571397</v>
      </c>
      <c r="O1112" s="9">
        <v>0.71428571428571397</v>
      </c>
      <c r="P1112" s="9">
        <v>0.70741758241758201</v>
      </c>
      <c r="Q1112" s="9">
        <v>0.69444444444444398</v>
      </c>
      <c r="R1112" s="9">
        <v>0.69714408094728597</v>
      </c>
      <c r="S1112" s="10">
        <v>476</v>
      </c>
    </row>
    <row r="1113" spans="2:19" x14ac:dyDescent="0.3">
      <c r="B1113" s="9" t="s">
        <v>484</v>
      </c>
      <c r="C1113" s="9" t="s">
        <v>25</v>
      </c>
      <c r="D1113" s="9" t="s">
        <v>607</v>
      </c>
      <c r="E1113" s="9">
        <v>32</v>
      </c>
      <c r="F1113" s="9" t="s">
        <v>21</v>
      </c>
      <c r="G1113" s="9" t="s">
        <v>22</v>
      </c>
      <c r="H1113" s="9" t="s">
        <v>96</v>
      </c>
      <c r="I1113" s="9">
        <v>5</v>
      </c>
      <c r="J1113" s="9">
        <v>1</v>
      </c>
      <c r="K1113" s="9">
        <v>5</v>
      </c>
      <c r="L1113" s="9">
        <v>12</v>
      </c>
      <c r="M1113" s="9">
        <v>0.73913043478260798</v>
      </c>
      <c r="N1113" s="9">
        <v>0.81270903010033402</v>
      </c>
      <c r="O1113" s="9">
        <v>0.73913043478260798</v>
      </c>
      <c r="P1113" s="9">
        <v>0.75434782608695605</v>
      </c>
      <c r="Q1113" s="9">
        <v>0.76960784313725505</v>
      </c>
      <c r="R1113" s="9">
        <v>0.72183800517768903</v>
      </c>
      <c r="S1113" s="10">
        <v>403</v>
      </c>
    </row>
    <row r="1114" spans="2:19" x14ac:dyDescent="0.3">
      <c r="B1114" s="9" t="s">
        <v>484</v>
      </c>
      <c r="C1114" s="9" t="s">
        <v>25</v>
      </c>
      <c r="D1114" s="9" t="s">
        <v>607</v>
      </c>
      <c r="E1114" s="9">
        <v>32</v>
      </c>
      <c r="F1114" s="9" t="s">
        <v>21</v>
      </c>
      <c r="G1114" s="9" t="s">
        <v>33</v>
      </c>
      <c r="H1114" s="9" t="s">
        <v>96</v>
      </c>
      <c r="I1114" s="9">
        <v>4</v>
      </c>
      <c r="J1114" s="9">
        <v>5</v>
      </c>
      <c r="K1114" s="9">
        <v>3</v>
      </c>
      <c r="L1114" s="9">
        <v>9</v>
      </c>
      <c r="M1114" s="9">
        <v>0.61904761904761896</v>
      </c>
      <c r="N1114" s="9">
        <v>0.61224489795918302</v>
      </c>
      <c r="O1114" s="9">
        <v>0.61904761904761896</v>
      </c>
      <c r="P1114" s="9">
        <v>0.60989010989010894</v>
      </c>
      <c r="Q1114" s="9">
        <v>0.59722222222222199</v>
      </c>
      <c r="R1114" s="9">
        <v>0.59154636852226705</v>
      </c>
      <c r="S1114" s="10">
        <v>404</v>
      </c>
    </row>
    <row r="1115" spans="2:19" x14ac:dyDescent="0.3">
      <c r="B1115" s="9" t="s">
        <v>484</v>
      </c>
      <c r="C1115" s="9" t="s">
        <v>27</v>
      </c>
      <c r="D1115" s="9" t="s">
        <v>608</v>
      </c>
      <c r="E1115" s="9">
        <v>32</v>
      </c>
      <c r="F1115" s="9" t="s">
        <v>21</v>
      </c>
      <c r="G1115" s="9" t="s">
        <v>22</v>
      </c>
      <c r="H1115" s="9" t="s">
        <v>96</v>
      </c>
      <c r="I1115" s="9">
        <v>1</v>
      </c>
      <c r="J1115" s="9">
        <v>3</v>
      </c>
      <c r="K1115" s="9">
        <v>5</v>
      </c>
      <c r="L1115" s="9">
        <v>11</v>
      </c>
      <c r="M1115" s="9">
        <v>0.6</v>
      </c>
      <c r="N1115" s="9">
        <v>0.661904761904761</v>
      </c>
      <c r="O1115" s="9">
        <v>0.6</v>
      </c>
      <c r="P1115" s="9">
        <v>0.62666666666666604</v>
      </c>
      <c r="Q1115" s="9">
        <v>0.46875</v>
      </c>
      <c r="R1115" s="9">
        <v>0.38733034936245903</v>
      </c>
      <c r="S1115" s="10">
        <v>332</v>
      </c>
    </row>
    <row r="1116" spans="2:19" x14ac:dyDescent="0.3">
      <c r="B1116" s="9" t="s">
        <v>484</v>
      </c>
      <c r="C1116" s="9" t="s">
        <v>27</v>
      </c>
      <c r="D1116" s="9" t="s">
        <v>608</v>
      </c>
      <c r="E1116" s="9">
        <v>32</v>
      </c>
      <c r="F1116" s="9" t="s">
        <v>21</v>
      </c>
      <c r="G1116" s="9" t="s">
        <v>33</v>
      </c>
      <c r="H1116" s="9" t="s">
        <v>96</v>
      </c>
      <c r="I1116" s="9">
        <v>4</v>
      </c>
      <c r="J1116" s="9">
        <v>4</v>
      </c>
      <c r="K1116" s="9">
        <v>6</v>
      </c>
      <c r="L1116" s="9">
        <v>8</v>
      </c>
      <c r="M1116" s="9">
        <v>0.54545454545454497</v>
      </c>
      <c r="N1116" s="9">
        <v>0.56969696969696904</v>
      </c>
      <c r="O1116" s="9">
        <v>0.54545454545454497</v>
      </c>
      <c r="P1116" s="9">
        <v>0.553224553224553</v>
      </c>
      <c r="Q1116" s="9">
        <v>0.53571428571428503</v>
      </c>
      <c r="R1116" s="9">
        <v>0.52538197888483096</v>
      </c>
      <c r="S1116" s="10">
        <v>334</v>
      </c>
    </row>
    <row r="1117" spans="2:19" x14ac:dyDescent="0.3">
      <c r="B1117" s="11" t="s">
        <v>484</v>
      </c>
      <c r="C1117" s="11" t="s">
        <v>29</v>
      </c>
      <c r="D1117" s="11" t="s">
        <v>609</v>
      </c>
      <c r="E1117" s="11">
        <v>16</v>
      </c>
      <c r="F1117" s="11" t="s">
        <v>100</v>
      </c>
      <c r="G1117" s="11" t="s">
        <v>22</v>
      </c>
      <c r="H1117" s="11" t="s">
        <v>31</v>
      </c>
      <c r="I1117" s="11">
        <v>1</v>
      </c>
      <c r="J1117" s="11">
        <v>5</v>
      </c>
      <c r="K1117" s="11">
        <v>2</v>
      </c>
      <c r="L1117" s="11">
        <v>15</v>
      </c>
      <c r="M1117" s="11">
        <v>0.69565217391304301</v>
      </c>
      <c r="N1117" s="11">
        <v>0.64130434782608603</v>
      </c>
      <c r="O1117" s="11">
        <v>0.69565217391304301</v>
      </c>
      <c r="P1117" s="11">
        <v>0.65726596161378703</v>
      </c>
      <c r="Q1117" s="11">
        <v>0.52450980392156799</v>
      </c>
      <c r="R1117" s="11">
        <v>0.43788268658607898</v>
      </c>
      <c r="S1117" s="12">
        <v>928</v>
      </c>
    </row>
    <row r="1118" spans="2:19" x14ac:dyDescent="0.3">
      <c r="B1118" s="11" t="s">
        <v>484</v>
      </c>
      <c r="C1118" s="11" t="s">
        <v>29</v>
      </c>
      <c r="D1118" s="11" t="s">
        <v>609</v>
      </c>
      <c r="E1118" s="11">
        <v>16</v>
      </c>
      <c r="F1118" s="11" t="s">
        <v>100</v>
      </c>
      <c r="G1118" s="11" t="s">
        <v>33</v>
      </c>
      <c r="H1118" s="11" t="s">
        <v>31</v>
      </c>
      <c r="I1118" s="11">
        <v>3</v>
      </c>
      <c r="J1118" s="11">
        <v>6</v>
      </c>
      <c r="K1118" s="11">
        <v>2</v>
      </c>
      <c r="L1118" s="11">
        <v>10</v>
      </c>
      <c r="M1118" s="11">
        <v>0.61904761904761896</v>
      </c>
      <c r="N1118" s="11">
        <v>0.61428571428571399</v>
      </c>
      <c r="O1118" s="11">
        <v>0.61904761904761896</v>
      </c>
      <c r="P1118" s="11">
        <v>0.59183673469387699</v>
      </c>
      <c r="Q1118" s="11">
        <v>0.58333333333333304</v>
      </c>
      <c r="R1118" s="11">
        <v>0.568109683233749</v>
      </c>
      <c r="S1118" s="12">
        <v>929</v>
      </c>
    </row>
    <row r="1119" spans="2:19" x14ac:dyDescent="0.3">
      <c r="B1119" s="11" t="s">
        <v>484</v>
      </c>
      <c r="C1119" s="11" t="s">
        <v>19</v>
      </c>
      <c r="D1119" s="11" t="s">
        <v>610</v>
      </c>
      <c r="E1119" s="11">
        <v>16</v>
      </c>
      <c r="F1119" s="11" t="s">
        <v>100</v>
      </c>
      <c r="G1119" s="11" t="s">
        <v>22</v>
      </c>
      <c r="H1119" s="11" t="s">
        <v>31</v>
      </c>
      <c r="I1119" s="11">
        <v>2</v>
      </c>
      <c r="J1119" s="11">
        <v>4</v>
      </c>
      <c r="K1119" s="11">
        <v>3</v>
      </c>
      <c r="L1119" s="11">
        <v>14</v>
      </c>
      <c r="M1119" s="11">
        <v>0.69565217391304301</v>
      </c>
      <c r="N1119" s="11">
        <v>0.67922705314009602</v>
      </c>
      <c r="O1119" s="11">
        <v>0.69565217391304301</v>
      </c>
      <c r="P1119" s="11">
        <v>0.68616600790513804</v>
      </c>
      <c r="Q1119" s="11">
        <v>0.578431372549019</v>
      </c>
      <c r="R1119" s="11">
        <v>0.54059042028730298</v>
      </c>
      <c r="S1119" s="12">
        <v>105</v>
      </c>
    </row>
    <row r="1120" spans="2:19" x14ac:dyDescent="0.3">
      <c r="B1120" s="11" t="s">
        <v>484</v>
      </c>
      <c r="C1120" s="11" t="s">
        <v>19</v>
      </c>
      <c r="D1120" s="11" t="s">
        <v>610</v>
      </c>
      <c r="E1120" s="11">
        <v>16</v>
      </c>
      <c r="F1120" s="11" t="s">
        <v>100</v>
      </c>
      <c r="G1120" s="11" t="s">
        <v>33</v>
      </c>
      <c r="H1120" s="11" t="s">
        <v>31</v>
      </c>
      <c r="I1120" s="11">
        <v>3</v>
      </c>
      <c r="J1120" s="11">
        <v>6</v>
      </c>
      <c r="K1120" s="11">
        <v>3</v>
      </c>
      <c r="L1120" s="11">
        <v>9</v>
      </c>
      <c r="M1120" s="11">
        <v>0.57142857142857095</v>
      </c>
      <c r="N1120" s="11">
        <v>0.55714285714285705</v>
      </c>
      <c r="O1120" s="11">
        <v>0.57142857142857095</v>
      </c>
      <c r="P1120" s="11">
        <v>0.55238095238095197</v>
      </c>
      <c r="Q1120" s="11">
        <v>0.54166666666666596</v>
      </c>
      <c r="R1120" s="11">
        <v>0.52331756969605203</v>
      </c>
      <c r="S1120" s="12">
        <v>105</v>
      </c>
    </row>
    <row r="1121" spans="2:19" x14ac:dyDescent="0.3">
      <c r="B1121" s="11" t="s">
        <v>484</v>
      </c>
      <c r="C1121" s="11" t="s">
        <v>23</v>
      </c>
      <c r="D1121" s="11" t="s">
        <v>611</v>
      </c>
      <c r="E1121" s="11">
        <v>16</v>
      </c>
      <c r="F1121" s="11" t="s">
        <v>100</v>
      </c>
      <c r="G1121" s="11" t="s">
        <v>22</v>
      </c>
      <c r="H1121" s="11" t="s">
        <v>31</v>
      </c>
      <c r="I1121" s="11">
        <v>0</v>
      </c>
      <c r="J1121" s="11">
        <v>6</v>
      </c>
      <c r="K1121" s="11">
        <v>0</v>
      </c>
      <c r="L1121" s="11">
        <v>17</v>
      </c>
      <c r="M1121" s="11">
        <v>0.73913043478260798</v>
      </c>
      <c r="N1121" s="11">
        <v>0.54631379962192805</v>
      </c>
      <c r="O1121" s="11">
        <v>0.73913043478260798</v>
      </c>
      <c r="P1121" s="11">
        <v>0.62826086956521698</v>
      </c>
      <c r="Q1121" s="11">
        <v>0.5</v>
      </c>
      <c r="R1121" s="11">
        <v>0</v>
      </c>
      <c r="S1121" s="12">
        <v>155</v>
      </c>
    </row>
    <row r="1122" spans="2:19" x14ac:dyDescent="0.3">
      <c r="B1122" s="11" t="s">
        <v>484</v>
      </c>
      <c r="C1122" s="11" t="s">
        <v>23</v>
      </c>
      <c r="D1122" s="11" t="s">
        <v>611</v>
      </c>
      <c r="E1122" s="11">
        <v>16</v>
      </c>
      <c r="F1122" s="11" t="s">
        <v>100</v>
      </c>
      <c r="G1122" s="11" t="s">
        <v>33</v>
      </c>
      <c r="H1122" s="11" t="s">
        <v>31</v>
      </c>
      <c r="I1122" s="11">
        <v>1</v>
      </c>
      <c r="J1122" s="11">
        <v>8</v>
      </c>
      <c r="K1122" s="11">
        <v>1</v>
      </c>
      <c r="L1122" s="11">
        <v>11</v>
      </c>
      <c r="M1122" s="11">
        <v>0.57142857142857095</v>
      </c>
      <c r="N1122" s="11">
        <v>0.54511278195488699</v>
      </c>
      <c r="O1122" s="11">
        <v>0.57142857142857095</v>
      </c>
      <c r="P1122" s="11">
        <v>0.48345203183912799</v>
      </c>
      <c r="Q1122" s="11">
        <v>0.51388888888888895</v>
      </c>
      <c r="R1122" s="11">
        <v>0.41437591482852498</v>
      </c>
      <c r="S1122" s="12">
        <v>155</v>
      </c>
    </row>
    <row r="1123" spans="2:19" x14ac:dyDescent="0.3">
      <c r="B1123" s="11" t="s">
        <v>484</v>
      </c>
      <c r="C1123" s="11" t="s">
        <v>25</v>
      </c>
      <c r="D1123" s="11" t="s">
        <v>612</v>
      </c>
      <c r="E1123" s="11">
        <v>16</v>
      </c>
      <c r="F1123" s="11" t="s">
        <v>100</v>
      </c>
      <c r="G1123" s="11" t="s">
        <v>22</v>
      </c>
      <c r="H1123" s="11" t="s">
        <v>31</v>
      </c>
      <c r="I1123" s="11">
        <v>4</v>
      </c>
      <c r="J1123" s="11">
        <v>2</v>
      </c>
      <c r="K1123" s="11">
        <v>2</v>
      </c>
      <c r="L1123" s="11">
        <v>15</v>
      </c>
      <c r="M1123" s="11">
        <v>0.82608695652173902</v>
      </c>
      <c r="N1123" s="11">
        <v>0.82608695652173902</v>
      </c>
      <c r="O1123" s="11">
        <v>0.82608695652173902</v>
      </c>
      <c r="P1123" s="11">
        <v>0.82608695652173902</v>
      </c>
      <c r="Q1123" s="11">
        <v>0.77450980392156799</v>
      </c>
      <c r="R1123" s="11">
        <v>0.76696498884736997</v>
      </c>
      <c r="S1123" s="12">
        <v>169</v>
      </c>
    </row>
    <row r="1124" spans="2:19" x14ac:dyDescent="0.3">
      <c r="B1124" s="11" t="s">
        <v>484</v>
      </c>
      <c r="C1124" s="11" t="s">
        <v>25</v>
      </c>
      <c r="D1124" s="11" t="s">
        <v>612</v>
      </c>
      <c r="E1124" s="11">
        <v>16</v>
      </c>
      <c r="F1124" s="11" t="s">
        <v>100</v>
      </c>
      <c r="G1124" s="11" t="s">
        <v>33</v>
      </c>
      <c r="H1124" s="11" t="s">
        <v>31</v>
      </c>
      <c r="I1124" s="11">
        <v>2</v>
      </c>
      <c r="J1124" s="11">
        <v>7</v>
      </c>
      <c r="K1124" s="11">
        <v>1</v>
      </c>
      <c r="L1124" s="11">
        <v>11</v>
      </c>
      <c r="M1124" s="11">
        <v>0.61904761904761896</v>
      </c>
      <c r="N1124" s="11">
        <v>0.634920634920635</v>
      </c>
      <c r="O1124" s="11">
        <v>0.61904761904761896</v>
      </c>
      <c r="P1124" s="11">
        <v>0.56190476190476102</v>
      </c>
      <c r="Q1124" s="11">
        <v>0.56944444444444398</v>
      </c>
      <c r="R1124" s="11">
        <v>0.536731348519357</v>
      </c>
      <c r="S1124" s="12">
        <v>169</v>
      </c>
    </row>
    <row r="1125" spans="2:19" x14ac:dyDescent="0.3">
      <c r="B1125" s="11" t="s">
        <v>484</v>
      </c>
      <c r="C1125" s="11" t="s">
        <v>27</v>
      </c>
      <c r="D1125" s="11" t="s">
        <v>613</v>
      </c>
      <c r="E1125" s="11">
        <v>16</v>
      </c>
      <c r="F1125" s="11" t="s">
        <v>100</v>
      </c>
      <c r="G1125" s="11" t="s">
        <v>22</v>
      </c>
      <c r="H1125" s="11" t="s">
        <v>31</v>
      </c>
      <c r="I1125" s="11">
        <v>0</v>
      </c>
      <c r="J1125" s="11">
        <v>4</v>
      </c>
      <c r="K1125" s="11">
        <v>2</v>
      </c>
      <c r="L1125" s="11">
        <v>14</v>
      </c>
      <c r="M1125" s="11">
        <v>0.7</v>
      </c>
      <c r="N1125" s="11">
        <v>0.62222222222222201</v>
      </c>
      <c r="O1125" s="11">
        <v>0.7</v>
      </c>
      <c r="P1125" s="11">
        <v>0.65882352941176403</v>
      </c>
      <c r="Q1125" s="11">
        <v>0.4375</v>
      </c>
      <c r="R1125" s="11">
        <v>0</v>
      </c>
      <c r="S1125" s="12">
        <v>228</v>
      </c>
    </row>
    <row r="1126" spans="2:19" x14ac:dyDescent="0.3">
      <c r="B1126" s="11" t="s">
        <v>484</v>
      </c>
      <c r="C1126" s="11" t="s">
        <v>27</v>
      </c>
      <c r="D1126" s="11" t="s">
        <v>613</v>
      </c>
      <c r="E1126" s="11">
        <v>16</v>
      </c>
      <c r="F1126" s="11" t="s">
        <v>100</v>
      </c>
      <c r="G1126" s="11" t="s">
        <v>33</v>
      </c>
      <c r="H1126" s="11" t="s">
        <v>31</v>
      </c>
      <c r="I1126" s="11">
        <v>2</v>
      </c>
      <c r="J1126" s="11">
        <v>6</v>
      </c>
      <c r="K1126" s="11">
        <v>2</v>
      </c>
      <c r="L1126" s="11">
        <v>12</v>
      </c>
      <c r="M1126" s="11">
        <v>0.63636363636363602</v>
      </c>
      <c r="N1126" s="11">
        <v>0.60606060606060597</v>
      </c>
      <c r="O1126" s="11">
        <v>0.63636363636363602</v>
      </c>
      <c r="P1126" s="11">
        <v>0.59848484848484795</v>
      </c>
      <c r="Q1126" s="11">
        <v>0.55357142857142805</v>
      </c>
      <c r="R1126" s="11">
        <v>0.51697315395717003</v>
      </c>
      <c r="S1126" s="12">
        <v>228</v>
      </c>
    </row>
    <row r="1127" spans="2:19" x14ac:dyDescent="0.3">
      <c r="B1127" s="9" t="s">
        <v>484</v>
      </c>
      <c r="C1127" s="9" t="s">
        <v>23</v>
      </c>
      <c r="D1127" s="9" t="s">
        <v>614</v>
      </c>
      <c r="E1127" s="9">
        <v>16</v>
      </c>
      <c r="F1127" s="9" t="s">
        <v>100</v>
      </c>
      <c r="G1127" s="9" t="s">
        <v>22</v>
      </c>
      <c r="H1127" s="9" t="s">
        <v>32</v>
      </c>
      <c r="I1127" s="9">
        <v>0</v>
      </c>
      <c r="J1127" s="9">
        <v>6</v>
      </c>
      <c r="K1127" s="9">
        <v>0</v>
      </c>
      <c r="L1127" s="9">
        <v>17</v>
      </c>
      <c r="M1127" s="9">
        <v>0.73913043478260798</v>
      </c>
      <c r="N1127" s="9">
        <v>0.54631379962192805</v>
      </c>
      <c r="O1127" s="9">
        <v>0.73913043478260798</v>
      </c>
      <c r="P1127" s="9">
        <v>0.62826086956521698</v>
      </c>
      <c r="Q1127" s="9">
        <v>0.5</v>
      </c>
      <c r="R1127" s="9">
        <v>0</v>
      </c>
      <c r="S1127" s="10">
        <v>172</v>
      </c>
    </row>
    <row r="1128" spans="2:19" x14ac:dyDescent="0.3">
      <c r="B1128" s="9" t="s">
        <v>484</v>
      </c>
      <c r="C1128" s="9" t="s">
        <v>23</v>
      </c>
      <c r="D1128" s="9" t="s">
        <v>614</v>
      </c>
      <c r="E1128" s="9">
        <v>16</v>
      </c>
      <c r="F1128" s="9" t="s">
        <v>100</v>
      </c>
      <c r="G1128" s="9" t="s">
        <v>33</v>
      </c>
      <c r="H1128" s="9" t="s">
        <v>32</v>
      </c>
      <c r="I1128" s="9">
        <v>1</v>
      </c>
      <c r="J1128" s="9">
        <v>8</v>
      </c>
      <c r="K1128" s="9">
        <v>1</v>
      </c>
      <c r="L1128" s="9">
        <v>11</v>
      </c>
      <c r="M1128" s="9">
        <v>0.57142857142857095</v>
      </c>
      <c r="N1128" s="9">
        <v>0.54511278195488699</v>
      </c>
      <c r="O1128" s="9">
        <v>0.57142857142857095</v>
      </c>
      <c r="P1128" s="9">
        <v>0.48345203183912799</v>
      </c>
      <c r="Q1128" s="9">
        <v>0.51388888888888895</v>
      </c>
      <c r="R1128" s="9">
        <v>0.41437591482852498</v>
      </c>
      <c r="S1128" s="10">
        <v>172</v>
      </c>
    </row>
    <row r="1129" spans="2:19" x14ac:dyDescent="0.3">
      <c r="B1129" s="9" t="s">
        <v>484</v>
      </c>
      <c r="C1129" s="9" t="s">
        <v>29</v>
      </c>
      <c r="D1129" s="9" t="s">
        <v>615</v>
      </c>
      <c r="E1129" s="9">
        <v>16</v>
      </c>
      <c r="F1129" s="9" t="s">
        <v>100</v>
      </c>
      <c r="G1129" s="9" t="s">
        <v>22</v>
      </c>
      <c r="H1129" s="9" t="s">
        <v>32</v>
      </c>
      <c r="I1129" s="9">
        <v>1</v>
      </c>
      <c r="J1129" s="9">
        <v>5</v>
      </c>
      <c r="K1129" s="9">
        <v>0</v>
      </c>
      <c r="L1129" s="9">
        <v>17</v>
      </c>
      <c r="M1129" s="9">
        <v>0.78260869565217395</v>
      </c>
      <c r="N1129" s="9">
        <v>0.83201581027667904</v>
      </c>
      <c r="O1129" s="9">
        <v>0.78260869565217395</v>
      </c>
      <c r="P1129" s="9">
        <v>0.71890428412167495</v>
      </c>
      <c r="Q1129" s="9">
        <v>0.58333333333333304</v>
      </c>
      <c r="R1129" s="9">
        <v>0.59905782799545804</v>
      </c>
      <c r="S1129" s="10">
        <v>837</v>
      </c>
    </row>
    <row r="1130" spans="2:19" x14ac:dyDescent="0.3">
      <c r="B1130" s="9" t="s">
        <v>484</v>
      </c>
      <c r="C1130" s="9" t="s">
        <v>29</v>
      </c>
      <c r="D1130" s="9" t="s">
        <v>615</v>
      </c>
      <c r="E1130" s="9">
        <v>16</v>
      </c>
      <c r="F1130" s="9" t="s">
        <v>100</v>
      </c>
      <c r="G1130" s="9" t="s">
        <v>33</v>
      </c>
      <c r="H1130" s="9" t="s">
        <v>32</v>
      </c>
      <c r="I1130" s="9">
        <v>2</v>
      </c>
      <c r="J1130" s="9">
        <v>7</v>
      </c>
      <c r="K1130" s="9">
        <v>0</v>
      </c>
      <c r="L1130" s="9">
        <v>12</v>
      </c>
      <c r="M1130" s="9">
        <v>0.66666666666666596</v>
      </c>
      <c r="N1130" s="9">
        <v>0.78947368421052599</v>
      </c>
      <c r="O1130" s="9">
        <v>0.66666666666666596</v>
      </c>
      <c r="P1130" s="9">
        <v>0.59824046920821095</v>
      </c>
      <c r="Q1130" s="9">
        <v>0.61111111111111105</v>
      </c>
      <c r="R1130" s="9">
        <v>0.61207379018601804</v>
      </c>
      <c r="S1130" s="10">
        <v>838</v>
      </c>
    </row>
    <row r="1131" spans="2:19" x14ac:dyDescent="0.3">
      <c r="B1131" s="9" t="s">
        <v>484</v>
      </c>
      <c r="C1131" s="9" t="s">
        <v>25</v>
      </c>
      <c r="D1131" s="9" t="s">
        <v>616</v>
      </c>
      <c r="E1131" s="9">
        <v>16</v>
      </c>
      <c r="F1131" s="9" t="s">
        <v>100</v>
      </c>
      <c r="G1131" s="9" t="s">
        <v>22</v>
      </c>
      <c r="H1131" s="9" t="s">
        <v>32</v>
      </c>
      <c r="I1131" s="9">
        <v>1</v>
      </c>
      <c r="J1131" s="9">
        <v>5</v>
      </c>
      <c r="K1131" s="9">
        <v>2</v>
      </c>
      <c r="L1131" s="9">
        <v>15</v>
      </c>
      <c r="M1131" s="9">
        <v>0.69565217391304301</v>
      </c>
      <c r="N1131" s="9">
        <v>0.64130434782608603</v>
      </c>
      <c r="O1131" s="9">
        <v>0.69565217391304301</v>
      </c>
      <c r="P1131" s="9">
        <v>0.65726596161378703</v>
      </c>
      <c r="Q1131" s="9">
        <v>0.52450980392156799</v>
      </c>
      <c r="R1131" s="9">
        <v>0.43788268658607898</v>
      </c>
      <c r="S1131" s="10">
        <v>100</v>
      </c>
    </row>
    <row r="1132" spans="2:19" x14ac:dyDescent="0.3">
      <c r="B1132" s="9" t="s">
        <v>484</v>
      </c>
      <c r="C1132" s="9" t="s">
        <v>25</v>
      </c>
      <c r="D1132" s="9" t="s">
        <v>616</v>
      </c>
      <c r="E1132" s="9">
        <v>16</v>
      </c>
      <c r="F1132" s="9" t="s">
        <v>100</v>
      </c>
      <c r="G1132" s="9" t="s">
        <v>33</v>
      </c>
      <c r="H1132" s="9" t="s">
        <v>32</v>
      </c>
      <c r="I1132" s="9">
        <v>1</v>
      </c>
      <c r="J1132" s="9">
        <v>8</v>
      </c>
      <c r="K1132" s="9">
        <v>0</v>
      </c>
      <c r="L1132" s="9">
        <v>12</v>
      </c>
      <c r="M1132" s="9">
        <v>0.61904761904761896</v>
      </c>
      <c r="N1132" s="9">
        <v>0.77142857142857102</v>
      </c>
      <c r="O1132" s="9">
        <v>0.61904761904761896</v>
      </c>
      <c r="P1132" s="9">
        <v>0.51428571428571401</v>
      </c>
      <c r="Q1132" s="9">
        <v>0.55555555555555503</v>
      </c>
      <c r="R1132" s="9">
        <v>0.50813274815461396</v>
      </c>
      <c r="S1132" s="10">
        <v>101</v>
      </c>
    </row>
    <row r="1133" spans="2:19" x14ac:dyDescent="0.3">
      <c r="B1133" s="9" t="s">
        <v>484</v>
      </c>
      <c r="C1133" s="9" t="s">
        <v>19</v>
      </c>
      <c r="D1133" s="9" t="s">
        <v>617</v>
      </c>
      <c r="E1133" s="9">
        <v>16</v>
      </c>
      <c r="F1133" s="9" t="s">
        <v>100</v>
      </c>
      <c r="G1133" s="9" t="s">
        <v>22</v>
      </c>
      <c r="H1133" s="9" t="s">
        <v>32</v>
      </c>
      <c r="I1133" s="9">
        <v>1</v>
      </c>
      <c r="J1133" s="9">
        <v>5</v>
      </c>
      <c r="K1133" s="9">
        <v>1</v>
      </c>
      <c r="L1133" s="9">
        <v>16</v>
      </c>
      <c r="M1133" s="9">
        <v>0.73913043478260798</v>
      </c>
      <c r="N1133" s="9">
        <v>0.693581780538302</v>
      </c>
      <c r="O1133" s="9">
        <v>0.73913043478260798</v>
      </c>
      <c r="P1133" s="9">
        <v>0.68764302059496496</v>
      </c>
      <c r="Q1133" s="9">
        <v>0.55392156862745001</v>
      </c>
      <c r="R1133" s="9">
        <v>0.494421816408677</v>
      </c>
      <c r="S1133" s="10">
        <v>153</v>
      </c>
    </row>
    <row r="1134" spans="2:19" x14ac:dyDescent="0.3">
      <c r="B1134" s="9" t="s">
        <v>484</v>
      </c>
      <c r="C1134" s="9" t="s">
        <v>19</v>
      </c>
      <c r="D1134" s="9" t="s">
        <v>617</v>
      </c>
      <c r="E1134" s="9">
        <v>16</v>
      </c>
      <c r="F1134" s="9" t="s">
        <v>100</v>
      </c>
      <c r="G1134" s="9" t="s">
        <v>33</v>
      </c>
      <c r="H1134" s="9" t="s">
        <v>32</v>
      </c>
      <c r="I1134" s="9">
        <v>2</v>
      </c>
      <c r="J1134" s="9">
        <v>7</v>
      </c>
      <c r="K1134" s="9">
        <v>1</v>
      </c>
      <c r="L1134" s="9">
        <v>11</v>
      </c>
      <c r="M1134" s="9">
        <v>0.61904761904761896</v>
      </c>
      <c r="N1134" s="9">
        <v>0.634920634920635</v>
      </c>
      <c r="O1134" s="9">
        <v>0.61904761904761896</v>
      </c>
      <c r="P1134" s="9">
        <v>0.56190476190476102</v>
      </c>
      <c r="Q1134" s="9">
        <v>0.56944444444444398</v>
      </c>
      <c r="R1134" s="9">
        <v>0.536731348519357</v>
      </c>
      <c r="S1134" s="10">
        <v>153</v>
      </c>
    </row>
    <row r="1135" spans="2:19" x14ac:dyDescent="0.3">
      <c r="B1135" s="9" t="s">
        <v>484</v>
      </c>
      <c r="C1135" s="9" t="s">
        <v>27</v>
      </c>
      <c r="D1135" s="9" t="s">
        <v>618</v>
      </c>
      <c r="E1135" s="9">
        <v>16</v>
      </c>
      <c r="F1135" s="9" t="s">
        <v>100</v>
      </c>
      <c r="G1135" s="9" t="s">
        <v>22</v>
      </c>
      <c r="H1135" s="9" t="s">
        <v>32</v>
      </c>
      <c r="I1135" s="9">
        <v>0</v>
      </c>
      <c r="J1135" s="9">
        <v>4</v>
      </c>
      <c r="K1135" s="9">
        <v>3</v>
      </c>
      <c r="L1135" s="9">
        <v>13</v>
      </c>
      <c r="M1135" s="9">
        <v>0.65</v>
      </c>
      <c r="N1135" s="9">
        <v>0.61176470588235199</v>
      </c>
      <c r="O1135" s="9">
        <v>0.65</v>
      </c>
      <c r="P1135" s="9">
        <v>0.63030303030303003</v>
      </c>
      <c r="Q1135" s="9">
        <v>0.40625</v>
      </c>
      <c r="R1135" s="9">
        <v>0</v>
      </c>
      <c r="S1135" s="10">
        <v>988</v>
      </c>
    </row>
    <row r="1136" spans="2:19" x14ac:dyDescent="0.3">
      <c r="B1136" s="9" t="s">
        <v>484</v>
      </c>
      <c r="C1136" s="9" t="s">
        <v>27</v>
      </c>
      <c r="D1136" s="9" t="s">
        <v>618</v>
      </c>
      <c r="E1136" s="9">
        <v>16</v>
      </c>
      <c r="F1136" s="9" t="s">
        <v>100</v>
      </c>
      <c r="G1136" s="9" t="s">
        <v>33</v>
      </c>
      <c r="H1136" s="9" t="s">
        <v>32</v>
      </c>
      <c r="I1136" s="9">
        <v>3</v>
      </c>
      <c r="J1136" s="9">
        <v>5</v>
      </c>
      <c r="K1136" s="9">
        <v>0</v>
      </c>
      <c r="L1136" s="9">
        <v>14</v>
      </c>
      <c r="M1136" s="9">
        <v>0.77272727272727204</v>
      </c>
      <c r="N1136" s="9">
        <v>0.83253588516746402</v>
      </c>
      <c r="O1136" s="9">
        <v>0.77272727272727204</v>
      </c>
      <c r="P1136" s="9">
        <v>0.73829201101928299</v>
      </c>
      <c r="Q1136" s="9">
        <v>0.6875</v>
      </c>
      <c r="R1136" s="9">
        <v>0.72502240174897103</v>
      </c>
      <c r="S1136" s="10">
        <v>989</v>
      </c>
    </row>
    <row r="1137" spans="2:19" x14ac:dyDescent="0.3">
      <c r="B1137" s="11" t="s">
        <v>484</v>
      </c>
      <c r="C1137" s="11" t="s">
        <v>29</v>
      </c>
      <c r="D1137" s="11" t="s">
        <v>619</v>
      </c>
      <c r="E1137" s="11">
        <v>16</v>
      </c>
      <c r="F1137" s="11" t="s">
        <v>100</v>
      </c>
      <c r="G1137" s="11" t="s">
        <v>22</v>
      </c>
      <c r="H1137" s="11" t="s">
        <v>39</v>
      </c>
      <c r="I1137" s="11">
        <v>1</v>
      </c>
      <c r="J1137" s="11">
        <v>5</v>
      </c>
      <c r="K1137" s="11">
        <v>1</v>
      </c>
      <c r="L1137" s="11">
        <v>16</v>
      </c>
      <c r="M1137" s="11">
        <v>0.73913043478260798</v>
      </c>
      <c r="N1137" s="11">
        <v>0.693581780538302</v>
      </c>
      <c r="O1137" s="11">
        <v>0.73913043478260798</v>
      </c>
      <c r="P1137" s="11">
        <v>0.68764302059496496</v>
      </c>
      <c r="Q1137" s="11">
        <v>0.55392156862745001</v>
      </c>
      <c r="R1137" s="11">
        <v>0.494421816408677</v>
      </c>
      <c r="S1137" s="12">
        <v>197</v>
      </c>
    </row>
    <row r="1138" spans="2:19" x14ac:dyDescent="0.3">
      <c r="B1138" s="11" t="s">
        <v>484</v>
      </c>
      <c r="C1138" s="11" t="s">
        <v>29</v>
      </c>
      <c r="D1138" s="11" t="s">
        <v>619</v>
      </c>
      <c r="E1138" s="11">
        <v>16</v>
      </c>
      <c r="F1138" s="11" t="s">
        <v>100</v>
      </c>
      <c r="G1138" s="11" t="s">
        <v>33</v>
      </c>
      <c r="H1138" s="11" t="s">
        <v>39</v>
      </c>
      <c r="I1138" s="11">
        <v>0</v>
      </c>
      <c r="J1138" s="11">
        <v>9</v>
      </c>
      <c r="K1138" s="11">
        <v>4</v>
      </c>
      <c r="L1138" s="11">
        <v>8</v>
      </c>
      <c r="M1138" s="11">
        <v>0.38095238095237999</v>
      </c>
      <c r="N1138" s="11">
        <v>0.26890756302521002</v>
      </c>
      <c r="O1138" s="11">
        <v>0.38095238095237999</v>
      </c>
      <c r="P1138" s="11">
        <v>0.31527093596059103</v>
      </c>
      <c r="Q1138" s="11">
        <v>0.33333333333333298</v>
      </c>
      <c r="R1138" s="11">
        <v>0</v>
      </c>
      <c r="S1138" s="12">
        <v>198</v>
      </c>
    </row>
    <row r="1139" spans="2:19" x14ac:dyDescent="0.3">
      <c r="B1139" s="11" t="s">
        <v>484</v>
      </c>
      <c r="C1139" s="11" t="s">
        <v>19</v>
      </c>
      <c r="D1139" s="11" t="s">
        <v>620</v>
      </c>
      <c r="E1139" s="11">
        <v>16</v>
      </c>
      <c r="F1139" s="11" t="s">
        <v>100</v>
      </c>
      <c r="G1139" s="11" t="s">
        <v>22</v>
      </c>
      <c r="H1139" s="11" t="s">
        <v>39</v>
      </c>
      <c r="I1139" s="11">
        <v>2</v>
      </c>
      <c r="J1139" s="11">
        <v>4</v>
      </c>
      <c r="K1139" s="11">
        <v>5</v>
      </c>
      <c r="L1139" s="11">
        <v>12</v>
      </c>
      <c r="M1139" s="11">
        <v>0.60869565217391297</v>
      </c>
      <c r="N1139" s="11">
        <v>0.62888198757763902</v>
      </c>
      <c r="O1139" s="11">
        <v>0.60869565217391297</v>
      </c>
      <c r="P1139" s="11">
        <v>0.617816965643052</v>
      </c>
      <c r="Q1139" s="11">
        <v>0.51960784313725406</v>
      </c>
      <c r="R1139" s="11">
        <v>0.47386111527486102</v>
      </c>
      <c r="S1139" s="12">
        <v>280</v>
      </c>
    </row>
    <row r="1140" spans="2:19" x14ac:dyDescent="0.3">
      <c r="B1140" s="11" t="s">
        <v>484</v>
      </c>
      <c r="C1140" s="11" t="s">
        <v>19</v>
      </c>
      <c r="D1140" s="11" t="s">
        <v>620</v>
      </c>
      <c r="E1140" s="11">
        <v>16</v>
      </c>
      <c r="F1140" s="11" t="s">
        <v>100</v>
      </c>
      <c r="G1140" s="11" t="s">
        <v>33</v>
      </c>
      <c r="H1140" s="11" t="s">
        <v>39</v>
      </c>
      <c r="I1140" s="11">
        <v>4</v>
      </c>
      <c r="J1140" s="11">
        <v>5</v>
      </c>
      <c r="K1140" s="11">
        <v>4</v>
      </c>
      <c r="L1140" s="11">
        <v>8</v>
      </c>
      <c r="M1140" s="11">
        <v>0.57142857142857095</v>
      </c>
      <c r="N1140" s="11">
        <v>0.56593406593406503</v>
      </c>
      <c r="O1140" s="11">
        <v>0.57142857142857095</v>
      </c>
      <c r="P1140" s="11">
        <v>0.56739495798319295</v>
      </c>
      <c r="Q1140" s="11">
        <v>0.55555555555555503</v>
      </c>
      <c r="R1140" s="11">
        <v>0.54949116684306998</v>
      </c>
      <c r="S1140" s="12">
        <v>280</v>
      </c>
    </row>
    <row r="1141" spans="2:19" x14ac:dyDescent="0.3">
      <c r="B1141" s="11" t="s">
        <v>484</v>
      </c>
      <c r="C1141" s="11" t="s">
        <v>23</v>
      </c>
      <c r="D1141" s="11" t="s">
        <v>621</v>
      </c>
      <c r="E1141" s="11">
        <v>16</v>
      </c>
      <c r="F1141" s="11" t="s">
        <v>100</v>
      </c>
      <c r="G1141" s="11" t="s">
        <v>22</v>
      </c>
      <c r="H1141" s="11" t="s">
        <v>39</v>
      </c>
      <c r="I1141" s="11">
        <v>0</v>
      </c>
      <c r="J1141" s="11">
        <v>6</v>
      </c>
      <c r="K1141" s="11">
        <v>2</v>
      </c>
      <c r="L1141" s="11">
        <v>15</v>
      </c>
      <c r="M1141" s="11">
        <v>0.65217391304347805</v>
      </c>
      <c r="N1141" s="11">
        <v>0.52795031055900599</v>
      </c>
      <c r="O1141" s="11">
        <v>0.65217391304347805</v>
      </c>
      <c r="P1141" s="11">
        <v>0.58352402745995402</v>
      </c>
      <c r="Q1141" s="11">
        <v>0.441176470588235</v>
      </c>
      <c r="R1141" s="11">
        <v>0</v>
      </c>
      <c r="S1141" s="12">
        <v>314</v>
      </c>
    </row>
    <row r="1142" spans="2:19" x14ac:dyDescent="0.3">
      <c r="B1142" s="11" t="s">
        <v>484</v>
      </c>
      <c r="C1142" s="11" t="s">
        <v>23</v>
      </c>
      <c r="D1142" s="11" t="s">
        <v>621</v>
      </c>
      <c r="E1142" s="11">
        <v>16</v>
      </c>
      <c r="F1142" s="11" t="s">
        <v>100</v>
      </c>
      <c r="G1142" s="11" t="s">
        <v>33</v>
      </c>
      <c r="H1142" s="11" t="s">
        <v>39</v>
      </c>
      <c r="I1142" s="11">
        <v>2</v>
      </c>
      <c r="J1142" s="11">
        <v>7</v>
      </c>
      <c r="K1142" s="11">
        <v>4</v>
      </c>
      <c r="L1142" s="11">
        <v>8</v>
      </c>
      <c r="M1142" s="11">
        <v>0.476190476190476</v>
      </c>
      <c r="N1142" s="11">
        <v>0.44761904761904697</v>
      </c>
      <c r="O1142" s="11">
        <v>0.476190476190476</v>
      </c>
      <c r="P1142" s="11">
        <v>0.45291005291005199</v>
      </c>
      <c r="Q1142" s="11">
        <v>0.44444444444444398</v>
      </c>
      <c r="R1142" s="11">
        <v>0.40285005298090198</v>
      </c>
      <c r="S1142" s="12">
        <v>314</v>
      </c>
    </row>
    <row r="1143" spans="2:19" x14ac:dyDescent="0.3">
      <c r="B1143" s="11" t="s">
        <v>484</v>
      </c>
      <c r="C1143" s="11" t="s">
        <v>25</v>
      </c>
      <c r="D1143" s="11" t="s">
        <v>622</v>
      </c>
      <c r="E1143" s="11">
        <v>16</v>
      </c>
      <c r="F1143" s="11" t="s">
        <v>100</v>
      </c>
      <c r="G1143" s="11" t="s">
        <v>22</v>
      </c>
      <c r="H1143" s="11" t="s">
        <v>39</v>
      </c>
      <c r="I1143" s="11">
        <v>0</v>
      </c>
      <c r="J1143" s="11">
        <v>6</v>
      </c>
      <c r="K1143" s="11">
        <v>3</v>
      </c>
      <c r="L1143" s="11">
        <v>14</v>
      </c>
      <c r="M1143" s="11">
        <v>0.60869565217391297</v>
      </c>
      <c r="N1143" s="11">
        <v>0.51739130434782599</v>
      </c>
      <c r="O1143" s="11">
        <v>0.60869565217391297</v>
      </c>
      <c r="P1143" s="11">
        <v>0.55934195064629799</v>
      </c>
      <c r="Q1143" s="11">
        <v>0.41176470588235198</v>
      </c>
      <c r="R1143" s="11">
        <v>0</v>
      </c>
      <c r="S1143" s="12">
        <v>211</v>
      </c>
    </row>
    <row r="1144" spans="2:19" x14ac:dyDescent="0.3">
      <c r="B1144" s="11" t="s">
        <v>484</v>
      </c>
      <c r="C1144" s="11" t="s">
        <v>25</v>
      </c>
      <c r="D1144" s="11" t="s">
        <v>622</v>
      </c>
      <c r="E1144" s="11">
        <v>16</v>
      </c>
      <c r="F1144" s="11" t="s">
        <v>100</v>
      </c>
      <c r="G1144" s="11" t="s">
        <v>33</v>
      </c>
      <c r="H1144" s="11" t="s">
        <v>39</v>
      </c>
      <c r="I1144" s="11">
        <v>4</v>
      </c>
      <c r="J1144" s="11">
        <v>5</v>
      </c>
      <c r="K1144" s="11">
        <v>4</v>
      </c>
      <c r="L1144" s="11">
        <v>8</v>
      </c>
      <c r="M1144" s="11">
        <v>0.57142857142857095</v>
      </c>
      <c r="N1144" s="11">
        <v>0.56593406593406503</v>
      </c>
      <c r="O1144" s="11">
        <v>0.57142857142857095</v>
      </c>
      <c r="P1144" s="11">
        <v>0.56739495798319295</v>
      </c>
      <c r="Q1144" s="11">
        <v>0.55555555555555503</v>
      </c>
      <c r="R1144" s="11">
        <v>0.54949116684306998</v>
      </c>
      <c r="S1144" s="12">
        <v>211</v>
      </c>
    </row>
    <row r="1145" spans="2:19" x14ac:dyDescent="0.3">
      <c r="B1145" s="11" t="s">
        <v>484</v>
      </c>
      <c r="C1145" s="11" t="s">
        <v>27</v>
      </c>
      <c r="D1145" s="11" t="s">
        <v>623</v>
      </c>
      <c r="E1145" s="11">
        <v>16</v>
      </c>
      <c r="F1145" s="11" t="s">
        <v>100</v>
      </c>
      <c r="G1145" s="11" t="s">
        <v>22</v>
      </c>
      <c r="H1145" s="11" t="s">
        <v>39</v>
      </c>
      <c r="I1145" s="11">
        <v>0</v>
      </c>
      <c r="J1145" s="11">
        <v>4</v>
      </c>
      <c r="K1145" s="11">
        <v>6</v>
      </c>
      <c r="L1145" s="11">
        <v>10</v>
      </c>
      <c r="M1145" s="11">
        <v>0.5</v>
      </c>
      <c r="N1145" s="11">
        <v>0.57142857142857095</v>
      </c>
      <c r="O1145" s="11">
        <v>0.5</v>
      </c>
      <c r="P1145" s="11">
        <v>0.53333333333333299</v>
      </c>
      <c r="Q1145" s="11">
        <v>0.3125</v>
      </c>
      <c r="R1145" s="11">
        <v>0</v>
      </c>
      <c r="S1145" s="12">
        <v>281</v>
      </c>
    </row>
    <row r="1146" spans="2:19" x14ac:dyDescent="0.3">
      <c r="B1146" s="11" t="s">
        <v>484</v>
      </c>
      <c r="C1146" s="11" t="s">
        <v>27</v>
      </c>
      <c r="D1146" s="11" t="s">
        <v>623</v>
      </c>
      <c r="E1146" s="11">
        <v>16</v>
      </c>
      <c r="F1146" s="11" t="s">
        <v>100</v>
      </c>
      <c r="G1146" s="11" t="s">
        <v>33</v>
      </c>
      <c r="H1146" s="11" t="s">
        <v>39</v>
      </c>
      <c r="I1146" s="11">
        <v>3</v>
      </c>
      <c r="J1146" s="11">
        <v>5</v>
      </c>
      <c r="K1146" s="11">
        <v>1</v>
      </c>
      <c r="L1146" s="11">
        <v>13</v>
      </c>
      <c r="M1146" s="11">
        <v>0.72727272727272696</v>
      </c>
      <c r="N1146" s="11">
        <v>0.73232323232323204</v>
      </c>
      <c r="O1146" s="11">
        <v>0.72727272727272696</v>
      </c>
      <c r="P1146" s="11">
        <v>0.69886363636363602</v>
      </c>
      <c r="Q1146" s="11">
        <v>0.65178571428571397</v>
      </c>
      <c r="R1146" s="11">
        <v>0.659014050007804</v>
      </c>
      <c r="S1146" s="12">
        <v>281</v>
      </c>
    </row>
    <row r="1147" spans="2:19" x14ac:dyDescent="0.3">
      <c r="B1147" s="9" t="s">
        <v>484</v>
      </c>
      <c r="C1147" s="9" t="s">
        <v>23</v>
      </c>
      <c r="D1147" s="9" t="s">
        <v>624</v>
      </c>
      <c r="E1147" s="9">
        <v>16</v>
      </c>
      <c r="F1147" s="9" t="s">
        <v>100</v>
      </c>
      <c r="G1147" s="9" t="s">
        <v>22</v>
      </c>
      <c r="H1147" s="9" t="s">
        <v>49</v>
      </c>
      <c r="I1147" s="9">
        <v>0</v>
      </c>
      <c r="J1147" s="9">
        <v>6</v>
      </c>
      <c r="K1147" s="9">
        <v>1</v>
      </c>
      <c r="L1147" s="9">
        <v>16</v>
      </c>
      <c r="M1147" s="9">
        <v>0.69565217391304301</v>
      </c>
      <c r="N1147" s="9">
        <v>0.53754940711462396</v>
      </c>
      <c r="O1147" s="9">
        <v>0.69565217391304301</v>
      </c>
      <c r="P1147" s="9">
        <v>0.60646599777034504</v>
      </c>
      <c r="Q1147" s="9">
        <v>0.47058823529411697</v>
      </c>
      <c r="R1147" s="9">
        <v>0</v>
      </c>
      <c r="S1147" s="10">
        <v>135</v>
      </c>
    </row>
    <row r="1148" spans="2:19" x14ac:dyDescent="0.3">
      <c r="B1148" s="9" t="s">
        <v>484</v>
      </c>
      <c r="C1148" s="9" t="s">
        <v>23</v>
      </c>
      <c r="D1148" s="9" t="s">
        <v>624</v>
      </c>
      <c r="E1148" s="9">
        <v>16</v>
      </c>
      <c r="F1148" s="9" t="s">
        <v>100</v>
      </c>
      <c r="G1148" s="9" t="s">
        <v>33</v>
      </c>
      <c r="H1148" s="9" t="s">
        <v>49</v>
      </c>
      <c r="I1148" s="9">
        <v>2</v>
      </c>
      <c r="J1148" s="9">
        <v>7</v>
      </c>
      <c r="K1148" s="9">
        <v>3</v>
      </c>
      <c r="L1148" s="9">
        <v>9</v>
      </c>
      <c r="M1148" s="9">
        <v>0.52380952380952295</v>
      </c>
      <c r="N1148" s="9">
        <v>0.49285714285714199</v>
      </c>
      <c r="O1148" s="9">
        <v>0.52380952380952295</v>
      </c>
      <c r="P1148" s="9">
        <v>0.48979591836734698</v>
      </c>
      <c r="Q1148" s="9">
        <v>0.48611111111111099</v>
      </c>
      <c r="R1148" s="9">
        <v>0.44005586839669603</v>
      </c>
      <c r="S1148" s="10">
        <v>135</v>
      </c>
    </row>
    <row r="1149" spans="2:19" x14ac:dyDescent="0.3">
      <c r="B1149" s="9" t="s">
        <v>484</v>
      </c>
      <c r="C1149" s="9" t="s">
        <v>19</v>
      </c>
      <c r="D1149" s="9" t="s">
        <v>625</v>
      </c>
      <c r="E1149" s="9">
        <v>16</v>
      </c>
      <c r="F1149" s="9" t="s">
        <v>100</v>
      </c>
      <c r="G1149" s="9" t="s">
        <v>22</v>
      </c>
      <c r="H1149" s="9" t="s">
        <v>49</v>
      </c>
      <c r="I1149" s="9">
        <v>0</v>
      </c>
      <c r="J1149" s="9">
        <v>6</v>
      </c>
      <c r="K1149" s="9">
        <v>4</v>
      </c>
      <c r="L1149" s="9">
        <v>13</v>
      </c>
      <c r="M1149" s="9">
        <v>0.56521739130434701</v>
      </c>
      <c r="N1149" s="9">
        <v>0.50572082379862704</v>
      </c>
      <c r="O1149" s="9">
        <v>0.56521739130434701</v>
      </c>
      <c r="P1149" s="9">
        <v>0.53381642512077199</v>
      </c>
      <c r="Q1149" s="9">
        <v>0.38235294117647001</v>
      </c>
      <c r="R1149" s="9">
        <v>0</v>
      </c>
      <c r="S1149" s="10">
        <v>108</v>
      </c>
    </row>
    <row r="1150" spans="2:19" x14ac:dyDescent="0.3">
      <c r="B1150" s="9" t="s">
        <v>484</v>
      </c>
      <c r="C1150" s="9" t="s">
        <v>19</v>
      </c>
      <c r="D1150" s="9" t="s">
        <v>625</v>
      </c>
      <c r="E1150" s="9">
        <v>16</v>
      </c>
      <c r="F1150" s="9" t="s">
        <v>100</v>
      </c>
      <c r="G1150" s="9" t="s">
        <v>33</v>
      </c>
      <c r="H1150" s="9" t="s">
        <v>49</v>
      </c>
      <c r="I1150" s="9">
        <v>5</v>
      </c>
      <c r="J1150" s="9">
        <v>4</v>
      </c>
      <c r="K1150" s="9">
        <v>1</v>
      </c>
      <c r="L1150" s="9">
        <v>11</v>
      </c>
      <c r="M1150" s="9">
        <v>0.76190476190476097</v>
      </c>
      <c r="N1150" s="9">
        <v>0.77619047619047599</v>
      </c>
      <c r="O1150" s="9">
        <v>0.76190476190476097</v>
      </c>
      <c r="P1150" s="9">
        <v>0.75132275132275095</v>
      </c>
      <c r="Q1150" s="9">
        <v>0.73611111111111105</v>
      </c>
      <c r="R1150" s="9">
        <v>0.74690398836084404</v>
      </c>
      <c r="S1150" s="10">
        <v>108</v>
      </c>
    </row>
    <row r="1151" spans="2:19" x14ac:dyDescent="0.3">
      <c r="B1151" s="9" t="s">
        <v>484</v>
      </c>
      <c r="C1151" s="9" t="s">
        <v>29</v>
      </c>
      <c r="D1151" s="9" t="s">
        <v>626</v>
      </c>
      <c r="E1151" s="9">
        <v>16</v>
      </c>
      <c r="F1151" s="9" t="s">
        <v>100</v>
      </c>
      <c r="G1151" s="9" t="s">
        <v>22</v>
      </c>
      <c r="H1151" s="9" t="s">
        <v>49</v>
      </c>
      <c r="I1151" s="9">
        <v>1</v>
      </c>
      <c r="J1151" s="9">
        <v>5</v>
      </c>
      <c r="K1151" s="9">
        <v>4</v>
      </c>
      <c r="L1151" s="9">
        <v>13</v>
      </c>
      <c r="M1151" s="9">
        <v>0.60869565217391297</v>
      </c>
      <c r="N1151" s="9">
        <v>0.58599033816425095</v>
      </c>
      <c r="O1151" s="9">
        <v>0.60869565217391297</v>
      </c>
      <c r="P1151" s="9">
        <v>0.59649915302089196</v>
      </c>
      <c r="Q1151" s="9">
        <v>0.46568627450980299</v>
      </c>
      <c r="R1151" s="9">
        <v>0.36835028130179998</v>
      </c>
      <c r="S1151" s="10">
        <v>125</v>
      </c>
    </row>
    <row r="1152" spans="2:19" x14ac:dyDescent="0.3">
      <c r="B1152" s="9" t="s">
        <v>484</v>
      </c>
      <c r="C1152" s="9" t="s">
        <v>29</v>
      </c>
      <c r="D1152" s="9" t="s">
        <v>626</v>
      </c>
      <c r="E1152" s="9">
        <v>16</v>
      </c>
      <c r="F1152" s="9" t="s">
        <v>100</v>
      </c>
      <c r="G1152" s="9" t="s">
        <v>33</v>
      </c>
      <c r="H1152" s="9" t="s">
        <v>49</v>
      </c>
      <c r="I1152" s="9">
        <v>0</v>
      </c>
      <c r="J1152" s="9">
        <v>9</v>
      </c>
      <c r="K1152" s="9">
        <v>0</v>
      </c>
      <c r="L1152" s="9">
        <v>12</v>
      </c>
      <c r="M1152" s="9">
        <v>0.57142857142857095</v>
      </c>
      <c r="N1152" s="9">
        <v>0.32653061224489699</v>
      </c>
      <c r="O1152" s="9">
        <v>0.57142857142857095</v>
      </c>
      <c r="P1152" s="9">
        <v>0.415584415584415</v>
      </c>
      <c r="Q1152" s="9">
        <v>0.5</v>
      </c>
      <c r="R1152" s="9">
        <v>0</v>
      </c>
      <c r="S1152" s="10">
        <v>125</v>
      </c>
    </row>
    <row r="1153" spans="2:19" x14ac:dyDescent="0.3">
      <c r="B1153" s="9" t="s">
        <v>484</v>
      </c>
      <c r="C1153" s="9" t="s">
        <v>25</v>
      </c>
      <c r="D1153" s="9" t="s">
        <v>627</v>
      </c>
      <c r="E1153" s="9">
        <v>16</v>
      </c>
      <c r="F1153" s="9" t="s">
        <v>100</v>
      </c>
      <c r="G1153" s="9" t="s">
        <v>22</v>
      </c>
      <c r="H1153" s="9" t="s">
        <v>49</v>
      </c>
      <c r="I1153" s="9">
        <v>0</v>
      </c>
      <c r="J1153" s="9">
        <v>6</v>
      </c>
      <c r="K1153" s="9">
        <v>4</v>
      </c>
      <c r="L1153" s="9">
        <v>13</v>
      </c>
      <c r="M1153" s="9">
        <v>0.56521739130434701</v>
      </c>
      <c r="N1153" s="9">
        <v>0.50572082379862704</v>
      </c>
      <c r="O1153" s="9">
        <v>0.56521739130434701</v>
      </c>
      <c r="P1153" s="9">
        <v>0.53381642512077199</v>
      </c>
      <c r="Q1153" s="9">
        <v>0.38235294117647001</v>
      </c>
      <c r="R1153" s="9">
        <v>0</v>
      </c>
      <c r="S1153" s="10">
        <v>106</v>
      </c>
    </row>
    <row r="1154" spans="2:19" x14ac:dyDescent="0.3">
      <c r="B1154" s="9" t="s">
        <v>484</v>
      </c>
      <c r="C1154" s="9" t="s">
        <v>25</v>
      </c>
      <c r="D1154" s="9" t="s">
        <v>627</v>
      </c>
      <c r="E1154" s="9">
        <v>16</v>
      </c>
      <c r="F1154" s="9" t="s">
        <v>100</v>
      </c>
      <c r="G1154" s="9" t="s">
        <v>33</v>
      </c>
      <c r="H1154" s="9" t="s">
        <v>49</v>
      </c>
      <c r="I1154" s="9">
        <v>4</v>
      </c>
      <c r="J1154" s="9">
        <v>5</v>
      </c>
      <c r="K1154" s="9">
        <v>0</v>
      </c>
      <c r="L1154" s="9">
        <v>12</v>
      </c>
      <c r="M1154" s="9">
        <v>0.76190476190476097</v>
      </c>
      <c r="N1154" s="9">
        <v>0.83193277310924296</v>
      </c>
      <c r="O1154" s="9">
        <v>0.76190476190476097</v>
      </c>
      <c r="P1154" s="9">
        <v>0.73664266767715003</v>
      </c>
      <c r="Q1154" s="9">
        <v>0.72222222222222199</v>
      </c>
      <c r="R1154" s="9">
        <v>0.74840632921642403</v>
      </c>
      <c r="S1154" s="10">
        <v>106</v>
      </c>
    </row>
    <row r="1155" spans="2:19" x14ac:dyDescent="0.3">
      <c r="B1155" s="9" t="s">
        <v>484</v>
      </c>
      <c r="C1155" s="9" t="s">
        <v>27</v>
      </c>
      <c r="D1155" s="9" t="s">
        <v>628</v>
      </c>
      <c r="E1155" s="9">
        <v>16</v>
      </c>
      <c r="F1155" s="9" t="s">
        <v>100</v>
      </c>
      <c r="G1155" s="9" t="s">
        <v>22</v>
      </c>
      <c r="H1155" s="9" t="s">
        <v>49</v>
      </c>
      <c r="I1155" s="9">
        <v>0</v>
      </c>
      <c r="J1155" s="9">
        <v>4</v>
      </c>
      <c r="K1155" s="9">
        <v>1</v>
      </c>
      <c r="L1155" s="9">
        <v>15</v>
      </c>
      <c r="M1155" s="9">
        <v>0.75</v>
      </c>
      <c r="N1155" s="9">
        <v>0.63157894736842102</v>
      </c>
      <c r="O1155" s="9">
        <v>0.75</v>
      </c>
      <c r="P1155" s="9">
        <v>0.68571428571428505</v>
      </c>
      <c r="Q1155" s="9">
        <v>0.46875</v>
      </c>
      <c r="R1155" s="9">
        <v>0</v>
      </c>
      <c r="S1155" s="10">
        <v>120</v>
      </c>
    </row>
    <row r="1156" spans="2:19" x14ac:dyDescent="0.3">
      <c r="B1156" s="9" t="s">
        <v>484</v>
      </c>
      <c r="C1156" s="9" t="s">
        <v>27</v>
      </c>
      <c r="D1156" s="9" t="s">
        <v>628</v>
      </c>
      <c r="E1156" s="9">
        <v>16</v>
      </c>
      <c r="F1156" s="9" t="s">
        <v>100</v>
      </c>
      <c r="G1156" s="9" t="s">
        <v>33</v>
      </c>
      <c r="H1156" s="9" t="s">
        <v>49</v>
      </c>
      <c r="I1156" s="9">
        <v>0</v>
      </c>
      <c r="J1156" s="9">
        <v>8</v>
      </c>
      <c r="K1156" s="9">
        <v>1</v>
      </c>
      <c r="L1156" s="9">
        <v>13</v>
      </c>
      <c r="M1156" s="9">
        <v>0.59090909090909005</v>
      </c>
      <c r="N1156" s="9">
        <v>0.39393939393939398</v>
      </c>
      <c r="O1156" s="9">
        <v>0.59090909090909005</v>
      </c>
      <c r="P1156" s="9">
        <v>0.472727272727272</v>
      </c>
      <c r="Q1156" s="9">
        <v>0.46428571428571402</v>
      </c>
      <c r="R1156" s="9">
        <v>0</v>
      </c>
      <c r="S1156" s="10">
        <v>120</v>
      </c>
    </row>
    <row r="1157" spans="2:19" x14ac:dyDescent="0.3">
      <c r="B1157" s="11" t="s">
        <v>484</v>
      </c>
      <c r="C1157" s="11" t="s">
        <v>23</v>
      </c>
      <c r="D1157" s="11" t="s">
        <v>629</v>
      </c>
      <c r="E1157" s="11">
        <v>16</v>
      </c>
      <c r="F1157" s="11" t="s">
        <v>100</v>
      </c>
      <c r="G1157" s="11" t="s">
        <v>22</v>
      </c>
      <c r="H1157" s="11" t="s">
        <v>55</v>
      </c>
      <c r="I1157" s="11">
        <v>0</v>
      </c>
      <c r="J1157" s="11">
        <v>6</v>
      </c>
      <c r="K1157" s="11">
        <v>1</v>
      </c>
      <c r="L1157" s="11">
        <v>16</v>
      </c>
      <c r="M1157" s="11">
        <v>0.69565217391304301</v>
      </c>
      <c r="N1157" s="11">
        <v>0.53754940711462396</v>
      </c>
      <c r="O1157" s="11">
        <v>0.69565217391304301</v>
      </c>
      <c r="P1157" s="11">
        <v>0.60646599777034504</v>
      </c>
      <c r="Q1157" s="11">
        <v>0.47058823529411697</v>
      </c>
      <c r="R1157" s="11">
        <v>0</v>
      </c>
      <c r="S1157" s="12">
        <v>154</v>
      </c>
    </row>
    <row r="1158" spans="2:19" x14ac:dyDescent="0.3">
      <c r="B1158" s="11" t="s">
        <v>484</v>
      </c>
      <c r="C1158" s="11" t="s">
        <v>23</v>
      </c>
      <c r="D1158" s="11" t="s">
        <v>629</v>
      </c>
      <c r="E1158" s="11">
        <v>16</v>
      </c>
      <c r="F1158" s="11" t="s">
        <v>100</v>
      </c>
      <c r="G1158" s="11" t="s">
        <v>33</v>
      </c>
      <c r="H1158" s="11" t="s">
        <v>55</v>
      </c>
      <c r="I1158" s="11">
        <v>3</v>
      </c>
      <c r="J1158" s="11">
        <v>6</v>
      </c>
      <c r="K1158" s="11">
        <v>2</v>
      </c>
      <c r="L1158" s="11">
        <v>10</v>
      </c>
      <c r="M1158" s="11">
        <v>0.61904761904761896</v>
      </c>
      <c r="N1158" s="11">
        <v>0.61428571428571399</v>
      </c>
      <c r="O1158" s="11">
        <v>0.61904761904761896</v>
      </c>
      <c r="P1158" s="11">
        <v>0.59183673469387699</v>
      </c>
      <c r="Q1158" s="11">
        <v>0.58333333333333304</v>
      </c>
      <c r="R1158" s="11">
        <v>0.568109683233749</v>
      </c>
      <c r="S1158" s="12">
        <v>155</v>
      </c>
    </row>
    <row r="1159" spans="2:19" x14ac:dyDescent="0.3">
      <c r="B1159" s="11" t="s">
        <v>484</v>
      </c>
      <c r="C1159" s="11" t="s">
        <v>29</v>
      </c>
      <c r="D1159" s="11" t="s">
        <v>630</v>
      </c>
      <c r="E1159" s="11">
        <v>16</v>
      </c>
      <c r="F1159" s="11" t="s">
        <v>100</v>
      </c>
      <c r="G1159" s="11" t="s">
        <v>22</v>
      </c>
      <c r="H1159" s="11" t="s">
        <v>55</v>
      </c>
      <c r="I1159" s="11">
        <v>1</v>
      </c>
      <c r="J1159" s="11">
        <v>5</v>
      </c>
      <c r="K1159" s="11">
        <v>3</v>
      </c>
      <c r="L1159" s="11">
        <v>14</v>
      </c>
      <c r="M1159" s="11">
        <v>0.65217391304347805</v>
      </c>
      <c r="N1159" s="11">
        <v>0.60983981693363798</v>
      </c>
      <c r="O1159" s="11">
        <v>0.65217391304347805</v>
      </c>
      <c r="P1159" s="11">
        <v>0.62705314009661794</v>
      </c>
      <c r="Q1159" s="11">
        <v>0.49509803921568601</v>
      </c>
      <c r="R1159" s="11">
        <v>0.39875907218330298</v>
      </c>
      <c r="S1159" s="12">
        <v>108</v>
      </c>
    </row>
    <row r="1160" spans="2:19" x14ac:dyDescent="0.3">
      <c r="B1160" s="11" t="s">
        <v>484</v>
      </c>
      <c r="C1160" s="11" t="s">
        <v>29</v>
      </c>
      <c r="D1160" s="11" t="s">
        <v>630</v>
      </c>
      <c r="E1160" s="11">
        <v>16</v>
      </c>
      <c r="F1160" s="11" t="s">
        <v>100</v>
      </c>
      <c r="G1160" s="11" t="s">
        <v>33</v>
      </c>
      <c r="H1160" s="11" t="s">
        <v>55</v>
      </c>
      <c r="I1160" s="11">
        <v>2</v>
      </c>
      <c r="J1160" s="11">
        <v>7</v>
      </c>
      <c r="K1160" s="11">
        <v>2</v>
      </c>
      <c r="L1160" s="11">
        <v>10</v>
      </c>
      <c r="M1160" s="11">
        <v>0.57142857142857095</v>
      </c>
      <c r="N1160" s="11">
        <v>0.55042016806722605</v>
      </c>
      <c r="O1160" s="11">
        <v>0.57142857142857095</v>
      </c>
      <c r="P1160" s="11">
        <v>0.52595680181886995</v>
      </c>
      <c r="Q1160" s="11">
        <v>0.52777777777777701</v>
      </c>
      <c r="R1160" s="11">
        <v>0.48309420820857302</v>
      </c>
      <c r="S1160" s="12">
        <v>108</v>
      </c>
    </row>
    <row r="1161" spans="2:19" x14ac:dyDescent="0.3">
      <c r="B1161" s="11" t="s">
        <v>484</v>
      </c>
      <c r="C1161" s="11" t="s">
        <v>19</v>
      </c>
      <c r="D1161" s="11" t="s">
        <v>631</v>
      </c>
      <c r="E1161" s="11">
        <v>16</v>
      </c>
      <c r="F1161" s="11" t="s">
        <v>100</v>
      </c>
      <c r="G1161" s="11" t="s">
        <v>22</v>
      </c>
      <c r="H1161" s="11" t="s">
        <v>55</v>
      </c>
      <c r="I1161" s="11">
        <v>2</v>
      </c>
      <c r="J1161" s="11">
        <v>4</v>
      </c>
      <c r="K1161" s="11">
        <v>4</v>
      </c>
      <c r="L1161" s="11">
        <v>13</v>
      </c>
      <c r="M1161" s="11">
        <v>0.65217391304347805</v>
      </c>
      <c r="N1161" s="11">
        <v>0.65217391304347805</v>
      </c>
      <c r="O1161" s="11">
        <v>0.65217391304347805</v>
      </c>
      <c r="P1161" s="11">
        <v>0.65217391304347805</v>
      </c>
      <c r="Q1161" s="11">
        <v>0.54901960784313697</v>
      </c>
      <c r="R1161" s="11">
        <v>0.50487816429740096</v>
      </c>
      <c r="S1161" s="12">
        <v>128</v>
      </c>
    </row>
    <row r="1162" spans="2:19" x14ac:dyDescent="0.3">
      <c r="B1162" s="11" t="s">
        <v>484</v>
      </c>
      <c r="C1162" s="11" t="s">
        <v>19</v>
      </c>
      <c r="D1162" s="11" t="s">
        <v>631</v>
      </c>
      <c r="E1162" s="11">
        <v>16</v>
      </c>
      <c r="F1162" s="11" t="s">
        <v>100</v>
      </c>
      <c r="G1162" s="11" t="s">
        <v>33</v>
      </c>
      <c r="H1162" s="11" t="s">
        <v>55</v>
      </c>
      <c r="I1162" s="11">
        <v>5</v>
      </c>
      <c r="J1162" s="11">
        <v>4</v>
      </c>
      <c r="K1162" s="11">
        <v>3</v>
      </c>
      <c r="L1162" s="11">
        <v>9</v>
      </c>
      <c r="M1162" s="11">
        <v>0.66666666666666596</v>
      </c>
      <c r="N1162" s="11">
        <v>0.66346153846153799</v>
      </c>
      <c r="O1162" s="11">
        <v>0.66666666666666596</v>
      </c>
      <c r="P1162" s="11">
        <v>0.66352941176470503</v>
      </c>
      <c r="Q1162" s="11">
        <v>0.65277777777777701</v>
      </c>
      <c r="R1162" s="11">
        <v>0.65161636551288604</v>
      </c>
      <c r="S1162" s="12">
        <v>128</v>
      </c>
    </row>
    <row r="1163" spans="2:19" x14ac:dyDescent="0.3">
      <c r="B1163" s="11" t="s">
        <v>484</v>
      </c>
      <c r="C1163" s="11" t="s">
        <v>27</v>
      </c>
      <c r="D1163" s="11" t="s">
        <v>632</v>
      </c>
      <c r="E1163" s="11">
        <v>16</v>
      </c>
      <c r="F1163" s="11" t="s">
        <v>100</v>
      </c>
      <c r="G1163" s="11" t="s">
        <v>22</v>
      </c>
      <c r="H1163" s="11" t="s">
        <v>55</v>
      </c>
      <c r="I1163" s="11">
        <v>0</v>
      </c>
      <c r="J1163" s="11">
        <v>4</v>
      </c>
      <c r="K1163" s="11">
        <v>2</v>
      </c>
      <c r="L1163" s="11">
        <v>14</v>
      </c>
      <c r="M1163" s="11">
        <v>0.7</v>
      </c>
      <c r="N1163" s="11">
        <v>0.62222222222222201</v>
      </c>
      <c r="O1163" s="11">
        <v>0.7</v>
      </c>
      <c r="P1163" s="11">
        <v>0.65882352941176403</v>
      </c>
      <c r="Q1163" s="11">
        <v>0.4375</v>
      </c>
      <c r="R1163" s="11">
        <v>0</v>
      </c>
      <c r="S1163" s="12">
        <v>142</v>
      </c>
    </row>
    <row r="1164" spans="2:19" x14ac:dyDescent="0.3">
      <c r="B1164" s="11" t="s">
        <v>484</v>
      </c>
      <c r="C1164" s="11" t="s">
        <v>27</v>
      </c>
      <c r="D1164" s="11" t="s">
        <v>632</v>
      </c>
      <c r="E1164" s="11">
        <v>16</v>
      </c>
      <c r="F1164" s="11" t="s">
        <v>100</v>
      </c>
      <c r="G1164" s="11" t="s">
        <v>33</v>
      </c>
      <c r="H1164" s="11" t="s">
        <v>55</v>
      </c>
      <c r="I1164" s="11">
        <v>3</v>
      </c>
      <c r="J1164" s="11">
        <v>5</v>
      </c>
      <c r="K1164" s="11">
        <v>5</v>
      </c>
      <c r="L1164" s="11">
        <v>9</v>
      </c>
      <c r="M1164" s="11">
        <v>0.54545454545454497</v>
      </c>
      <c r="N1164" s="11">
        <v>0.54545454545454497</v>
      </c>
      <c r="O1164" s="11">
        <v>0.54545454545454497</v>
      </c>
      <c r="P1164" s="11">
        <v>0.54545454545454497</v>
      </c>
      <c r="Q1164" s="11">
        <v>0.50892857142857095</v>
      </c>
      <c r="R1164" s="11">
        <v>0.49099025303098198</v>
      </c>
      <c r="S1164" s="12">
        <v>142</v>
      </c>
    </row>
    <row r="1165" spans="2:19" x14ac:dyDescent="0.3">
      <c r="B1165" s="11" t="s">
        <v>484</v>
      </c>
      <c r="C1165" s="11" t="s">
        <v>25</v>
      </c>
      <c r="D1165" s="11" t="s">
        <v>633</v>
      </c>
      <c r="E1165" s="11">
        <v>16</v>
      </c>
      <c r="F1165" s="11" t="s">
        <v>100</v>
      </c>
      <c r="G1165" s="11" t="s">
        <v>22</v>
      </c>
      <c r="H1165" s="11" t="s">
        <v>55</v>
      </c>
      <c r="I1165" s="11">
        <v>1</v>
      </c>
      <c r="J1165" s="11">
        <v>5</v>
      </c>
      <c r="K1165" s="11">
        <v>2</v>
      </c>
      <c r="L1165" s="11">
        <v>15</v>
      </c>
      <c r="M1165" s="11">
        <v>0.69565217391304301</v>
      </c>
      <c r="N1165" s="11">
        <v>0.64130434782608603</v>
      </c>
      <c r="O1165" s="11">
        <v>0.69565217391304301</v>
      </c>
      <c r="P1165" s="11">
        <v>0.65726596161378703</v>
      </c>
      <c r="Q1165" s="11">
        <v>0.52450980392156799</v>
      </c>
      <c r="R1165" s="11">
        <v>0.43788268658607898</v>
      </c>
      <c r="S1165" s="12">
        <v>185</v>
      </c>
    </row>
    <row r="1166" spans="2:19" x14ac:dyDescent="0.3">
      <c r="B1166" s="11" t="s">
        <v>484</v>
      </c>
      <c r="C1166" s="11" t="s">
        <v>25</v>
      </c>
      <c r="D1166" s="11" t="s">
        <v>633</v>
      </c>
      <c r="E1166" s="11">
        <v>16</v>
      </c>
      <c r="F1166" s="11" t="s">
        <v>100</v>
      </c>
      <c r="G1166" s="11" t="s">
        <v>33</v>
      </c>
      <c r="H1166" s="11" t="s">
        <v>55</v>
      </c>
      <c r="I1166" s="11">
        <v>4</v>
      </c>
      <c r="J1166" s="11">
        <v>5</v>
      </c>
      <c r="K1166" s="11">
        <v>1</v>
      </c>
      <c r="L1166" s="11">
        <v>11</v>
      </c>
      <c r="M1166" s="11">
        <v>0.71428571428571397</v>
      </c>
      <c r="N1166" s="11">
        <v>0.73571428571428499</v>
      </c>
      <c r="O1166" s="11">
        <v>0.71428571428571397</v>
      </c>
      <c r="P1166" s="11">
        <v>0.69387755102040805</v>
      </c>
      <c r="Q1166" s="11">
        <v>0.68055555555555503</v>
      </c>
      <c r="R1166" s="11">
        <v>0.68801499344354999</v>
      </c>
      <c r="S1166" s="12">
        <v>185</v>
      </c>
    </row>
    <row r="1167" spans="2:19" x14ac:dyDescent="0.3">
      <c r="B1167" s="9" t="s">
        <v>484</v>
      </c>
      <c r="C1167" s="9" t="s">
        <v>23</v>
      </c>
      <c r="D1167" s="9" t="s">
        <v>634</v>
      </c>
      <c r="E1167" s="9">
        <v>16</v>
      </c>
      <c r="F1167" s="9" t="s">
        <v>100</v>
      </c>
      <c r="G1167" s="9" t="s">
        <v>22</v>
      </c>
      <c r="H1167" s="9" t="s">
        <v>61</v>
      </c>
      <c r="I1167" s="9">
        <v>0</v>
      </c>
      <c r="J1167" s="9">
        <v>6</v>
      </c>
      <c r="K1167" s="9">
        <v>0</v>
      </c>
      <c r="L1167" s="9">
        <v>17</v>
      </c>
      <c r="M1167" s="9">
        <v>0.73913043478260798</v>
      </c>
      <c r="N1167" s="9">
        <v>0.54631379962192805</v>
      </c>
      <c r="O1167" s="9">
        <v>0.73913043478260798</v>
      </c>
      <c r="P1167" s="9">
        <v>0.62826086956521698</v>
      </c>
      <c r="Q1167" s="9">
        <v>0.5</v>
      </c>
      <c r="R1167" s="9">
        <v>0</v>
      </c>
      <c r="S1167" s="10">
        <v>162</v>
      </c>
    </row>
    <row r="1168" spans="2:19" x14ac:dyDescent="0.3">
      <c r="B1168" s="9" t="s">
        <v>484</v>
      </c>
      <c r="C1168" s="9" t="s">
        <v>23</v>
      </c>
      <c r="D1168" s="9" t="s">
        <v>634</v>
      </c>
      <c r="E1168" s="9">
        <v>16</v>
      </c>
      <c r="F1168" s="9" t="s">
        <v>100</v>
      </c>
      <c r="G1168" s="9" t="s">
        <v>33</v>
      </c>
      <c r="H1168" s="9" t="s">
        <v>61</v>
      </c>
      <c r="I1168" s="9">
        <v>1</v>
      </c>
      <c r="J1168" s="9">
        <v>8</v>
      </c>
      <c r="K1168" s="9">
        <v>3</v>
      </c>
      <c r="L1168" s="9">
        <v>9</v>
      </c>
      <c r="M1168" s="9">
        <v>0.476190476190476</v>
      </c>
      <c r="N1168" s="9">
        <v>0.40966386554621798</v>
      </c>
      <c r="O1168" s="9">
        <v>0.476190476190476</v>
      </c>
      <c r="P1168" s="9">
        <v>0.42061386888973101</v>
      </c>
      <c r="Q1168" s="9">
        <v>0.43055555555555503</v>
      </c>
      <c r="R1168" s="9">
        <v>0.32406944672724097</v>
      </c>
      <c r="S1168" s="10">
        <v>162</v>
      </c>
    </row>
    <row r="1169" spans="2:19" x14ac:dyDescent="0.3">
      <c r="B1169" s="9" t="s">
        <v>484</v>
      </c>
      <c r="C1169" s="9" t="s">
        <v>19</v>
      </c>
      <c r="D1169" s="9" t="s">
        <v>635</v>
      </c>
      <c r="E1169" s="9">
        <v>16</v>
      </c>
      <c r="F1169" s="9" t="s">
        <v>100</v>
      </c>
      <c r="G1169" s="9" t="s">
        <v>22</v>
      </c>
      <c r="H1169" s="9" t="s">
        <v>61</v>
      </c>
      <c r="I1169" s="9">
        <v>1</v>
      </c>
      <c r="J1169" s="9">
        <v>5</v>
      </c>
      <c r="K1169" s="9">
        <v>6</v>
      </c>
      <c r="L1169" s="9">
        <v>11</v>
      </c>
      <c r="M1169" s="9">
        <v>0.52173913043478204</v>
      </c>
      <c r="N1169" s="9">
        <v>0.54541925465838503</v>
      </c>
      <c r="O1169" s="9">
        <v>0.52173913043478204</v>
      </c>
      <c r="P1169" s="9">
        <v>0.53288740245261901</v>
      </c>
      <c r="Q1169" s="9">
        <v>0.40686274509803899</v>
      </c>
      <c r="R1169" s="9">
        <v>0.32080549157971699</v>
      </c>
      <c r="S1169" s="10">
        <v>103</v>
      </c>
    </row>
    <row r="1170" spans="2:19" x14ac:dyDescent="0.3">
      <c r="B1170" s="9" t="s">
        <v>484</v>
      </c>
      <c r="C1170" s="9" t="s">
        <v>19</v>
      </c>
      <c r="D1170" s="9" t="s">
        <v>635</v>
      </c>
      <c r="E1170" s="9">
        <v>16</v>
      </c>
      <c r="F1170" s="9" t="s">
        <v>100</v>
      </c>
      <c r="G1170" s="9" t="s">
        <v>33</v>
      </c>
      <c r="H1170" s="9" t="s">
        <v>61</v>
      </c>
      <c r="I1170" s="9">
        <v>4</v>
      </c>
      <c r="J1170" s="9">
        <v>5</v>
      </c>
      <c r="K1170" s="9">
        <v>4</v>
      </c>
      <c r="L1170" s="9">
        <v>8</v>
      </c>
      <c r="M1170" s="9">
        <v>0.57142857142857095</v>
      </c>
      <c r="N1170" s="9">
        <v>0.56593406593406503</v>
      </c>
      <c r="O1170" s="9">
        <v>0.57142857142857095</v>
      </c>
      <c r="P1170" s="9">
        <v>0.56739495798319295</v>
      </c>
      <c r="Q1170" s="9">
        <v>0.55555555555555503</v>
      </c>
      <c r="R1170" s="9">
        <v>0.54949116684306998</v>
      </c>
      <c r="S1170" s="10">
        <v>103</v>
      </c>
    </row>
    <row r="1171" spans="2:19" x14ac:dyDescent="0.3">
      <c r="B1171" s="9" t="s">
        <v>484</v>
      </c>
      <c r="C1171" s="9" t="s">
        <v>25</v>
      </c>
      <c r="D1171" s="9" t="s">
        <v>636</v>
      </c>
      <c r="E1171" s="9">
        <v>16</v>
      </c>
      <c r="F1171" s="9" t="s">
        <v>100</v>
      </c>
      <c r="G1171" s="9" t="s">
        <v>22</v>
      </c>
      <c r="H1171" s="9" t="s">
        <v>61</v>
      </c>
      <c r="I1171" s="9">
        <v>2</v>
      </c>
      <c r="J1171" s="9">
        <v>4</v>
      </c>
      <c r="K1171" s="9">
        <v>2</v>
      </c>
      <c r="L1171" s="9">
        <v>15</v>
      </c>
      <c r="M1171" s="9">
        <v>0.73913043478260798</v>
      </c>
      <c r="N1171" s="9">
        <v>0.71395881006864903</v>
      </c>
      <c r="O1171" s="9">
        <v>0.73913043478260798</v>
      </c>
      <c r="P1171" s="9">
        <v>0.72028985507246301</v>
      </c>
      <c r="Q1171" s="9">
        <v>0.60784313725490202</v>
      </c>
      <c r="R1171" s="9">
        <v>0.58372351144886303</v>
      </c>
      <c r="S1171" s="10">
        <v>109</v>
      </c>
    </row>
    <row r="1172" spans="2:19" x14ac:dyDescent="0.3">
      <c r="B1172" s="9" t="s">
        <v>484</v>
      </c>
      <c r="C1172" s="9" t="s">
        <v>25</v>
      </c>
      <c r="D1172" s="9" t="s">
        <v>636</v>
      </c>
      <c r="E1172" s="9">
        <v>16</v>
      </c>
      <c r="F1172" s="9" t="s">
        <v>100</v>
      </c>
      <c r="G1172" s="9" t="s">
        <v>33</v>
      </c>
      <c r="H1172" s="9" t="s">
        <v>61</v>
      </c>
      <c r="I1172" s="9">
        <v>3</v>
      </c>
      <c r="J1172" s="9">
        <v>6</v>
      </c>
      <c r="K1172" s="9">
        <v>0</v>
      </c>
      <c r="L1172" s="9">
        <v>12</v>
      </c>
      <c r="M1172" s="9">
        <v>0.71428571428571397</v>
      </c>
      <c r="N1172" s="9">
        <v>0.80952380952380898</v>
      </c>
      <c r="O1172" s="9">
        <v>0.71428571428571397</v>
      </c>
      <c r="P1172" s="9">
        <v>0.67142857142857104</v>
      </c>
      <c r="Q1172" s="9">
        <v>0.66666666666666596</v>
      </c>
      <c r="R1172" s="9">
        <v>0.68658904796903897</v>
      </c>
      <c r="S1172" s="10">
        <v>101</v>
      </c>
    </row>
    <row r="1173" spans="2:19" x14ac:dyDescent="0.3">
      <c r="B1173" s="9" t="s">
        <v>484</v>
      </c>
      <c r="C1173" s="9" t="s">
        <v>29</v>
      </c>
      <c r="D1173" s="9" t="s">
        <v>637</v>
      </c>
      <c r="E1173" s="9">
        <v>16</v>
      </c>
      <c r="F1173" s="9" t="s">
        <v>100</v>
      </c>
      <c r="G1173" s="9" t="s">
        <v>22</v>
      </c>
      <c r="H1173" s="9" t="s">
        <v>61</v>
      </c>
      <c r="I1173" s="9">
        <v>3</v>
      </c>
      <c r="J1173" s="9">
        <v>3</v>
      </c>
      <c r="K1173" s="9">
        <v>2</v>
      </c>
      <c r="L1173" s="9">
        <v>15</v>
      </c>
      <c r="M1173" s="9">
        <v>0.78260869565217395</v>
      </c>
      <c r="N1173" s="9">
        <v>0.77246376811594197</v>
      </c>
      <c r="O1173" s="9">
        <v>0.78260869565217395</v>
      </c>
      <c r="P1173" s="9">
        <v>0.77583286278938401</v>
      </c>
      <c r="Q1173" s="9">
        <v>0.69117647058823495</v>
      </c>
      <c r="R1173" s="9">
        <v>0.68532344065693596</v>
      </c>
      <c r="S1173" s="10">
        <v>166</v>
      </c>
    </row>
    <row r="1174" spans="2:19" x14ac:dyDescent="0.3">
      <c r="B1174" s="9" t="s">
        <v>484</v>
      </c>
      <c r="C1174" s="9" t="s">
        <v>29</v>
      </c>
      <c r="D1174" s="9" t="s">
        <v>637</v>
      </c>
      <c r="E1174" s="9">
        <v>16</v>
      </c>
      <c r="F1174" s="9" t="s">
        <v>100</v>
      </c>
      <c r="G1174" s="9" t="s">
        <v>33</v>
      </c>
      <c r="H1174" s="9" t="s">
        <v>61</v>
      </c>
      <c r="I1174" s="9">
        <v>1</v>
      </c>
      <c r="J1174" s="9">
        <v>8</v>
      </c>
      <c r="K1174" s="9">
        <v>0</v>
      </c>
      <c r="L1174" s="9">
        <v>12</v>
      </c>
      <c r="M1174" s="9">
        <v>0.61904761904761896</v>
      </c>
      <c r="N1174" s="9">
        <v>0.77142857142857102</v>
      </c>
      <c r="O1174" s="9">
        <v>0.61904761904761896</v>
      </c>
      <c r="P1174" s="9">
        <v>0.51428571428571401</v>
      </c>
      <c r="Q1174" s="9">
        <v>0.55555555555555503</v>
      </c>
      <c r="R1174" s="9">
        <v>0.50813274815461396</v>
      </c>
      <c r="S1174" s="10">
        <v>166</v>
      </c>
    </row>
    <row r="1175" spans="2:19" x14ac:dyDescent="0.3">
      <c r="B1175" s="9" t="s">
        <v>484</v>
      </c>
      <c r="C1175" s="9" t="s">
        <v>27</v>
      </c>
      <c r="D1175" s="9" t="s">
        <v>638</v>
      </c>
      <c r="E1175" s="9">
        <v>16</v>
      </c>
      <c r="F1175" s="9" t="s">
        <v>100</v>
      </c>
      <c r="G1175" s="9" t="s">
        <v>22</v>
      </c>
      <c r="H1175" s="9" t="s">
        <v>61</v>
      </c>
      <c r="I1175" s="9">
        <v>0</v>
      </c>
      <c r="J1175" s="9">
        <v>4</v>
      </c>
      <c r="K1175" s="9">
        <v>1</v>
      </c>
      <c r="L1175" s="9">
        <v>15</v>
      </c>
      <c r="M1175" s="9">
        <v>0.75</v>
      </c>
      <c r="N1175" s="9">
        <v>0.63157894736842102</v>
      </c>
      <c r="O1175" s="9">
        <v>0.75</v>
      </c>
      <c r="P1175" s="9">
        <v>0.68571428571428505</v>
      </c>
      <c r="Q1175" s="9">
        <v>0.46875</v>
      </c>
      <c r="R1175" s="9">
        <v>0</v>
      </c>
      <c r="S1175" s="10">
        <v>125</v>
      </c>
    </row>
    <row r="1176" spans="2:19" x14ac:dyDescent="0.3">
      <c r="B1176" s="9" t="s">
        <v>484</v>
      </c>
      <c r="C1176" s="9" t="s">
        <v>27</v>
      </c>
      <c r="D1176" s="9" t="s">
        <v>638</v>
      </c>
      <c r="E1176" s="9">
        <v>16</v>
      </c>
      <c r="F1176" s="9" t="s">
        <v>100</v>
      </c>
      <c r="G1176" s="9" t="s">
        <v>33</v>
      </c>
      <c r="H1176" s="9" t="s">
        <v>61</v>
      </c>
      <c r="I1176" s="9">
        <v>5</v>
      </c>
      <c r="J1176" s="9">
        <v>3</v>
      </c>
      <c r="K1176" s="9">
        <v>4</v>
      </c>
      <c r="L1176" s="9">
        <v>10</v>
      </c>
      <c r="M1176" s="9">
        <v>0.68181818181818099</v>
      </c>
      <c r="N1176" s="9">
        <v>0.69153069153069102</v>
      </c>
      <c r="O1176" s="9">
        <v>0.68181818181818099</v>
      </c>
      <c r="P1176" s="9">
        <v>0.685284214695979</v>
      </c>
      <c r="Q1176" s="9">
        <v>0.66964285714285698</v>
      </c>
      <c r="R1176" s="9">
        <v>0.660897381318864</v>
      </c>
      <c r="S1176" s="10">
        <v>125</v>
      </c>
    </row>
    <row r="1177" spans="2:19" x14ac:dyDescent="0.3">
      <c r="B1177" s="11" t="s">
        <v>484</v>
      </c>
      <c r="C1177" s="11" t="s">
        <v>19</v>
      </c>
      <c r="D1177" s="11" t="s">
        <v>639</v>
      </c>
      <c r="E1177" s="11">
        <v>16</v>
      </c>
      <c r="F1177" s="11" t="s">
        <v>100</v>
      </c>
      <c r="G1177" s="11" t="s">
        <v>22</v>
      </c>
      <c r="H1177" s="11" t="s">
        <v>67</v>
      </c>
      <c r="I1177" s="11">
        <v>3</v>
      </c>
      <c r="J1177" s="11">
        <v>3</v>
      </c>
      <c r="K1177" s="11">
        <v>7</v>
      </c>
      <c r="L1177" s="11">
        <v>10</v>
      </c>
      <c r="M1177" s="11">
        <v>0.56521739130434701</v>
      </c>
      <c r="N1177" s="11">
        <v>0.646822742474916</v>
      </c>
      <c r="O1177" s="11">
        <v>0.56521739130434701</v>
      </c>
      <c r="P1177" s="11">
        <v>0.59057971014492705</v>
      </c>
      <c r="Q1177" s="11">
        <v>0.54411764705882304</v>
      </c>
      <c r="R1177" s="11">
        <v>0.51041654837931405</v>
      </c>
      <c r="S1177" s="12">
        <v>142</v>
      </c>
    </row>
    <row r="1178" spans="2:19" x14ac:dyDescent="0.3">
      <c r="B1178" s="11" t="s">
        <v>484</v>
      </c>
      <c r="C1178" s="11" t="s">
        <v>19</v>
      </c>
      <c r="D1178" s="11" t="s">
        <v>639</v>
      </c>
      <c r="E1178" s="11">
        <v>16</v>
      </c>
      <c r="F1178" s="11" t="s">
        <v>100</v>
      </c>
      <c r="G1178" s="11" t="s">
        <v>33</v>
      </c>
      <c r="H1178" s="11" t="s">
        <v>67</v>
      </c>
      <c r="I1178" s="11">
        <v>4</v>
      </c>
      <c r="J1178" s="11">
        <v>5</v>
      </c>
      <c r="K1178" s="11">
        <v>2</v>
      </c>
      <c r="L1178" s="11">
        <v>10</v>
      </c>
      <c r="M1178" s="11">
        <v>0.66666666666666596</v>
      </c>
      <c r="N1178" s="11">
        <v>0.66666666666666596</v>
      </c>
      <c r="O1178" s="11">
        <v>0.66666666666666596</v>
      </c>
      <c r="P1178" s="11">
        <v>0.65185185185185102</v>
      </c>
      <c r="Q1178" s="11">
        <v>0.63888888888888895</v>
      </c>
      <c r="R1178" s="11">
        <v>0.63696186146957701</v>
      </c>
      <c r="S1178" s="12">
        <v>142</v>
      </c>
    </row>
    <row r="1179" spans="2:19" x14ac:dyDescent="0.3">
      <c r="B1179" s="11" t="s">
        <v>484</v>
      </c>
      <c r="C1179" s="11" t="s">
        <v>23</v>
      </c>
      <c r="D1179" s="11" t="s">
        <v>640</v>
      </c>
      <c r="E1179" s="11">
        <v>16</v>
      </c>
      <c r="F1179" s="11" t="s">
        <v>100</v>
      </c>
      <c r="G1179" s="11" t="s">
        <v>22</v>
      </c>
      <c r="H1179" s="11" t="s">
        <v>67</v>
      </c>
      <c r="I1179" s="11">
        <v>0</v>
      </c>
      <c r="J1179" s="11">
        <v>6</v>
      </c>
      <c r="K1179" s="11">
        <v>1</v>
      </c>
      <c r="L1179" s="11">
        <v>16</v>
      </c>
      <c r="M1179" s="11">
        <v>0.69565217391304301</v>
      </c>
      <c r="N1179" s="11">
        <v>0.53754940711462396</v>
      </c>
      <c r="O1179" s="11">
        <v>0.69565217391304301</v>
      </c>
      <c r="P1179" s="11">
        <v>0.60646599777034504</v>
      </c>
      <c r="Q1179" s="11">
        <v>0.47058823529411697</v>
      </c>
      <c r="R1179" s="11">
        <v>0</v>
      </c>
      <c r="S1179" s="12">
        <v>237</v>
      </c>
    </row>
    <row r="1180" spans="2:19" x14ac:dyDescent="0.3">
      <c r="B1180" s="11" t="s">
        <v>484</v>
      </c>
      <c r="C1180" s="11" t="s">
        <v>23</v>
      </c>
      <c r="D1180" s="11" t="s">
        <v>640</v>
      </c>
      <c r="E1180" s="11">
        <v>16</v>
      </c>
      <c r="F1180" s="11" t="s">
        <v>100</v>
      </c>
      <c r="G1180" s="11" t="s">
        <v>33</v>
      </c>
      <c r="H1180" s="11" t="s">
        <v>67</v>
      </c>
      <c r="I1180" s="11">
        <v>0</v>
      </c>
      <c r="J1180" s="11">
        <v>9</v>
      </c>
      <c r="K1180" s="11">
        <v>2</v>
      </c>
      <c r="L1180" s="11">
        <v>10</v>
      </c>
      <c r="M1180" s="11">
        <v>0.476190476190476</v>
      </c>
      <c r="N1180" s="11">
        <v>0.30075187969924799</v>
      </c>
      <c r="O1180" s="11">
        <v>0.476190476190476</v>
      </c>
      <c r="P1180" s="11">
        <v>0.36866359447004599</v>
      </c>
      <c r="Q1180" s="11">
        <v>0.41666666666666602</v>
      </c>
      <c r="R1180" s="11">
        <v>0</v>
      </c>
      <c r="S1180" s="12">
        <v>238</v>
      </c>
    </row>
    <row r="1181" spans="2:19" x14ac:dyDescent="0.3">
      <c r="B1181" s="11" t="s">
        <v>484</v>
      </c>
      <c r="C1181" s="11" t="s">
        <v>29</v>
      </c>
      <c r="D1181" s="11" t="s">
        <v>641</v>
      </c>
      <c r="E1181" s="11">
        <v>16</v>
      </c>
      <c r="F1181" s="11" t="s">
        <v>100</v>
      </c>
      <c r="G1181" s="11" t="s">
        <v>22</v>
      </c>
      <c r="H1181" s="11" t="s">
        <v>67</v>
      </c>
      <c r="I1181" s="11">
        <v>1</v>
      </c>
      <c r="J1181" s="11">
        <v>5</v>
      </c>
      <c r="K1181" s="11">
        <v>2</v>
      </c>
      <c r="L1181" s="11">
        <v>15</v>
      </c>
      <c r="M1181" s="11">
        <v>0.69565217391304301</v>
      </c>
      <c r="N1181" s="11">
        <v>0.64130434782608603</v>
      </c>
      <c r="O1181" s="11">
        <v>0.69565217391304301</v>
      </c>
      <c r="P1181" s="11">
        <v>0.65726596161378703</v>
      </c>
      <c r="Q1181" s="11">
        <v>0.52450980392156799</v>
      </c>
      <c r="R1181" s="11">
        <v>0.43788268658607898</v>
      </c>
      <c r="S1181" s="12">
        <v>128</v>
      </c>
    </row>
    <row r="1182" spans="2:19" x14ac:dyDescent="0.3">
      <c r="B1182" s="11" t="s">
        <v>484</v>
      </c>
      <c r="C1182" s="11" t="s">
        <v>29</v>
      </c>
      <c r="D1182" s="11" t="s">
        <v>641</v>
      </c>
      <c r="E1182" s="11">
        <v>16</v>
      </c>
      <c r="F1182" s="11" t="s">
        <v>100</v>
      </c>
      <c r="G1182" s="11" t="s">
        <v>33</v>
      </c>
      <c r="H1182" s="11" t="s">
        <v>67</v>
      </c>
      <c r="I1182" s="11">
        <v>3</v>
      </c>
      <c r="J1182" s="11">
        <v>6</v>
      </c>
      <c r="K1182" s="11">
        <v>1</v>
      </c>
      <c r="L1182" s="11">
        <v>11</v>
      </c>
      <c r="M1182" s="11">
        <v>0.66666666666666596</v>
      </c>
      <c r="N1182" s="11">
        <v>0.69117647058823495</v>
      </c>
      <c r="O1182" s="11">
        <v>0.66666666666666596</v>
      </c>
      <c r="P1182" s="11">
        <v>0.63129973474801004</v>
      </c>
      <c r="Q1182" s="11">
        <v>0.625</v>
      </c>
      <c r="R1182" s="11">
        <v>0.62054574618451996</v>
      </c>
      <c r="S1182" s="12">
        <v>124</v>
      </c>
    </row>
    <row r="1183" spans="2:19" x14ac:dyDescent="0.3">
      <c r="B1183" s="11" t="s">
        <v>484</v>
      </c>
      <c r="C1183" s="11" t="s">
        <v>25</v>
      </c>
      <c r="D1183" s="11" t="s">
        <v>642</v>
      </c>
      <c r="E1183" s="11">
        <v>16</v>
      </c>
      <c r="F1183" s="11" t="s">
        <v>100</v>
      </c>
      <c r="G1183" s="11" t="s">
        <v>22</v>
      </c>
      <c r="H1183" s="11" t="s">
        <v>67</v>
      </c>
      <c r="I1183" s="11">
        <v>0</v>
      </c>
      <c r="J1183" s="11">
        <v>6</v>
      </c>
      <c r="K1183" s="11">
        <v>5</v>
      </c>
      <c r="L1183" s="11">
        <v>12</v>
      </c>
      <c r="M1183" s="11">
        <v>0.52173913043478204</v>
      </c>
      <c r="N1183" s="11">
        <v>0.49275362318840499</v>
      </c>
      <c r="O1183" s="11">
        <v>0.52173913043478204</v>
      </c>
      <c r="P1183" s="11">
        <v>0.50683229813664599</v>
      </c>
      <c r="Q1183" s="11">
        <v>0.35294117647058798</v>
      </c>
      <c r="R1183" s="11">
        <v>0</v>
      </c>
      <c r="S1183" s="12">
        <v>136</v>
      </c>
    </row>
    <row r="1184" spans="2:19" x14ac:dyDescent="0.3">
      <c r="B1184" s="11" t="s">
        <v>484</v>
      </c>
      <c r="C1184" s="11" t="s">
        <v>25</v>
      </c>
      <c r="D1184" s="11" t="s">
        <v>642</v>
      </c>
      <c r="E1184" s="11">
        <v>16</v>
      </c>
      <c r="F1184" s="11" t="s">
        <v>100</v>
      </c>
      <c r="G1184" s="11" t="s">
        <v>33</v>
      </c>
      <c r="H1184" s="11" t="s">
        <v>67</v>
      </c>
      <c r="I1184" s="11">
        <v>2</v>
      </c>
      <c r="J1184" s="11">
        <v>7</v>
      </c>
      <c r="K1184" s="11">
        <v>1</v>
      </c>
      <c r="L1184" s="11">
        <v>11</v>
      </c>
      <c r="M1184" s="11">
        <v>0.61904761904761896</v>
      </c>
      <c r="N1184" s="11">
        <v>0.634920634920635</v>
      </c>
      <c r="O1184" s="11">
        <v>0.61904761904761896</v>
      </c>
      <c r="P1184" s="11">
        <v>0.56190476190476102</v>
      </c>
      <c r="Q1184" s="11">
        <v>0.56944444444444398</v>
      </c>
      <c r="R1184" s="11">
        <v>0.536731348519357</v>
      </c>
      <c r="S1184" s="12">
        <v>136</v>
      </c>
    </row>
    <row r="1185" spans="2:19" x14ac:dyDescent="0.3">
      <c r="B1185" s="11" t="s">
        <v>484</v>
      </c>
      <c r="C1185" s="11" t="s">
        <v>27</v>
      </c>
      <c r="D1185" s="11" t="s">
        <v>643</v>
      </c>
      <c r="E1185" s="11">
        <v>16</v>
      </c>
      <c r="F1185" s="11" t="s">
        <v>100</v>
      </c>
      <c r="G1185" s="11" t="s">
        <v>22</v>
      </c>
      <c r="H1185" s="11" t="s">
        <v>67</v>
      </c>
      <c r="I1185" s="11">
        <v>1</v>
      </c>
      <c r="J1185" s="11">
        <v>3</v>
      </c>
      <c r="K1185" s="11">
        <v>1</v>
      </c>
      <c r="L1185" s="11">
        <v>15</v>
      </c>
      <c r="M1185" s="11">
        <v>0.8</v>
      </c>
      <c r="N1185" s="11">
        <v>0.76666666666666605</v>
      </c>
      <c r="O1185" s="11">
        <v>0.8</v>
      </c>
      <c r="P1185" s="11">
        <v>0.77254901960784295</v>
      </c>
      <c r="Q1185" s="11">
        <v>0.59375</v>
      </c>
      <c r="R1185" s="11">
        <v>0.55901699437494701</v>
      </c>
      <c r="S1185" s="12">
        <v>130</v>
      </c>
    </row>
    <row r="1186" spans="2:19" x14ac:dyDescent="0.3">
      <c r="B1186" s="11" t="s">
        <v>484</v>
      </c>
      <c r="C1186" s="11" t="s">
        <v>27</v>
      </c>
      <c r="D1186" s="11" t="s">
        <v>643</v>
      </c>
      <c r="E1186" s="11">
        <v>16</v>
      </c>
      <c r="F1186" s="11" t="s">
        <v>100</v>
      </c>
      <c r="G1186" s="11" t="s">
        <v>33</v>
      </c>
      <c r="H1186" s="11" t="s">
        <v>67</v>
      </c>
      <c r="I1186" s="11">
        <v>2</v>
      </c>
      <c r="J1186" s="11">
        <v>6</v>
      </c>
      <c r="K1186" s="11">
        <v>2</v>
      </c>
      <c r="L1186" s="11">
        <v>12</v>
      </c>
      <c r="M1186" s="11">
        <v>0.63636363636363602</v>
      </c>
      <c r="N1186" s="11">
        <v>0.60606060606060597</v>
      </c>
      <c r="O1186" s="11">
        <v>0.63636363636363602</v>
      </c>
      <c r="P1186" s="11">
        <v>0.59848484848484795</v>
      </c>
      <c r="Q1186" s="11">
        <v>0.55357142857142805</v>
      </c>
      <c r="R1186" s="11">
        <v>0.51697315395717003</v>
      </c>
      <c r="S1186" s="12">
        <v>131</v>
      </c>
    </row>
    <row r="1187" spans="2:19" x14ac:dyDescent="0.3">
      <c r="B1187" s="9" t="s">
        <v>484</v>
      </c>
      <c r="C1187" s="9" t="s">
        <v>23</v>
      </c>
      <c r="D1187" s="9" t="s">
        <v>644</v>
      </c>
      <c r="E1187" s="9">
        <v>16</v>
      </c>
      <c r="F1187" s="9" t="s">
        <v>100</v>
      </c>
      <c r="G1187" s="9" t="s">
        <v>22</v>
      </c>
      <c r="H1187" s="9" t="s">
        <v>73</v>
      </c>
      <c r="I1187" s="9">
        <v>0</v>
      </c>
      <c r="J1187" s="9">
        <v>6</v>
      </c>
      <c r="K1187" s="9">
        <v>1</v>
      </c>
      <c r="L1187" s="9">
        <v>16</v>
      </c>
      <c r="M1187" s="9">
        <v>0.69565217391304301</v>
      </c>
      <c r="N1187" s="9">
        <v>0.53754940711462396</v>
      </c>
      <c r="O1187" s="9">
        <v>0.69565217391304301</v>
      </c>
      <c r="P1187" s="9">
        <v>0.60646599777034504</v>
      </c>
      <c r="Q1187" s="9">
        <v>0.47058823529411697</v>
      </c>
      <c r="R1187" s="9">
        <v>0</v>
      </c>
      <c r="S1187" s="10">
        <v>222</v>
      </c>
    </row>
    <row r="1188" spans="2:19" x14ac:dyDescent="0.3">
      <c r="B1188" s="9" t="s">
        <v>484</v>
      </c>
      <c r="C1188" s="9" t="s">
        <v>23</v>
      </c>
      <c r="D1188" s="9" t="s">
        <v>644</v>
      </c>
      <c r="E1188" s="9">
        <v>16</v>
      </c>
      <c r="F1188" s="9" t="s">
        <v>100</v>
      </c>
      <c r="G1188" s="9" t="s">
        <v>33</v>
      </c>
      <c r="H1188" s="9" t="s">
        <v>73</v>
      </c>
      <c r="I1188" s="9">
        <v>0</v>
      </c>
      <c r="J1188" s="9">
        <v>9</v>
      </c>
      <c r="K1188" s="9">
        <v>3</v>
      </c>
      <c r="L1188" s="9">
        <v>9</v>
      </c>
      <c r="M1188" s="9">
        <v>0.42857142857142799</v>
      </c>
      <c r="N1188" s="9">
        <v>0.28571428571428498</v>
      </c>
      <c r="O1188" s="9">
        <v>0.42857142857142799</v>
      </c>
      <c r="P1188" s="9">
        <v>0.34285714285714203</v>
      </c>
      <c r="Q1188" s="9">
        <v>0.375</v>
      </c>
      <c r="R1188" s="9">
        <v>0</v>
      </c>
      <c r="S1188" s="10">
        <v>224</v>
      </c>
    </row>
    <row r="1189" spans="2:19" x14ac:dyDescent="0.3">
      <c r="B1189" s="9" t="s">
        <v>484</v>
      </c>
      <c r="C1189" s="9" t="s">
        <v>19</v>
      </c>
      <c r="D1189" s="9" t="s">
        <v>645</v>
      </c>
      <c r="E1189" s="9">
        <v>16</v>
      </c>
      <c r="F1189" s="9" t="s">
        <v>100</v>
      </c>
      <c r="G1189" s="9" t="s">
        <v>22</v>
      </c>
      <c r="H1189" s="9" t="s">
        <v>73</v>
      </c>
      <c r="I1189" s="9">
        <v>0</v>
      </c>
      <c r="J1189" s="9">
        <v>6</v>
      </c>
      <c r="K1189" s="9">
        <v>5</v>
      </c>
      <c r="L1189" s="9">
        <v>12</v>
      </c>
      <c r="M1189" s="9">
        <v>0.52173913043478204</v>
      </c>
      <c r="N1189" s="9">
        <v>0.49275362318840499</v>
      </c>
      <c r="O1189" s="9">
        <v>0.52173913043478204</v>
      </c>
      <c r="P1189" s="9">
        <v>0.50683229813664599</v>
      </c>
      <c r="Q1189" s="9">
        <v>0.35294117647058798</v>
      </c>
      <c r="R1189" s="9">
        <v>0</v>
      </c>
      <c r="S1189" s="10">
        <v>134</v>
      </c>
    </row>
    <row r="1190" spans="2:19" x14ac:dyDescent="0.3">
      <c r="B1190" s="9" t="s">
        <v>484</v>
      </c>
      <c r="C1190" s="9" t="s">
        <v>19</v>
      </c>
      <c r="D1190" s="9" t="s">
        <v>645</v>
      </c>
      <c r="E1190" s="9">
        <v>16</v>
      </c>
      <c r="F1190" s="9" t="s">
        <v>100</v>
      </c>
      <c r="G1190" s="9" t="s">
        <v>33</v>
      </c>
      <c r="H1190" s="9" t="s">
        <v>73</v>
      </c>
      <c r="I1190" s="9">
        <v>4</v>
      </c>
      <c r="J1190" s="9">
        <v>5</v>
      </c>
      <c r="K1190" s="9">
        <v>2</v>
      </c>
      <c r="L1190" s="9">
        <v>10</v>
      </c>
      <c r="M1190" s="9">
        <v>0.66666666666666596</v>
      </c>
      <c r="N1190" s="9">
        <v>0.66666666666666596</v>
      </c>
      <c r="O1190" s="9">
        <v>0.66666666666666596</v>
      </c>
      <c r="P1190" s="9">
        <v>0.65185185185185102</v>
      </c>
      <c r="Q1190" s="9">
        <v>0.63888888888888895</v>
      </c>
      <c r="R1190" s="9">
        <v>0.63696186146957701</v>
      </c>
      <c r="S1190" s="10">
        <v>135</v>
      </c>
    </row>
    <row r="1191" spans="2:19" x14ac:dyDescent="0.3">
      <c r="B1191" s="9" t="s">
        <v>484</v>
      </c>
      <c r="C1191" s="9" t="s">
        <v>29</v>
      </c>
      <c r="D1191" s="9" t="s">
        <v>646</v>
      </c>
      <c r="E1191" s="9">
        <v>16</v>
      </c>
      <c r="F1191" s="9" t="s">
        <v>100</v>
      </c>
      <c r="G1191" s="9" t="s">
        <v>22</v>
      </c>
      <c r="H1191" s="9" t="s">
        <v>73</v>
      </c>
      <c r="I1191" s="9">
        <v>0</v>
      </c>
      <c r="J1191" s="9">
        <v>6</v>
      </c>
      <c r="K1191" s="9">
        <v>1</v>
      </c>
      <c r="L1191" s="9">
        <v>16</v>
      </c>
      <c r="M1191" s="9">
        <v>0.69565217391304301</v>
      </c>
      <c r="N1191" s="9">
        <v>0.53754940711462396</v>
      </c>
      <c r="O1191" s="9">
        <v>0.69565217391304301</v>
      </c>
      <c r="P1191" s="9">
        <v>0.60646599777034504</v>
      </c>
      <c r="Q1191" s="9">
        <v>0.47058823529411697</v>
      </c>
      <c r="R1191" s="9">
        <v>0</v>
      </c>
      <c r="S1191" s="10">
        <v>150</v>
      </c>
    </row>
    <row r="1192" spans="2:19" x14ac:dyDescent="0.3">
      <c r="B1192" s="9" t="s">
        <v>484</v>
      </c>
      <c r="C1192" s="9" t="s">
        <v>29</v>
      </c>
      <c r="D1192" s="9" t="s">
        <v>646</v>
      </c>
      <c r="E1192" s="9">
        <v>16</v>
      </c>
      <c r="F1192" s="9" t="s">
        <v>100</v>
      </c>
      <c r="G1192" s="9" t="s">
        <v>33</v>
      </c>
      <c r="H1192" s="9" t="s">
        <v>73</v>
      </c>
      <c r="I1192" s="9">
        <v>1</v>
      </c>
      <c r="J1192" s="9">
        <v>8</v>
      </c>
      <c r="K1192" s="9">
        <v>1</v>
      </c>
      <c r="L1192" s="9">
        <v>11</v>
      </c>
      <c r="M1192" s="9">
        <v>0.57142857142857095</v>
      </c>
      <c r="N1192" s="9">
        <v>0.54511278195488699</v>
      </c>
      <c r="O1192" s="9">
        <v>0.57142857142857095</v>
      </c>
      <c r="P1192" s="9">
        <v>0.48345203183912799</v>
      </c>
      <c r="Q1192" s="9">
        <v>0.51388888888888895</v>
      </c>
      <c r="R1192" s="9">
        <v>0.41437591482852498</v>
      </c>
      <c r="S1192" s="10">
        <v>150</v>
      </c>
    </row>
    <row r="1193" spans="2:19" x14ac:dyDescent="0.3">
      <c r="B1193" s="9" t="s">
        <v>484</v>
      </c>
      <c r="C1193" s="9" t="s">
        <v>25</v>
      </c>
      <c r="D1193" s="9" t="s">
        <v>647</v>
      </c>
      <c r="E1193" s="9">
        <v>16</v>
      </c>
      <c r="F1193" s="9" t="s">
        <v>100</v>
      </c>
      <c r="G1193" s="9" t="s">
        <v>22</v>
      </c>
      <c r="H1193" s="9" t="s">
        <v>73</v>
      </c>
      <c r="I1193" s="9">
        <v>1</v>
      </c>
      <c r="J1193" s="9">
        <v>5</v>
      </c>
      <c r="K1193" s="9">
        <v>0</v>
      </c>
      <c r="L1193" s="9">
        <v>17</v>
      </c>
      <c r="M1193" s="9">
        <v>0.78260869565217395</v>
      </c>
      <c r="N1193" s="9">
        <v>0.83201581027667904</v>
      </c>
      <c r="O1193" s="9">
        <v>0.78260869565217395</v>
      </c>
      <c r="P1193" s="9">
        <v>0.71890428412167495</v>
      </c>
      <c r="Q1193" s="9">
        <v>0.58333333333333304</v>
      </c>
      <c r="R1193" s="9">
        <v>0.59905782799545804</v>
      </c>
      <c r="S1193" s="10">
        <v>150</v>
      </c>
    </row>
    <row r="1194" spans="2:19" x14ac:dyDescent="0.3">
      <c r="B1194" s="9" t="s">
        <v>484</v>
      </c>
      <c r="C1194" s="9" t="s">
        <v>25</v>
      </c>
      <c r="D1194" s="9" t="s">
        <v>647</v>
      </c>
      <c r="E1194" s="9">
        <v>16</v>
      </c>
      <c r="F1194" s="9" t="s">
        <v>100</v>
      </c>
      <c r="G1194" s="9" t="s">
        <v>33</v>
      </c>
      <c r="H1194" s="9" t="s">
        <v>73</v>
      </c>
      <c r="I1194" s="9">
        <v>0</v>
      </c>
      <c r="J1194" s="9">
        <v>9</v>
      </c>
      <c r="K1194" s="9">
        <v>2</v>
      </c>
      <c r="L1194" s="9">
        <v>10</v>
      </c>
      <c r="M1194" s="9">
        <v>0.476190476190476</v>
      </c>
      <c r="N1194" s="9">
        <v>0.30075187969924799</v>
      </c>
      <c r="O1194" s="9">
        <v>0.476190476190476</v>
      </c>
      <c r="P1194" s="9">
        <v>0.36866359447004599</v>
      </c>
      <c r="Q1194" s="9">
        <v>0.41666666666666602</v>
      </c>
      <c r="R1194" s="9">
        <v>0</v>
      </c>
      <c r="S1194" s="10">
        <v>150</v>
      </c>
    </row>
    <row r="1195" spans="2:19" x14ac:dyDescent="0.3">
      <c r="B1195" s="9" t="s">
        <v>484</v>
      </c>
      <c r="C1195" s="9" t="s">
        <v>27</v>
      </c>
      <c r="D1195" s="9" t="s">
        <v>648</v>
      </c>
      <c r="E1195" s="9">
        <v>16</v>
      </c>
      <c r="F1195" s="9" t="s">
        <v>100</v>
      </c>
      <c r="G1195" s="9" t="s">
        <v>22</v>
      </c>
      <c r="H1195" s="9" t="s">
        <v>73</v>
      </c>
      <c r="I1195" s="9">
        <v>1</v>
      </c>
      <c r="J1195" s="9">
        <v>3</v>
      </c>
      <c r="K1195" s="9">
        <v>4</v>
      </c>
      <c r="L1195" s="9">
        <v>12</v>
      </c>
      <c r="M1195" s="9">
        <v>0.65</v>
      </c>
      <c r="N1195" s="9">
        <v>0.68</v>
      </c>
      <c r="O1195" s="9">
        <v>0.65</v>
      </c>
      <c r="P1195" s="9">
        <v>0.66379928315412196</v>
      </c>
      <c r="Q1195" s="9">
        <v>0.5</v>
      </c>
      <c r="R1195" s="9">
        <v>0.41617914502878101</v>
      </c>
      <c r="S1195" s="10">
        <v>173</v>
      </c>
    </row>
    <row r="1196" spans="2:19" x14ac:dyDescent="0.3">
      <c r="B1196" s="9" t="s">
        <v>484</v>
      </c>
      <c r="C1196" s="9" t="s">
        <v>27</v>
      </c>
      <c r="D1196" s="9" t="s">
        <v>648</v>
      </c>
      <c r="E1196" s="9">
        <v>16</v>
      </c>
      <c r="F1196" s="9" t="s">
        <v>100</v>
      </c>
      <c r="G1196" s="9" t="s">
        <v>33</v>
      </c>
      <c r="H1196" s="9" t="s">
        <v>73</v>
      </c>
      <c r="I1196" s="9">
        <v>1</v>
      </c>
      <c r="J1196" s="9">
        <v>7</v>
      </c>
      <c r="K1196" s="9">
        <v>4</v>
      </c>
      <c r="L1196" s="9">
        <v>10</v>
      </c>
      <c r="M1196" s="9">
        <v>0.5</v>
      </c>
      <c r="N1196" s="9">
        <v>0.44705882352941101</v>
      </c>
      <c r="O1196" s="9">
        <v>0.5</v>
      </c>
      <c r="P1196" s="9">
        <v>0.46650124069478899</v>
      </c>
      <c r="Q1196" s="9">
        <v>0.41964285714285698</v>
      </c>
      <c r="R1196" s="9">
        <v>0.32014060615821299</v>
      </c>
      <c r="S1196" s="10">
        <v>174</v>
      </c>
    </row>
    <row r="1197" spans="2:19" x14ac:dyDescent="0.3">
      <c r="B1197" s="11" t="s">
        <v>484</v>
      </c>
      <c r="C1197" s="11" t="s">
        <v>23</v>
      </c>
      <c r="D1197" s="11" t="s">
        <v>649</v>
      </c>
      <c r="E1197" s="11">
        <v>16</v>
      </c>
      <c r="F1197" s="11" t="s">
        <v>100</v>
      </c>
      <c r="G1197" s="11" t="s">
        <v>22</v>
      </c>
      <c r="H1197" s="11" t="s">
        <v>85</v>
      </c>
      <c r="I1197" s="11">
        <v>0</v>
      </c>
      <c r="J1197" s="11">
        <v>6</v>
      </c>
      <c r="K1197" s="11">
        <v>0</v>
      </c>
      <c r="L1197" s="11">
        <v>17</v>
      </c>
      <c r="M1197" s="11">
        <v>0.73913043478260798</v>
      </c>
      <c r="N1197" s="11">
        <v>0.54631379962192805</v>
      </c>
      <c r="O1197" s="11">
        <v>0.73913043478260798</v>
      </c>
      <c r="P1197" s="11">
        <v>0.62826086956521698</v>
      </c>
      <c r="Q1197" s="11">
        <v>0.5</v>
      </c>
      <c r="R1197" s="11">
        <v>0</v>
      </c>
      <c r="S1197" s="12">
        <v>121</v>
      </c>
    </row>
    <row r="1198" spans="2:19" x14ac:dyDescent="0.3">
      <c r="B1198" s="11" t="s">
        <v>484</v>
      </c>
      <c r="C1198" s="11" t="s">
        <v>23</v>
      </c>
      <c r="D1198" s="11" t="s">
        <v>649</v>
      </c>
      <c r="E1198" s="11">
        <v>16</v>
      </c>
      <c r="F1198" s="11" t="s">
        <v>100</v>
      </c>
      <c r="G1198" s="11" t="s">
        <v>33</v>
      </c>
      <c r="H1198" s="11" t="s">
        <v>85</v>
      </c>
      <c r="I1198" s="11">
        <v>2</v>
      </c>
      <c r="J1198" s="11">
        <v>7</v>
      </c>
      <c r="K1198" s="11">
        <v>2</v>
      </c>
      <c r="L1198" s="11">
        <v>10</v>
      </c>
      <c r="M1198" s="11">
        <v>0.57142857142857095</v>
      </c>
      <c r="N1198" s="11">
        <v>0.55042016806722605</v>
      </c>
      <c r="O1198" s="11">
        <v>0.57142857142857095</v>
      </c>
      <c r="P1198" s="11">
        <v>0.52595680181886995</v>
      </c>
      <c r="Q1198" s="11">
        <v>0.52777777777777701</v>
      </c>
      <c r="R1198" s="11">
        <v>0.48309420820857302</v>
      </c>
      <c r="S1198" s="12">
        <v>121</v>
      </c>
    </row>
    <row r="1199" spans="2:19" x14ac:dyDescent="0.3">
      <c r="B1199" s="11" t="s">
        <v>484</v>
      </c>
      <c r="C1199" s="11" t="s">
        <v>29</v>
      </c>
      <c r="D1199" s="11" t="s">
        <v>650</v>
      </c>
      <c r="E1199" s="11">
        <v>16</v>
      </c>
      <c r="F1199" s="11" t="s">
        <v>100</v>
      </c>
      <c r="G1199" s="11" t="s">
        <v>22</v>
      </c>
      <c r="H1199" s="11" t="s">
        <v>85</v>
      </c>
      <c r="I1199" s="11">
        <v>2</v>
      </c>
      <c r="J1199" s="11">
        <v>4</v>
      </c>
      <c r="K1199" s="11">
        <v>3</v>
      </c>
      <c r="L1199" s="11">
        <v>14</v>
      </c>
      <c r="M1199" s="11">
        <v>0.69565217391304301</v>
      </c>
      <c r="N1199" s="11">
        <v>0.67922705314009602</v>
      </c>
      <c r="O1199" s="11">
        <v>0.69565217391304301</v>
      </c>
      <c r="P1199" s="11">
        <v>0.68616600790513804</v>
      </c>
      <c r="Q1199" s="11">
        <v>0.578431372549019</v>
      </c>
      <c r="R1199" s="11">
        <v>0.54059042028730298</v>
      </c>
      <c r="S1199" s="12">
        <v>138</v>
      </c>
    </row>
    <row r="1200" spans="2:19" x14ac:dyDescent="0.3">
      <c r="B1200" s="11" t="s">
        <v>484</v>
      </c>
      <c r="C1200" s="11" t="s">
        <v>29</v>
      </c>
      <c r="D1200" s="11" t="s">
        <v>650</v>
      </c>
      <c r="E1200" s="11">
        <v>16</v>
      </c>
      <c r="F1200" s="11" t="s">
        <v>100</v>
      </c>
      <c r="G1200" s="11" t="s">
        <v>33</v>
      </c>
      <c r="H1200" s="11" t="s">
        <v>85</v>
      </c>
      <c r="I1200" s="11">
        <v>3</v>
      </c>
      <c r="J1200" s="11">
        <v>6</v>
      </c>
      <c r="K1200" s="11">
        <v>2</v>
      </c>
      <c r="L1200" s="11">
        <v>10</v>
      </c>
      <c r="M1200" s="11">
        <v>0.61904761904761896</v>
      </c>
      <c r="N1200" s="11">
        <v>0.61428571428571399</v>
      </c>
      <c r="O1200" s="11">
        <v>0.61904761904761896</v>
      </c>
      <c r="P1200" s="11">
        <v>0.59183673469387699</v>
      </c>
      <c r="Q1200" s="11">
        <v>0.58333333333333304</v>
      </c>
      <c r="R1200" s="11">
        <v>0.568109683233749</v>
      </c>
      <c r="S1200" s="12">
        <v>138</v>
      </c>
    </row>
    <row r="1201" spans="2:19" x14ac:dyDescent="0.3">
      <c r="B1201" s="11" t="s">
        <v>484</v>
      </c>
      <c r="C1201" s="11" t="s">
        <v>19</v>
      </c>
      <c r="D1201" s="11" t="s">
        <v>651</v>
      </c>
      <c r="E1201" s="11">
        <v>16</v>
      </c>
      <c r="F1201" s="11" t="s">
        <v>100</v>
      </c>
      <c r="G1201" s="11" t="s">
        <v>22</v>
      </c>
      <c r="H1201" s="11" t="s">
        <v>85</v>
      </c>
      <c r="I1201" s="11">
        <v>2</v>
      </c>
      <c r="J1201" s="11">
        <v>4</v>
      </c>
      <c r="K1201" s="11">
        <v>3</v>
      </c>
      <c r="L1201" s="11">
        <v>14</v>
      </c>
      <c r="M1201" s="11">
        <v>0.69565217391304301</v>
      </c>
      <c r="N1201" s="11">
        <v>0.67922705314009602</v>
      </c>
      <c r="O1201" s="11">
        <v>0.69565217391304301</v>
      </c>
      <c r="P1201" s="11">
        <v>0.68616600790513804</v>
      </c>
      <c r="Q1201" s="11">
        <v>0.578431372549019</v>
      </c>
      <c r="R1201" s="11">
        <v>0.54059042028730298</v>
      </c>
      <c r="S1201" s="12">
        <v>185</v>
      </c>
    </row>
    <row r="1202" spans="2:19" x14ac:dyDescent="0.3">
      <c r="B1202" s="11" t="s">
        <v>484</v>
      </c>
      <c r="C1202" s="11" t="s">
        <v>19</v>
      </c>
      <c r="D1202" s="11" t="s">
        <v>651</v>
      </c>
      <c r="E1202" s="11">
        <v>16</v>
      </c>
      <c r="F1202" s="11" t="s">
        <v>100</v>
      </c>
      <c r="G1202" s="11" t="s">
        <v>33</v>
      </c>
      <c r="H1202" s="11" t="s">
        <v>85</v>
      </c>
      <c r="I1202" s="11">
        <v>6</v>
      </c>
      <c r="J1202" s="11">
        <v>3</v>
      </c>
      <c r="K1202" s="11">
        <v>4</v>
      </c>
      <c r="L1202" s="11">
        <v>8</v>
      </c>
      <c r="M1202" s="11">
        <v>0.66666666666666596</v>
      </c>
      <c r="N1202" s="11">
        <v>0.67272727272727195</v>
      </c>
      <c r="O1202" s="11">
        <v>0.66666666666666596</v>
      </c>
      <c r="P1202" s="11">
        <v>0.66819221967963305</v>
      </c>
      <c r="Q1202" s="11">
        <v>0.66666666666666596</v>
      </c>
      <c r="R1202" s="11">
        <v>0.66361548056878805</v>
      </c>
      <c r="S1202" s="12">
        <v>185</v>
      </c>
    </row>
    <row r="1203" spans="2:19" x14ac:dyDescent="0.3">
      <c r="B1203" s="11" t="s">
        <v>484</v>
      </c>
      <c r="C1203" s="11" t="s">
        <v>25</v>
      </c>
      <c r="D1203" s="11" t="s">
        <v>652</v>
      </c>
      <c r="E1203" s="11">
        <v>16</v>
      </c>
      <c r="F1203" s="11" t="s">
        <v>100</v>
      </c>
      <c r="G1203" s="11" t="s">
        <v>22</v>
      </c>
      <c r="H1203" s="11" t="s">
        <v>85</v>
      </c>
      <c r="I1203" s="11">
        <v>0</v>
      </c>
      <c r="J1203" s="11">
        <v>6</v>
      </c>
      <c r="K1203" s="11">
        <v>2</v>
      </c>
      <c r="L1203" s="11">
        <v>15</v>
      </c>
      <c r="M1203" s="11">
        <v>0.65217391304347805</v>
      </c>
      <c r="N1203" s="11">
        <v>0.52795031055900599</v>
      </c>
      <c r="O1203" s="11">
        <v>0.65217391304347805</v>
      </c>
      <c r="P1203" s="11">
        <v>0.58352402745995402</v>
      </c>
      <c r="Q1203" s="11">
        <v>0.441176470588235</v>
      </c>
      <c r="R1203" s="11">
        <v>0</v>
      </c>
      <c r="S1203" s="12">
        <v>187</v>
      </c>
    </row>
    <row r="1204" spans="2:19" x14ac:dyDescent="0.3">
      <c r="B1204" s="11" t="s">
        <v>484</v>
      </c>
      <c r="C1204" s="11" t="s">
        <v>25</v>
      </c>
      <c r="D1204" s="11" t="s">
        <v>652</v>
      </c>
      <c r="E1204" s="11">
        <v>16</v>
      </c>
      <c r="F1204" s="11" t="s">
        <v>100</v>
      </c>
      <c r="G1204" s="11" t="s">
        <v>33</v>
      </c>
      <c r="H1204" s="11" t="s">
        <v>85</v>
      </c>
      <c r="I1204" s="11">
        <v>0</v>
      </c>
      <c r="J1204" s="11">
        <v>9</v>
      </c>
      <c r="K1204" s="11">
        <v>0</v>
      </c>
      <c r="L1204" s="11">
        <v>12</v>
      </c>
      <c r="M1204" s="11">
        <v>0.57142857142857095</v>
      </c>
      <c r="N1204" s="11">
        <v>0.32653061224489699</v>
      </c>
      <c r="O1204" s="11">
        <v>0.57142857142857095</v>
      </c>
      <c r="P1204" s="11">
        <v>0.415584415584415</v>
      </c>
      <c r="Q1204" s="11">
        <v>0.5</v>
      </c>
      <c r="R1204" s="11">
        <v>0</v>
      </c>
      <c r="S1204" s="12">
        <v>187</v>
      </c>
    </row>
    <row r="1205" spans="2:19" x14ac:dyDescent="0.3">
      <c r="B1205" s="11" t="s">
        <v>484</v>
      </c>
      <c r="C1205" s="11" t="s">
        <v>27</v>
      </c>
      <c r="D1205" s="11" t="s">
        <v>653</v>
      </c>
      <c r="E1205" s="11">
        <v>16</v>
      </c>
      <c r="F1205" s="11" t="s">
        <v>100</v>
      </c>
      <c r="G1205" s="11" t="s">
        <v>22</v>
      </c>
      <c r="H1205" s="11" t="s">
        <v>85</v>
      </c>
      <c r="I1205" s="11">
        <v>1</v>
      </c>
      <c r="J1205" s="11">
        <v>3</v>
      </c>
      <c r="K1205" s="11">
        <v>3</v>
      </c>
      <c r="L1205" s="11">
        <v>13</v>
      </c>
      <c r="M1205" s="11">
        <v>0.7</v>
      </c>
      <c r="N1205" s="11">
        <v>0.7</v>
      </c>
      <c r="O1205" s="11">
        <v>0.7</v>
      </c>
      <c r="P1205" s="11">
        <v>0.7</v>
      </c>
      <c r="Q1205" s="11">
        <v>0.53125</v>
      </c>
      <c r="R1205" s="11">
        <v>0.45069390943299797</v>
      </c>
      <c r="S1205" s="12">
        <v>167</v>
      </c>
    </row>
    <row r="1206" spans="2:19" x14ac:dyDescent="0.3">
      <c r="B1206" s="11" t="s">
        <v>484</v>
      </c>
      <c r="C1206" s="11" t="s">
        <v>27</v>
      </c>
      <c r="D1206" s="11" t="s">
        <v>653</v>
      </c>
      <c r="E1206" s="11">
        <v>16</v>
      </c>
      <c r="F1206" s="11" t="s">
        <v>100</v>
      </c>
      <c r="G1206" s="11" t="s">
        <v>33</v>
      </c>
      <c r="H1206" s="11" t="s">
        <v>85</v>
      </c>
      <c r="I1206" s="11">
        <v>3</v>
      </c>
      <c r="J1206" s="11">
        <v>5</v>
      </c>
      <c r="K1206" s="11">
        <v>4</v>
      </c>
      <c r="L1206" s="11">
        <v>10</v>
      </c>
      <c r="M1206" s="11">
        <v>0.59090909090909005</v>
      </c>
      <c r="N1206" s="11">
        <v>0.58008658008657998</v>
      </c>
      <c r="O1206" s="11">
        <v>0.59090909090909005</v>
      </c>
      <c r="P1206" s="11">
        <v>0.58432601880877699</v>
      </c>
      <c r="Q1206" s="11">
        <v>0.54464285714285698</v>
      </c>
      <c r="R1206" s="11">
        <v>0.52596736361322205</v>
      </c>
      <c r="S1206" s="12">
        <v>167</v>
      </c>
    </row>
    <row r="1207" spans="2:19" x14ac:dyDescent="0.3">
      <c r="B1207" s="9" t="s">
        <v>484</v>
      </c>
      <c r="C1207" s="9" t="s">
        <v>19</v>
      </c>
      <c r="D1207" s="9" t="s">
        <v>654</v>
      </c>
      <c r="E1207" s="9">
        <v>16</v>
      </c>
      <c r="F1207" s="9" t="s">
        <v>100</v>
      </c>
      <c r="G1207" s="9" t="s">
        <v>22</v>
      </c>
      <c r="H1207" s="9" t="s">
        <v>91</v>
      </c>
      <c r="I1207" s="9">
        <v>2</v>
      </c>
      <c r="J1207" s="9">
        <v>4</v>
      </c>
      <c r="K1207" s="9">
        <v>1</v>
      </c>
      <c r="L1207" s="9">
        <v>16</v>
      </c>
      <c r="M1207" s="9">
        <v>0.78260869565217395</v>
      </c>
      <c r="N1207" s="9">
        <v>0.76521739130434696</v>
      </c>
      <c r="O1207" s="9">
        <v>0.78260869565217395</v>
      </c>
      <c r="P1207" s="9">
        <v>0.75518997258127696</v>
      </c>
      <c r="Q1207" s="9">
        <v>0.63725490196078405</v>
      </c>
      <c r="R1207" s="9">
        <v>0.63956859995776105</v>
      </c>
      <c r="S1207" s="10">
        <v>122</v>
      </c>
    </row>
    <row r="1208" spans="2:19" x14ac:dyDescent="0.3">
      <c r="B1208" s="9" t="s">
        <v>484</v>
      </c>
      <c r="C1208" s="9" t="s">
        <v>19</v>
      </c>
      <c r="D1208" s="9" t="s">
        <v>654</v>
      </c>
      <c r="E1208" s="9">
        <v>16</v>
      </c>
      <c r="F1208" s="9" t="s">
        <v>100</v>
      </c>
      <c r="G1208" s="9" t="s">
        <v>33</v>
      </c>
      <c r="H1208" s="9" t="s">
        <v>91</v>
      </c>
      <c r="I1208" s="9">
        <v>5</v>
      </c>
      <c r="J1208" s="9">
        <v>4</v>
      </c>
      <c r="K1208" s="9">
        <v>2</v>
      </c>
      <c r="L1208" s="9">
        <v>10</v>
      </c>
      <c r="M1208" s="9">
        <v>0.71428571428571397</v>
      </c>
      <c r="N1208" s="9">
        <v>0.71428571428571397</v>
      </c>
      <c r="O1208" s="9">
        <v>0.71428571428571397</v>
      </c>
      <c r="P1208" s="9">
        <v>0.70741758241758201</v>
      </c>
      <c r="Q1208" s="9">
        <v>0.69444444444444398</v>
      </c>
      <c r="R1208" s="9">
        <v>0.69714408094728597</v>
      </c>
      <c r="S1208" s="10">
        <v>122</v>
      </c>
    </row>
    <row r="1209" spans="2:19" x14ac:dyDescent="0.3">
      <c r="B1209" s="9" t="s">
        <v>484</v>
      </c>
      <c r="C1209" s="9" t="s">
        <v>23</v>
      </c>
      <c r="D1209" s="9" t="s">
        <v>655</v>
      </c>
      <c r="E1209" s="9">
        <v>16</v>
      </c>
      <c r="F1209" s="9" t="s">
        <v>100</v>
      </c>
      <c r="G1209" s="9" t="s">
        <v>22</v>
      </c>
      <c r="H1209" s="9" t="s">
        <v>91</v>
      </c>
      <c r="I1209" s="9">
        <v>0</v>
      </c>
      <c r="J1209" s="9">
        <v>6</v>
      </c>
      <c r="K1209" s="9">
        <v>1</v>
      </c>
      <c r="L1209" s="9">
        <v>16</v>
      </c>
      <c r="M1209" s="9">
        <v>0.69565217391304301</v>
      </c>
      <c r="N1209" s="9">
        <v>0.53754940711462396</v>
      </c>
      <c r="O1209" s="9">
        <v>0.69565217391304301</v>
      </c>
      <c r="P1209" s="9">
        <v>0.60646599777034504</v>
      </c>
      <c r="Q1209" s="9">
        <v>0.47058823529411697</v>
      </c>
      <c r="R1209" s="9">
        <v>0</v>
      </c>
      <c r="S1209" s="10">
        <v>208</v>
      </c>
    </row>
    <row r="1210" spans="2:19" x14ac:dyDescent="0.3">
      <c r="B1210" s="9" t="s">
        <v>484</v>
      </c>
      <c r="C1210" s="9" t="s">
        <v>23</v>
      </c>
      <c r="D1210" s="9" t="s">
        <v>655</v>
      </c>
      <c r="E1210" s="9">
        <v>16</v>
      </c>
      <c r="F1210" s="9" t="s">
        <v>100</v>
      </c>
      <c r="G1210" s="9" t="s">
        <v>33</v>
      </c>
      <c r="H1210" s="9" t="s">
        <v>91</v>
      </c>
      <c r="I1210" s="9">
        <v>4</v>
      </c>
      <c r="J1210" s="9">
        <v>5</v>
      </c>
      <c r="K1210" s="9">
        <v>5</v>
      </c>
      <c r="L1210" s="9">
        <v>7</v>
      </c>
      <c r="M1210" s="9">
        <v>0.52380952380952295</v>
      </c>
      <c r="N1210" s="9">
        <v>0.52380952380952295</v>
      </c>
      <c r="O1210" s="9">
        <v>0.52380952380952295</v>
      </c>
      <c r="P1210" s="9">
        <v>0.52380952380952295</v>
      </c>
      <c r="Q1210" s="9">
        <v>0.51388888888888895</v>
      </c>
      <c r="R1210" s="9">
        <v>0.50917507721731503</v>
      </c>
      <c r="S1210" s="10">
        <v>209</v>
      </c>
    </row>
    <row r="1211" spans="2:19" x14ac:dyDescent="0.3">
      <c r="B1211" s="9" t="s">
        <v>484</v>
      </c>
      <c r="C1211" s="9" t="s">
        <v>29</v>
      </c>
      <c r="D1211" s="9" t="s">
        <v>656</v>
      </c>
      <c r="E1211" s="9">
        <v>16</v>
      </c>
      <c r="F1211" s="9" t="s">
        <v>100</v>
      </c>
      <c r="G1211" s="9" t="s">
        <v>22</v>
      </c>
      <c r="H1211" s="9" t="s">
        <v>91</v>
      </c>
      <c r="I1211" s="9">
        <v>4</v>
      </c>
      <c r="J1211" s="9">
        <v>2</v>
      </c>
      <c r="K1211" s="9">
        <v>1</v>
      </c>
      <c r="L1211" s="9">
        <v>16</v>
      </c>
      <c r="M1211" s="9">
        <v>0.86956521739130399</v>
      </c>
      <c r="N1211" s="9">
        <v>0.86570048309178704</v>
      </c>
      <c r="O1211" s="9">
        <v>0.86956521739130399</v>
      </c>
      <c r="P1211" s="9">
        <v>0.86549971767362999</v>
      </c>
      <c r="Q1211" s="9">
        <v>0.80392156862745101</v>
      </c>
      <c r="R1211" s="9">
        <v>0.81729589327090801</v>
      </c>
      <c r="S1211" s="10">
        <v>181</v>
      </c>
    </row>
    <row r="1212" spans="2:19" x14ac:dyDescent="0.3">
      <c r="B1212" s="9" t="s">
        <v>484</v>
      </c>
      <c r="C1212" s="9" t="s">
        <v>29</v>
      </c>
      <c r="D1212" s="9" t="s">
        <v>656</v>
      </c>
      <c r="E1212" s="9">
        <v>16</v>
      </c>
      <c r="F1212" s="9" t="s">
        <v>100</v>
      </c>
      <c r="G1212" s="9" t="s">
        <v>33</v>
      </c>
      <c r="H1212" s="9" t="s">
        <v>91</v>
      </c>
      <c r="I1212" s="9">
        <v>2</v>
      </c>
      <c r="J1212" s="9">
        <v>7</v>
      </c>
      <c r="K1212" s="9">
        <v>3</v>
      </c>
      <c r="L1212" s="9">
        <v>9</v>
      </c>
      <c r="M1212" s="9">
        <v>0.52380952380952295</v>
      </c>
      <c r="N1212" s="9">
        <v>0.49285714285714199</v>
      </c>
      <c r="O1212" s="9">
        <v>0.52380952380952295</v>
      </c>
      <c r="P1212" s="9">
        <v>0.48979591836734698</v>
      </c>
      <c r="Q1212" s="9">
        <v>0.48611111111111099</v>
      </c>
      <c r="R1212" s="9">
        <v>0.44005586839669603</v>
      </c>
      <c r="S1212" s="10">
        <v>181</v>
      </c>
    </row>
    <row r="1213" spans="2:19" x14ac:dyDescent="0.3">
      <c r="B1213" s="9" t="s">
        <v>484</v>
      </c>
      <c r="C1213" s="9" t="s">
        <v>25</v>
      </c>
      <c r="D1213" s="9" t="s">
        <v>657</v>
      </c>
      <c r="E1213" s="9">
        <v>16</v>
      </c>
      <c r="F1213" s="9" t="s">
        <v>100</v>
      </c>
      <c r="G1213" s="9" t="s">
        <v>22</v>
      </c>
      <c r="H1213" s="9" t="s">
        <v>91</v>
      </c>
      <c r="I1213" s="9">
        <v>1</v>
      </c>
      <c r="J1213" s="9">
        <v>5</v>
      </c>
      <c r="K1213" s="9">
        <v>3</v>
      </c>
      <c r="L1213" s="9">
        <v>14</v>
      </c>
      <c r="M1213" s="9">
        <v>0.65217391304347805</v>
      </c>
      <c r="N1213" s="9">
        <v>0.60983981693363798</v>
      </c>
      <c r="O1213" s="9">
        <v>0.65217391304347805</v>
      </c>
      <c r="P1213" s="9">
        <v>0.62705314009661794</v>
      </c>
      <c r="Q1213" s="9">
        <v>0.49509803921568601</v>
      </c>
      <c r="R1213" s="9">
        <v>0.39875907218330298</v>
      </c>
      <c r="S1213" s="10">
        <v>207</v>
      </c>
    </row>
    <row r="1214" spans="2:19" x14ac:dyDescent="0.3">
      <c r="B1214" s="9" t="s">
        <v>484</v>
      </c>
      <c r="C1214" s="9" t="s">
        <v>25</v>
      </c>
      <c r="D1214" s="9" t="s">
        <v>657</v>
      </c>
      <c r="E1214" s="9">
        <v>16</v>
      </c>
      <c r="F1214" s="9" t="s">
        <v>100</v>
      </c>
      <c r="G1214" s="9" t="s">
        <v>33</v>
      </c>
      <c r="H1214" s="9" t="s">
        <v>91</v>
      </c>
      <c r="I1214" s="9">
        <v>2</v>
      </c>
      <c r="J1214" s="9">
        <v>7</v>
      </c>
      <c r="K1214" s="9">
        <v>2</v>
      </c>
      <c r="L1214" s="9">
        <v>10</v>
      </c>
      <c r="M1214" s="9">
        <v>0.57142857142857095</v>
      </c>
      <c r="N1214" s="9">
        <v>0.55042016806722605</v>
      </c>
      <c r="O1214" s="9">
        <v>0.57142857142857095</v>
      </c>
      <c r="P1214" s="9">
        <v>0.52595680181886995</v>
      </c>
      <c r="Q1214" s="9">
        <v>0.52777777777777701</v>
      </c>
      <c r="R1214" s="9">
        <v>0.48309420820857302</v>
      </c>
      <c r="S1214" s="10">
        <v>208</v>
      </c>
    </row>
    <row r="1215" spans="2:19" x14ac:dyDescent="0.3">
      <c r="B1215" s="9" t="s">
        <v>484</v>
      </c>
      <c r="C1215" s="9" t="s">
        <v>27</v>
      </c>
      <c r="D1215" s="9" t="s">
        <v>658</v>
      </c>
      <c r="E1215" s="9">
        <v>16</v>
      </c>
      <c r="F1215" s="9" t="s">
        <v>100</v>
      </c>
      <c r="G1215" s="9" t="s">
        <v>22</v>
      </c>
      <c r="H1215" s="9" t="s">
        <v>91</v>
      </c>
      <c r="I1215" s="9">
        <v>0</v>
      </c>
      <c r="J1215" s="9">
        <v>4</v>
      </c>
      <c r="K1215" s="9">
        <v>1</v>
      </c>
      <c r="L1215" s="9">
        <v>15</v>
      </c>
      <c r="M1215" s="9">
        <v>0.75</v>
      </c>
      <c r="N1215" s="9">
        <v>0.63157894736842102</v>
      </c>
      <c r="O1215" s="9">
        <v>0.75</v>
      </c>
      <c r="P1215" s="9">
        <v>0.68571428571428505</v>
      </c>
      <c r="Q1215" s="9">
        <v>0.46875</v>
      </c>
      <c r="R1215" s="9">
        <v>0</v>
      </c>
      <c r="S1215" s="10">
        <v>128</v>
      </c>
    </row>
    <row r="1216" spans="2:19" x14ac:dyDescent="0.3">
      <c r="B1216" s="9" t="s">
        <v>484</v>
      </c>
      <c r="C1216" s="9" t="s">
        <v>27</v>
      </c>
      <c r="D1216" s="9" t="s">
        <v>658</v>
      </c>
      <c r="E1216" s="9">
        <v>16</v>
      </c>
      <c r="F1216" s="9" t="s">
        <v>100</v>
      </c>
      <c r="G1216" s="9" t="s">
        <v>33</v>
      </c>
      <c r="H1216" s="9" t="s">
        <v>91</v>
      </c>
      <c r="I1216" s="9">
        <v>1</v>
      </c>
      <c r="J1216" s="9">
        <v>7</v>
      </c>
      <c r="K1216" s="9">
        <v>3</v>
      </c>
      <c r="L1216" s="9">
        <v>11</v>
      </c>
      <c r="M1216" s="9">
        <v>0.54545454545454497</v>
      </c>
      <c r="N1216" s="9">
        <v>0.479797979797979</v>
      </c>
      <c r="O1216" s="9">
        <v>0.54545454545454497</v>
      </c>
      <c r="P1216" s="9">
        <v>0.49810606060606</v>
      </c>
      <c r="Q1216" s="9">
        <v>0.45535714285714202</v>
      </c>
      <c r="R1216" s="9">
        <v>0.349992479742819</v>
      </c>
      <c r="S1216" s="10">
        <v>129</v>
      </c>
    </row>
    <row r="1217" spans="2:19" x14ac:dyDescent="0.3">
      <c r="B1217" s="11" t="s">
        <v>484</v>
      </c>
      <c r="C1217" s="11" t="s">
        <v>23</v>
      </c>
      <c r="D1217" s="11" t="s">
        <v>659</v>
      </c>
      <c r="E1217" s="11">
        <v>16</v>
      </c>
      <c r="F1217" s="11" t="s">
        <v>100</v>
      </c>
      <c r="G1217" s="11" t="s">
        <v>22</v>
      </c>
      <c r="H1217" s="11" t="s">
        <v>96</v>
      </c>
      <c r="I1217" s="11">
        <v>1</v>
      </c>
      <c r="J1217" s="11">
        <v>5</v>
      </c>
      <c r="K1217" s="11">
        <v>1</v>
      </c>
      <c r="L1217" s="11">
        <v>16</v>
      </c>
      <c r="M1217" s="11">
        <v>0.73913043478260798</v>
      </c>
      <c r="N1217" s="11">
        <v>0.693581780538302</v>
      </c>
      <c r="O1217" s="11">
        <v>0.73913043478260798</v>
      </c>
      <c r="P1217" s="11">
        <v>0.68764302059496496</v>
      </c>
      <c r="Q1217" s="11">
        <v>0.55392156862745001</v>
      </c>
      <c r="R1217" s="11">
        <v>0.494421816408677</v>
      </c>
      <c r="S1217" s="12">
        <v>137</v>
      </c>
    </row>
    <row r="1218" spans="2:19" x14ac:dyDescent="0.3">
      <c r="B1218" s="11" t="s">
        <v>484</v>
      </c>
      <c r="C1218" s="11" t="s">
        <v>23</v>
      </c>
      <c r="D1218" s="11" t="s">
        <v>659</v>
      </c>
      <c r="E1218" s="11">
        <v>16</v>
      </c>
      <c r="F1218" s="11" t="s">
        <v>100</v>
      </c>
      <c r="G1218" s="11" t="s">
        <v>33</v>
      </c>
      <c r="H1218" s="11" t="s">
        <v>96</v>
      </c>
      <c r="I1218" s="11">
        <v>1</v>
      </c>
      <c r="J1218" s="11">
        <v>8</v>
      </c>
      <c r="K1218" s="11">
        <v>5</v>
      </c>
      <c r="L1218" s="11">
        <v>7</v>
      </c>
      <c r="M1218" s="11">
        <v>0.38095238095237999</v>
      </c>
      <c r="N1218" s="11">
        <v>0.338095238095238</v>
      </c>
      <c r="O1218" s="11">
        <v>0.38095238095237999</v>
      </c>
      <c r="P1218" s="11">
        <v>0.353439153439153</v>
      </c>
      <c r="Q1218" s="11">
        <v>0.34722222222222199</v>
      </c>
      <c r="R1218" s="11">
        <v>0.266460263959165</v>
      </c>
      <c r="S1218" s="12">
        <v>137</v>
      </c>
    </row>
    <row r="1219" spans="2:19" x14ac:dyDescent="0.3">
      <c r="B1219" s="11" t="s">
        <v>484</v>
      </c>
      <c r="C1219" s="11" t="s">
        <v>29</v>
      </c>
      <c r="D1219" s="11" t="s">
        <v>660</v>
      </c>
      <c r="E1219" s="11">
        <v>16</v>
      </c>
      <c r="F1219" s="11" t="s">
        <v>100</v>
      </c>
      <c r="G1219" s="11" t="s">
        <v>22</v>
      </c>
      <c r="H1219" s="11" t="s">
        <v>96</v>
      </c>
      <c r="I1219" s="11">
        <v>3</v>
      </c>
      <c r="J1219" s="11">
        <v>3</v>
      </c>
      <c r="K1219" s="11">
        <v>4</v>
      </c>
      <c r="L1219" s="11">
        <v>13</v>
      </c>
      <c r="M1219" s="11">
        <v>0.69565217391304301</v>
      </c>
      <c r="N1219" s="11">
        <v>0.71234472049689401</v>
      </c>
      <c r="O1219" s="11">
        <v>0.69565217391304301</v>
      </c>
      <c r="P1219" s="11">
        <v>0.70274652883348498</v>
      </c>
      <c r="Q1219" s="11">
        <v>0.63235294117647001</v>
      </c>
      <c r="R1219" s="11">
        <v>0.60405676837984001</v>
      </c>
      <c r="S1219" s="12">
        <v>124</v>
      </c>
    </row>
    <row r="1220" spans="2:19" x14ac:dyDescent="0.3">
      <c r="B1220" s="11" t="s">
        <v>484</v>
      </c>
      <c r="C1220" s="11" t="s">
        <v>29</v>
      </c>
      <c r="D1220" s="11" t="s">
        <v>660</v>
      </c>
      <c r="E1220" s="11">
        <v>16</v>
      </c>
      <c r="F1220" s="11" t="s">
        <v>100</v>
      </c>
      <c r="G1220" s="11" t="s">
        <v>33</v>
      </c>
      <c r="H1220" s="11" t="s">
        <v>96</v>
      </c>
      <c r="I1220" s="11">
        <v>4</v>
      </c>
      <c r="J1220" s="11">
        <v>5</v>
      </c>
      <c r="K1220" s="11">
        <v>3</v>
      </c>
      <c r="L1220" s="11">
        <v>9</v>
      </c>
      <c r="M1220" s="11">
        <v>0.61904761904761896</v>
      </c>
      <c r="N1220" s="11">
        <v>0.61224489795918302</v>
      </c>
      <c r="O1220" s="11">
        <v>0.61904761904761896</v>
      </c>
      <c r="P1220" s="11">
        <v>0.60989010989010894</v>
      </c>
      <c r="Q1220" s="11">
        <v>0.59722222222222199</v>
      </c>
      <c r="R1220" s="11">
        <v>0.59154636852226705</v>
      </c>
      <c r="S1220" s="12">
        <v>124</v>
      </c>
    </row>
    <row r="1221" spans="2:19" x14ac:dyDescent="0.3">
      <c r="B1221" s="11" t="s">
        <v>484</v>
      </c>
      <c r="C1221" s="11" t="s">
        <v>19</v>
      </c>
      <c r="D1221" s="11" t="s">
        <v>661</v>
      </c>
      <c r="E1221" s="11">
        <v>16</v>
      </c>
      <c r="F1221" s="11" t="s">
        <v>100</v>
      </c>
      <c r="G1221" s="11" t="s">
        <v>22</v>
      </c>
      <c r="H1221" s="11" t="s">
        <v>96</v>
      </c>
      <c r="I1221" s="11">
        <v>3</v>
      </c>
      <c r="J1221" s="11">
        <v>3</v>
      </c>
      <c r="K1221" s="11">
        <v>5</v>
      </c>
      <c r="L1221" s="11">
        <v>12</v>
      </c>
      <c r="M1221" s="11">
        <v>0.65217391304347805</v>
      </c>
      <c r="N1221" s="11">
        <v>0.68913043478260805</v>
      </c>
      <c r="O1221" s="11">
        <v>0.65217391304347805</v>
      </c>
      <c r="P1221" s="11">
        <v>0.66614906832298104</v>
      </c>
      <c r="Q1221" s="11">
        <v>0.60294117647058798</v>
      </c>
      <c r="R1221" s="11">
        <v>0.570434647201574</v>
      </c>
      <c r="S1221" s="12">
        <v>131</v>
      </c>
    </row>
    <row r="1222" spans="2:19" x14ac:dyDescent="0.3">
      <c r="B1222" s="11" t="s">
        <v>484</v>
      </c>
      <c r="C1222" s="11" t="s">
        <v>19</v>
      </c>
      <c r="D1222" s="11" t="s">
        <v>661</v>
      </c>
      <c r="E1222" s="11">
        <v>16</v>
      </c>
      <c r="F1222" s="11" t="s">
        <v>100</v>
      </c>
      <c r="G1222" s="11" t="s">
        <v>33</v>
      </c>
      <c r="H1222" s="11" t="s">
        <v>96</v>
      </c>
      <c r="I1222" s="11">
        <v>4</v>
      </c>
      <c r="J1222" s="11">
        <v>5</v>
      </c>
      <c r="K1222" s="11">
        <v>3</v>
      </c>
      <c r="L1222" s="11">
        <v>9</v>
      </c>
      <c r="M1222" s="11">
        <v>0.61904761904761896</v>
      </c>
      <c r="N1222" s="11">
        <v>0.61224489795918302</v>
      </c>
      <c r="O1222" s="11">
        <v>0.61904761904761896</v>
      </c>
      <c r="P1222" s="11">
        <v>0.60989010989010894</v>
      </c>
      <c r="Q1222" s="11">
        <v>0.59722222222222199</v>
      </c>
      <c r="R1222" s="11">
        <v>0.59154636852226705</v>
      </c>
      <c r="S1222" s="12">
        <v>132</v>
      </c>
    </row>
    <row r="1223" spans="2:19" x14ac:dyDescent="0.3">
      <c r="B1223" s="11" t="s">
        <v>484</v>
      </c>
      <c r="C1223" s="11" t="s">
        <v>25</v>
      </c>
      <c r="D1223" s="11" t="s">
        <v>662</v>
      </c>
      <c r="E1223" s="11">
        <v>16</v>
      </c>
      <c r="F1223" s="11" t="s">
        <v>100</v>
      </c>
      <c r="G1223" s="11" t="s">
        <v>22</v>
      </c>
      <c r="H1223" s="11" t="s">
        <v>96</v>
      </c>
      <c r="I1223" s="11">
        <v>3</v>
      </c>
      <c r="J1223" s="11">
        <v>3</v>
      </c>
      <c r="K1223" s="11">
        <v>3</v>
      </c>
      <c r="L1223" s="11">
        <v>14</v>
      </c>
      <c r="M1223" s="11">
        <v>0.73913043478260798</v>
      </c>
      <c r="N1223" s="11">
        <v>0.73913043478260798</v>
      </c>
      <c r="O1223" s="11">
        <v>0.73913043478260798</v>
      </c>
      <c r="P1223" s="11">
        <v>0.73913043478260798</v>
      </c>
      <c r="Q1223" s="11">
        <v>0.66176470588235203</v>
      </c>
      <c r="R1223" s="11">
        <v>0.64168894791974695</v>
      </c>
      <c r="S1223" s="12">
        <v>156</v>
      </c>
    </row>
    <row r="1224" spans="2:19" x14ac:dyDescent="0.3">
      <c r="B1224" s="11" t="s">
        <v>484</v>
      </c>
      <c r="C1224" s="11" t="s">
        <v>25</v>
      </c>
      <c r="D1224" s="11" t="s">
        <v>662</v>
      </c>
      <c r="E1224" s="11">
        <v>16</v>
      </c>
      <c r="F1224" s="11" t="s">
        <v>100</v>
      </c>
      <c r="G1224" s="11" t="s">
        <v>33</v>
      </c>
      <c r="H1224" s="11" t="s">
        <v>96</v>
      </c>
      <c r="I1224" s="11">
        <v>1</v>
      </c>
      <c r="J1224" s="11">
        <v>8</v>
      </c>
      <c r="K1224" s="11">
        <v>4</v>
      </c>
      <c r="L1224" s="11">
        <v>8</v>
      </c>
      <c r="M1224" s="11">
        <v>0.42857142857142799</v>
      </c>
      <c r="N1224" s="11">
        <v>0.371428571428571</v>
      </c>
      <c r="O1224" s="11">
        <v>0.42857142857142799</v>
      </c>
      <c r="P1224" s="11">
        <v>0.38775510204081598</v>
      </c>
      <c r="Q1224" s="11">
        <v>0.38888888888888801</v>
      </c>
      <c r="R1224" s="11">
        <v>0.293370578931131</v>
      </c>
      <c r="S1224" s="12">
        <v>156</v>
      </c>
    </row>
    <row r="1225" spans="2:19" x14ac:dyDescent="0.3">
      <c r="B1225" s="11" t="s">
        <v>484</v>
      </c>
      <c r="C1225" s="11" t="s">
        <v>27</v>
      </c>
      <c r="D1225" s="11" t="s">
        <v>663</v>
      </c>
      <c r="E1225" s="11">
        <v>16</v>
      </c>
      <c r="F1225" s="11" t="s">
        <v>100</v>
      </c>
      <c r="G1225" s="11" t="s">
        <v>22</v>
      </c>
      <c r="H1225" s="11" t="s">
        <v>96</v>
      </c>
      <c r="I1225" s="11">
        <v>0</v>
      </c>
      <c r="J1225" s="11">
        <v>4</v>
      </c>
      <c r="K1225" s="11">
        <v>6</v>
      </c>
      <c r="L1225" s="11">
        <v>10</v>
      </c>
      <c r="M1225" s="11">
        <v>0.5</v>
      </c>
      <c r="N1225" s="11">
        <v>0.57142857142857095</v>
      </c>
      <c r="O1225" s="11">
        <v>0.5</v>
      </c>
      <c r="P1225" s="11">
        <v>0.53333333333333299</v>
      </c>
      <c r="Q1225" s="11">
        <v>0.3125</v>
      </c>
      <c r="R1225" s="11">
        <v>0</v>
      </c>
      <c r="S1225" s="12">
        <v>196</v>
      </c>
    </row>
    <row r="1226" spans="2:19" x14ac:dyDescent="0.3">
      <c r="B1226" s="11" t="s">
        <v>484</v>
      </c>
      <c r="C1226" s="11" t="s">
        <v>27</v>
      </c>
      <c r="D1226" s="11" t="s">
        <v>663</v>
      </c>
      <c r="E1226" s="11">
        <v>16</v>
      </c>
      <c r="F1226" s="11" t="s">
        <v>100</v>
      </c>
      <c r="G1226" s="11" t="s">
        <v>33</v>
      </c>
      <c r="H1226" s="11" t="s">
        <v>96</v>
      </c>
      <c r="I1226" s="11">
        <v>4</v>
      </c>
      <c r="J1226" s="11">
        <v>4</v>
      </c>
      <c r="K1226" s="11">
        <v>8</v>
      </c>
      <c r="L1226" s="11">
        <v>6</v>
      </c>
      <c r="M1226" s="11">
        <v>0.45454545454545398</v>
      </c>
      <c r="N1226" s="11">
        <v>0.50303030303030305</v>
      </c>
      <c r="O1226" s="11">
        <v>0.45454545454545398</v>
      </c>
      <c r="P1226" s="11">
        <v>0.46363636363636301</v>
      </c>
      <c r="Q1226" s="11">
        <v>0.46428571428571402</v>
      </c>
      <c r="R1226" s="11">
        <v>0.45499414040480302</v>
      </c>
      <c r="S1226" s="12">
        <v>196</v>
      </c>
    </row>
    <row r="1227" spans="2:19" x14ac:dyDescent="0.3">
      <c r="B1227" s="13" t="s">
        <v>484</v>
      </c>
      <c r="C1227" s="13" t="s">
        <v>23</v>
      </c>
      <c r="D1227" s="13" t="s">
        <v>715</v>
      </c>
      <c r="E1227" s="13">
        <v>32</v>
      </c>
      <c r="F1227" s="13" t="s">
        <v>100</v>
      </c>
      <c r="G1227" s="13" t="s">
        <v>22</v>
      </c>
      <c r="H1227" s="13" t="s">
        <v>31</v>
      </c>
      <c r="I1227" s="13">
        <v>0</v>
      </c>
      <c r="J1227" s="13">
        <v>6</v>
      </c>
      <c r="K1227" s="13">
        <v>0</v>
      </c>
      <c r="L1227" s="13">
        <v>17</v>
      </c>
      <c r="M1227" s="13">
        <v>0.73913043478260798</v>
      </c>
      <c r="N1227" s="13">
        <v>0.54631379962192805</v>
      </c>
      <c r="O1227" s="13">
        <v>0.73913043478260798</v>
      </c>
      <c r="P1227" s="13">
        <v>0.62826086956521698</v>
      </c>
      <c r="Q1227" s="13">
        <v>0.5</v>
      </c>
      <c r="R1227" s="13">
        <v>0</v>
      </c>
      <c r="S1227" s="14">
        <v>613</v>
      </c>
    </row>
    <row r="1228" spans="2:19" x14ac:dyDescent="0.3">
      <c r="B1228" s="13" t="s">
        <v>484</v>
      </c>
      <c r="C1228" s="13" t="s">
        <v>23</v>
      </c>
      <c r="D1228" s="13" t="s">
        <v>715</v>
      </c>
      <c r="E1228" s="13">
        <v>32</v>
      </c>
      <c r="F1228" s="13" t="s">
        <v>100</v>
      </c>
      <c r="G1228" s="13" t="s">
        <v>33</v>
      </c>
      <c r="H1228" s="13" t="s">
        <v>31</v>
      </c>
      <c r="I1228" s="13">
        <v>0</v>
      </c>
      <c r="J1228" s="13">
        <v>9</v>
      </c>
      <c r="K1228" s="13">
        <v>0</v>
      </c>
      <c r="L1228" s="13">
        <v>12</v>
      </c>
      <c r="M1228" s="13">
        <v>0.57142857142857095</v>
      </c>
      <c r="N1228" s="13">
        <v>0.32653061224489699</v>
      </c>
      <c r="O1228" s="13">
        <v>0.57142857142857095</v>
      </c>
      <c r="P1228" s="13">
        <v>0.415584415584415</v>
      </c>
      <c r="Q1228" s="13">
        <v>0.5</v>
      </c>
      <c r="R1228" s="13">
        <v>0</v>
      </c>
      <c r="S1228" s="14">
        <v>614</v>
      </c>
    </row>
    <row r="1229" spans="2:19" x14ac:dyDescent="0.3">
      <c r="B1229" s="13" t="s">
        <v>484</v>
      </c>
      <c r="C1229" s="13" t="s">
        <v>19</v>
      </c>
      <c r="D1229" s="13" t="s">
        <v>716</v>
      </c>
      <c r="E1229" s="13">
        <v>32</v>
      </c>
      <c r="F1229" s="13" t="s">
        <v>100</v>
      </c>
      <c r="G1229" s="13" t="s">
        <v>22</v>
      </c>
      <c r="H1229" s="13" t="s">
        <v>31</v>
      </c>
      <c r="I1229" s="13">
        <v>1</v>
      </c>
      <c r="J1229" s="13">
        <v>5</v>
      </c>
      <c r="K1229" s="13">
        <v>0</v>
      </c>
      <c r="L1229" s="13">
        <v>17</v>
      </c>
      <c r="M1229" s="13">
        <v>0.78260869565217395</v>
      </c>
      <c r="N1229" s="13">
        <v>0.83201581027667904</v>
      </c>
      <c r="O1229" s="13">
        <v>0.78260869565217395</v>
      </c>
      <c r="P1229" s="13">
        <v>0.71890428412167495</v>
      </c>
      <c r="Q1229" s="13">
        <v>0.58333333333333304</v>
      </c>
      <c r="R1229" s="13">
        <v>0.59905782799545804</v>
      </c>
      <c r="S1229" s="14">
        <v>754</v>
      </c>
    </row>
    <row r="1230" spans="2:19" x14ac:dyDescent="0.3">
      <c r="B1230" s="13" t="s">
        <v>484</v>
      </c>
      <c r="C1230" s="13" t="s">
        <v>19</v>
      </c>
      <c r="D1230" s="13" t="s">
        <v>716</v>
      </c>
      <c r="E1230" s="13">
        <v>32</v>
      </c>
      <c r="F1230" s="13" t="s">
        <v>100</v>
      </c>
      <c r="G1230" s="13" t="s">
        <v>33</v>
      </c>
      <c r="H1230" s="13" t="s">
        <v>31</v>
      </c>
      <c r="I1230" s="13">
        <v>2</v>
      </c>
      <c r="J1230" s="13">
        <v>7</v>
      </c>
      <c r="K1230" s="13">
        <v>2</v>
      </c>
      <c r="L1230" s="13">
        <v>10</v>
      </c>
      <c r="M1230" s="13">
        <v>0.57142857142857095</v>
      </c>
      <c r="N1230" s="13">
        <v>0.55042016806722605</v>
      </c>
      <c r="O1230" s="13">
        <v>0.57142857142857095</v>
      </c>
      <c r="P1230" s="13">
        <v>0.52595680181886995</v>
      </c>
      <c r="Q1230" s="13">
        <v>0.52777777777777701</v>
      </c>
      <c r="R1230" s="13">
        <v>0.48309420820857302</v>
      </c>
      <c r="S1230" s="14">
        <v>756</v>
      </c>
    </row>
    <row r="1231" spans="2:19" x14ac:dyDescent="0.3">
      <c r="B1231" s="13" t="s">
        <v>484</v>
      </c>
      <c r="C1231" s="13" t="s">
        <v>29</v>
      </c>
      <c r="D1231" s="13" t="s">
        <v>717</v>
      </c>
      <c r="E1231" s="13">
        <v>32</v>
      </c>
      <c r="F1231" s="13" t="s">
        <v>100</v>
      </c>
      <c r="G1231" s="13" t="s">
        <v>22</v>
      </c>
      <c r="H1231" s="13" t="s">
        <v>31</v>
      </c>
      <c r="I1231" s="13">
        <v>2</v>
      </c>
      <c r="J1231" s="13">
        <v>4</v>
      </c>
      <c r="K1231" s="13">
        <v>1</v>
      </c>
      <c r="L1231" s="13">
        <v>16</v>
      </c>
      <c r="M1231" s="13">
        <v>0.78260869565217395</v>
      </c>
      <c r="N1231" s="13">
        <v>0.76521739130434696</v>
      </c>
      <c r="O1231" s="13">
        <v>0.78260869565217395</v>
      </c>
      <c r="P1231" s="13">
        <v>0.75518997258127696</v>
      </c>
      <c r="Q1231" s="13">
        <v>0.63725490196078405</v>
      </c>
      <c r="R1231" s="13">
        <v>0.63956859995776105</v>
      </c>
      <c r="S1231" s="14">
        <v>472</v>
      </c>
    </row>
    <row r="1232" spans="2:19" x14ac:dyDescent="0.3">
      <c r="B1232" s="13" t="s">
        <v>484</v>
      </c>
      <c r="C1232" s="13" t="s">
        <v>29</v>
      </c>
      <c r="D1232" s="13" t="s">
        <v>717</v>
      </c>
      <c r="E1232" s="13">
        <v>32</v>
      </c>
      <c r="F1232" s="13" t="s">
        <v>100</v>
      </c>
      <c r="G1232" s="13" t="s">
        <v>33</v>
      </c>
      <c r="H1232" s="13" t="s">
        <v>31</v>
      </c>
      <c r="I1232" s="13">
        <v>2</v>
      </c>
      <c r="J1232" s="13">
        <v>7</v>
      </c>
      <c r="K1232" s="13">
        <v>1</v>
      </c>
      <c r="L1232" s="13">
        <v>11</v>
      </c>
      <c r="M1232" s="13">
        <v>0.61904761904761896</v>
      </c>
      <c r="N1232" s="13">
        <v>0.634920634920635</v>
      </c>
      <c r="O1232" s="13">
        <v>0.61904761904761896</v>
      </c>
      <c r="P1232" s="13">
        <v>0.56190476190476102</v>
      </c>
      <c r="Q1232" s="13">
        <v>0.56944444444444398</v>
      </c>
      <c r="R1232" s="13">
        <v>0.536731348519357</v>
      </c>
      <c r="S1232" s="14">
        <v>474</v>
      </c>
    </row>
    <row r="1233" spans="2:19" x14ac:dyDescent="0.3">
      <c r="B1233" s="13" t="s">
        <v>484</v>
      </c>
      <c r="C1233" s="13" t="s">
        <v>25</v>
      </c>
      <c r="D1233" s="13" t="s">
        <v>718</v>
      </c>
      <c r="E1233" s="13">
        <v>32</v>
      </c>
      <c r="F1233" s="13" t="s">
        <v>100</v>
      </c>
      <c r="G1233" s="13" t="s">
        <v>22</v>
      </c>
      <c r="H1233" s="13" t="s">
        <v>31</v>
      </c>
      <c r="I1233" s="13">
        <v>3</v>
      </c>
      <c r="J1233" s="13">
        <v>3</v>
      </c>
      <c r="K1233" s="13">
        <v>2</v>
      </c>
      <c r="L1233" s="13">
        <v>15</v>
      </c>
      <c r="M1233" s="13">
        <v>0.78260869565217395</v>
      </c>
      <c r="N1233" s="13">
        <v>0.77246376811594197</v>
      </c>
      <c r="O1233" s="13">
        <v>0.78260869565217395</v>
      </c>
      <c r="P1233" s="13">
        <v>0.77583286278938401</v>
      </c>
      <c r="Q1233" s="13">
        <v>0.69117647058823495</v>
      </c>
      <c r="R1233" s="13">
        <v>0.68532344065693596</v>
      </c>
      <c r="S1233" s="14">
        <v>516</v>
      </c>
    </row>
    <row r="1234" spans="2:19" x14ac:dyDescent="0.3">
      <c r="B1234" s="13" t="s">
        <v>484</v>
      </c>
      <c r="C1234" s="13" t="s">
        <v>25</v>
      </c>
      <c r="D1234" s="13" t="s">
        <v>718</v>
      </c>
      <c r="E1234" s="13">
        <v>32</v>
      </c>
      <c r="F1234" s="13" t="s">
        <v>100</v>
      </c>
      <c r="G1234" s="13" t="s">
        <v>33</v>
      </c>
      <c r="H1234" s="13" t="s">
        <v>31</v>
      </c>
      <c r="I1234" s="13">
        <v>2</v>
      </c>
      <c r="J1234" s="13">
        <v>7</v>
      </c>
      <c r="K1234" s="13">
        <v>2</v>
      </c>
      <c r="L1234" s="13">
        <v>10</v>
      </c>
      <c r="M1234" s="13">
        <v>0.57142857142857095</v>
      </c>
      <c r="N1234" s="13">
        <v>0.55042016806722605</v>
      </c>
      <c r="O1234" s="13">
        <v>0.57142857142857095</v>
      </c>
      <c r="P1234" s="13">
        <v>0.52595680181886995</v>
      </c>
      <c r="Q1234" s="13">
        <v>0.52777777777777701</v>
      </c>
      <c r="R1234" s="13">
        <v>0.48309420820857302</v>
      </c>
      <c r="S1234" s="14">
        <v>517</v>
      </c>
    </row>
    <row r="1235" spans="2:19" x14ac:dyDescent="0.3">
      <c r="B1235" s="13" t="s">
        <v>484</v>
      </c>
      <c r="C1235" s="13" t="s">
        <v>27</v>
      </c>
      <c r="D1235" s="13" t="s">
        <v>719</v>
      </c>
      <c r="E1235" s="13">
        <v>32</v>
      </c>
      <c r="F1235" s="13" t="s">
        <v>100</v>
      </c>
      <c r="G1235" s="13" t="s">
        <v>22</v>
      </c>
      <c r="H1235" s="13" t="s">
        <v>31</v>
      </c>
      <c r="I1235" s="13">
        <v>1</v>
      </c>
      <c r="J1235" s="13">
        <v>3</v>
      </c>
      <c r="K1235" s="13">
        <v>1</v>
      </c>
      <c r="L1235" s="13">
        <v>15</v>
      </c>
      <c r="M1235" s="13">
        <v>0.8</v>
      </c>
      <c r="N1235" s="13">
        <v>0.76666666666666605</v>
      </c>
      <c r="O1235" s="13">
        <v>0.8</v>
      </c>
      <c r="P1235" s="13">
        <v>0.77254901960784295</v>
      </c>
      <c r="Q1235" s="13">
        <v>0.59375</v>
      </c>
      <c r="R1235" s="13">
        <v>0.55901699437494701</v>
      </c>
      <c r="S1235" s="14">
        <v>590</v>
      </c>
    </row>
    <row r="1236" spans="2:19" x14ac:dyDescent="0.3">
      <c r="B1236" s="13" t="s">
        <v>484</v>
      </c>
      <c r="C1236" s="13" t="s">
        <v>27</v>
      </c>
      <c r="D1236" s="13" t="s">
        <v>719</v>
      </c>
      <c r="E1236" s="13">
        <v>32</v>
      </c>
      <c r="F1236" s="13" t="s">
        <v>100</v>
      </c>
      <c r="G1236" s="13" t="s">
        <v>33</v>
      </c>
      <c r="H1236" s="13" t="s">
        <v>31</v>
      </c>
      <c r="I1236" s="13">
        <v>3</v>
      </c>
      <c r="J1236" s="13">
        <v>5</v>
      </c>
      <c r="K1236" s="13">
        <v>5</v>
      </c>
      <c r="L1236" s="13">
        <v>9</v>
      </c>
      <c r="M1236" s="13">
        <v>0.54545454545454497</v>
      </c>
      <c r="N1236" s="13">
        <v>0.54545454545454497</v>
      </c>
      <c r="O1236" s="13">
        <v>0.54545454545454497</v>
      </c>
      <c r="P1236" s="13">
        <v>0.54545454545454497</v>
      </c>
      <c r="Q1236" s="13">
        <v>0.50892857142857095</v>
      </c>
      <c r="R1236" s="13">
        <v>0.49099025303098198</v>
      </c>
      <c r="S1236" s="14">
        <v>591</v>
      </c>
    </row>
    <row r="1237" spans="2:19" x14ac:dyDescent="0.3">
      <c r="B1237" s="27" t="s">
        <v>484</v>
      </c>
      <c r="C1237" s="27" t="s">
        <v>19</v>
      </c>
      <c r="D1237" s="27" t="s">
        <v>720</v>
      </c>
      <c r="E1237" s="27">
        <v>32</v>
      </c>
      <c r="F1237" s="27" t="s">
        <v>100</v>
      </c>
      <c r="G1237" s="27" t="s">
        <v>22</v>
      </c>
      <c r="H1237" s="27" t="s">
        <v>32</v>
      </c>
      <c r="I1237" s="27">
        <v>1</v>
      </c>
      <c r="J1237" s="27">
        <v>5</v>
      </c>
      <c r="K1237" s="27">
        <v>1</v>
      </c>
      <c r="L1237" s="27">
        <v>16</v>
      </c>
      <c r="M1237" s="27">
        <v>0.73913043478260798</v>
      </c>
      <c r="N1237" s="27">
        <v>0.693581780538302</v>
      </c>
      <c r="O1237" s="27">
        <v>0.73913043478260798</v>
      </c>
      <c r="P1237" s="27">
        <v>0.68764302059496496</v>
      </c>
      <c r="Q1237" s="27">
        <v>0.55392156862745001</v>
      </c>
      <c r="R1237" s="27">
        <v>0.494421816408677</v>
      </c>
      <c r="S1237" s="28">
        <v>500</v>
      </c>
    </row>
    <row r="1238" spans="2:19" x14ac:dyDescent="0.3">
      <c r="B1238" s="27" t="s">
        <v>484</v>
      </c>
      <c r="C1238" s="27" t="s">
        <v>19</v>
      </c>
      <c r="D1238" s="27" t="s">
        <v>720</v>
      </c>
      <c r="E1238" s="27">
        <v>32</v>
      </c>
      <c r="F1238" s="27" t="s">
        <v>100</v>
      </c>
      <c r="G1238" s="27" t="s">
        <v>33</v>
      </c>
      <c r="H1238" s="27" t="s">
        <v>32</v>
      </c>
      <c r="I1238" s="27">
        <v>2</v>
      </c>
      <c r="J1238" s="27">
        <v>7</v>
      </c>
      <c r="K1238" s="27">
        <v>0</v>
      </c>
      <c r="L1238" s="27">
        <v>12</v>
      </c>
      <c r="M1238" s="27">
        <v>0.66666666666666596</v>
      </c>
      <c r="N1238" s="27">
        <v>0.78947368421052599</v>
      </c>
      <c r="O1238" s="27">
        <v>0.66666666666666596</v>
      </c>
      <c r="P1238" s="27">
        <v>0.59824046920821095</v>
      </c>
      <c r="Q1238" s="27">
        <v>0.61111111111111105</v>
      </c>
      <c r="R1238" s="27">
        <v>0.61207379018601804</v>
      </c>
      <c r="S1238" s="28">
        <v>501</v>
      </c>
    </row>
    <row r="1239" spans="2:19" x14ac:dyDescent="0.3">
      <c r="B1239" s="27" t="s">
        <v>484</v>
      </c>
      <c r="C1239" s="27" t="s">
        <v>27</v>
      </c>
      <c r="D1239" s="27" t="s">
        <v>721</v>
      </c>
      <c r="E1239" s="27">
        <v>32</v>
      </c>
      <c r="F1239" s="27" t="s">
        <v>100</v>
      </c>
      <c r="G1239" s="27" t="s">
        <v>22</v>
      </c>
      <c r="H1239" s="27" t="s">
        <v>32</v>
      </c>
      <c r="I1239" s="27">
        <v>1</v>
      </c>
      <c r="J1239" s="27">
        <v>3</v>
      </c>
      <c r="K1239" s="27">
        <v>4</v>
      </c>
      <c r="L1239" s="27">
        <v>12</v>
      </c>
      <c r="M1239" s="27">
        <v>0.65</v>
      </c>
      <c r="N1239" s="27">
        <v>0.68</v>
      </c>
      <c r="O1239" s="27">
        <v>0.65</v>
      </c>
      <c r="P1239" s="27">
        <v>0.66379928315412196</v>
      </c>
      <c r="Q1239" s="27">
        <v>0.5</v>
      </c>
      <c r="R1239" s="27">
        <v>0.41617914502878101</v>
      </c>
      <c r="S1239" s="28">
        <v>564</v>
      </c>
    </row>
    <row r="1240" spans="2:19" x14ac:dyDescent="0.3">
      <c r="B1240" s="27" t="s">
        <v>484</v>
      </c>
      <c r="C1240" s="27" t="s">
        <v>27</v>
      </c>
      <c r="D1240" s="27" t="s">
        <v>721</v>
      </c>
      <c r="E1240" s="27">
        <v>32</v>
      </c>
      <c r="F1240" s="27" t="s">
        <v>100</v>
      </c>
      <c r="G1240" s="27" t="s">
        <v>33</v>
      </c>
      <c r="H1240" s="27" t="s">
        <v>32</v>
      </c>
      <c r="I1240" s="27">
        <v>3</v>
      </c>
      <c r="J1240" s="27">
        <v>5</v>
      </c>
      <c r="K1240" s="27">
        <v>2</v>
      </c>
      <c r="L1240" s="27">
        <v>12</v>
      </c>
      <c r="M1240" s="27">
        <v>0.68181818181818099</v>
      </c>
      <c r="N1240" s="27">
        <v>0.66737967914438501</v>
      </c>
      <c r="O1240" s="27">
        <v>0.68181818181818099</v>
      </c>
      <c r="P1240" s="27">
        <v>0.66050078953304703</v>
      </c>
      <c r="Q1240" s="27">
        <v>0.61607142857142805</v>
      </c>
      <c r="R1240" s="27">
        <v>0.60742409218012905</v>
      </c>
      <c r="S1240" s="28">
        <v>565</v>
      </c>
    </row>
    <row r="1241" spans="2:19" x14ac:dyDescent="0.3">
      <c r="B1241" s="27" t="s">
        <v>484</v>
      </c>
      <c r="C1241" s="27" t="s">
        <v>23</v>
      </c>
      <c r="D1241" s="27" t="s">
        <v>722</v>
      </c>
      <c r="E1241" s="27">
        <v>32</v>
      </c>
      <c r="F1241" s="27" t="s">
        <v>100</v>
      </c>
      <c r="G1241" s="27" t="s">
        <v>22</v>
      </c>
      <c r="H1241" s="27" t="s">
        <v>32</v>
      </c>
      <c r="I1241" s="27">
        <v>0</v>
      </c>
      <c r="J1241" s="27">
        <v>6</v>
      </c>
      <c r="K1241" s="27">
        <v>1</v>
      </c>
      <c r="L1241" s="27">
        <v>16</v>
      </c>
      <c r="M1241" s="27">
        <v>0.69565217391304301</v>
      </c>
      <c r="N1241" s="27">
        <v>0.53754940711462396</v>
      </c>
      <c r="O1241" s="27">
        <v>0.69565217391304301</v>
      </c>
      <c r="P1241" s="27">
        <v>0.60646599777034504</v>
      </c>
      <c r="Q1241" s="27">
        <v>0.47058823529411697</v>
      </c>
      <c r="R1241" s="27">
        <v>0</v>
      </c>
      <c r="S1241" s="28">
        <v>776</v>
      </c>
    </row>
    <row r="1242" spans="2:19" x14ac:dyDescent="0.3">
      <c r="B1242" s="27" t="s">
        <v>484</v>
      </c>
      <c r="C1242" s="27" t="s">
        <v>23</v>
      </c>
      <c r="D1242" s="27" t="s">
        <v>722</v>
      </c>
      <c r="E1242" s="27">
        <v>32</v>
      </c>
      <c r="F1242" s="27" t="s">
        <v>100</v>
      </c>
      <c r="G1242" s="27" t="s">
        <v>33</v>
      </c>
      <c r="H1242" s="27" t="s">
        <v>32</v>
      </c>
      <c r="I1242" s="27">
        <v>2</v>
      </c>
      <c r="J1242" s="27">
        <v>7</v>
      </c>
      <c r="K1242" s="27">
        <v>5</v>
      </c>
      <c r="L1242" s="27">
        <v>7</v>
      </c>
      <c r="M1242" s="27">
        <v>0.42857142857142799</v>
      </c>
      <c r="N1242" s="27">
        <v>0.40816326530612201</v>
      </c>
      <c r="O1242" s="27">
        <v>0.42857142857142799</v>
      </c>
      <c r="P1242" s="27">
        <v>0.41483516483516403</v>
      </c>
      <c r="Q1242" s="27">
        <v>0.40277777777777701</v>
      </c>
      <c r="R1242" s="27">
        <v>0.36889397323343998</v>
      </c>
      <c r="S1242" s="28">
        <v>777</v>
      </c>
    </row>
    <row r="1243" spans="2:19" x14ac:dyDescent="0.3">
      <c r="B1243" s="27" t="s">
        <v>484</v>
      </c>
      <c r="C1243" s="27" t="s">
        <v>29</v>
      </c>
      <c r="D1243" s="27" t="s">
        <v>723</v>
      </c>
      <c r="E1243" s="27">
        <v>32</v>
      </c>
      <c r="F1243" s="27" t="s">
        <v>100</v>
      </c>
      <c r="G1243" s="27" t="s">
        <v>22</v>
      </c>
      <c r="H1243" s="27" t="s">
        <v>32</v>
      </c>
      <c r="I1243" s="27">
        <v>1</v>
      </c>
      <c r="J1243" s="27">
        <v>5</v>
      </c>
      <c r="K1243" s="27">
        <v>1</v>
      </c>
      <c r="L1243" s="27">
        <v>16</v>
      </c>
      <c r="M1243" s="27">
        <v>0.73913043478260798</v>
      </c>
      <c r="N1243" s="27">
        <v>0.693581780538302</v>
      </c>
      <c r="O1243" s="27">
        <v>0.73913043478260798</v>
      </c>
      <c r="P1243" s="27">
        <v>0.68764302059496496</v>
      </c>
      <c r="Q1243" s="27">
        <v>0.55392156862745001</v>
      </c>
      <c r="R1243" s="27">
        <v>0.494421816408677</v>
      </c>
      <c r="S1243" s="28">
        <v>853</v>
      </c>
    </row>
    <row r="1244" spans="2:19" x14ac:dyDescent="0.3">
      <c r="B1244" s="27" t="s">
        <v>484</v>
      </c>
      <c r="C1244" s="27" t="s">
        <v>29</v>
      </c>
      <c r="D1244" s="27" t="s">
        <v>723</v>
      </c>
      <c r="E1244" s="27">
        <v>32</v>
      </c>
      <c r="F1244" s="27" t="s">
        <v>100</v>
      </c>
      <c r="G1244" s="27" t="s">
        <v>33</v>
      </c>
      <c r="H1244" s="27" t="s">
        <v>32</v>
      </c>
      <c r="I1244" s="27">
        <v>2</v>
      </c>
      <c r="J1244" s="27">
        <v>7</v>
      </c>
      <c r="K1244" s="27">
        <v>1</v>
      </c>
      <c r="L1244" s="27">
        <v>11</v>
      </c>
      <c r="M1244" s="27">
        <v>0.61904761904761896</v>
      </c>
      <c r="N1244" s="27">
        <v>0.634920634920635</v>
      </c>
      <c r="O1244" s="27">
        <v>0.61904761904761896</v>
      </c>
      <c r="P1244" s="27">
        <v>0.56190476190476102</v>
      </c>
      <c r="Q1244" s="27">
        <v>0.56944444444444398</v>
      </c>
      <c r="R1244" s="27">
        <v>0.536731348519357</v>
      </c>
      <c r="S1244" s="28">
        <v>854</v>
      </c>
    </row>
    <row r="1245" spans="2:19" x14ac:dyDescent="0.3">
      <c r="B1245" s="27" t="s">
        <v>484</v>
      </c>
      <c r="C1245" s="27" t="s">
        <v>25</v>
      </c>
      <c r="D1245" s="27" t="s">
        <v>724</v>
      </c>
      <c r="E1245" s="27">
        <v>32</v>
      </c>
      <c r="F1245" s="27" t="s">
        <v>100</v>
      </c>
      <c r="G1245" s="27" t="s">
        <v>22</v>
      </c>
      <c r="H1245" s="27" t="s">
        <v>32</v>
      </c>
      <c r="I1245" s="27">
        <v>5</v>
      </c>
      <c r="J1245" s="27">
        <v>1</v>
      </c>
      <c r="K1245" s="27">
        <v>3</v>
      </c>
      <c r="L1245" s="27">
        <v>14</v>
      </c>
      <c r="M1245" s="27">
        <v>0.82608695652173902</v>
      </c>
      <c r="N1245" s="27">
        <v>0.85289855072463705</v>
      </c>
      <c r="O1245" s="27">
        <v>0.82608695652173902</v>
      </c>
      <c r="P1245" s="27">
        <v>0.83307453416149002</v>
      </c>
      <c r="Q1245" s="27">
        <v>0.828431372549019</v>
      </c>
      <c r="R1245" s="27">
        <v>0.79543311177270803</v>
      </c>
      <c r="S1245" s="28">
        <v>104</v>
      </c>
    </row>
    <row r="1246" spans="2:19" x14ac:dyDescent="0.3">
      <c r="B1246" s="27" t="s">
        <v>484</v>
      </c>
      <c r="C1246" s="27" t="s">
        <v>25</v>
      </c>
      <c r="D1246" s="27" t="s">
        <v>724</v>
      </c>
      <c r="E1246" s="27">
        <v>32</v>
      </c>
      <c r="F1246" s="27" t="s">
        <v>100</v>
      </c>
      <c r="G1246" s="27" t="s">
        <v>33</v>
      </c>
      <c r="H1246" s="27" t="s">
        <v>32</v>
      </c>
      <c r="I1246" s="27">
        <v>2</v>
      </c>
      <c r="J1246" s="27">
        <v>7</v>
      </c>
      <c r="K1246" s="27">
        <v>3</v>
      </c>
      <c r="L1246" s="27">
        <v>9</v>
      </c>
      <c r="M1246" s="27">
        <v>0.52380952380952295</v>
      </c>
      <c r="N1246" s="27">
        <v>0.49285714285714199</v>
      </c>
      <c r="O1246" s="27">
        <v>0.52380952380952295</v>
      </c>
      <c r="P1246" s="27">
        <v>0.48979591836734698</v>
      </c>
      <c r="Q1246" s="27">
        <v>0.48611111111111099</v>
      </c>
      <c r="R1246" s="27">
        <v>0.44005586839669603</v>
      </c>
      <c r="S1246" s="28">
        <v>104</v>
      </c>
    </row>
    <row r="1247" spans="2:19" x14ac:dyDescent="0.3">
      <c r="B1247" s="13" t="s">
        <v>484</v>
      </c>
      <c r="C1247" s="13" t="s">
        <v>23</v>
      </c>
      <c r="D1247" s="13" t="s">
        <v>725</v>
      </c>
      <c r="E1247" s="13">
        <v>32</v>
      </c>
      <c r="F1247" s="13" t="s">
        <v>100</v>
      </c>
      <c r="G1247" s="13" t="s">
        <v>22</v>
      </c>
      <c r="H1247" s="13" t="s">
        <v>39</v>
      </c>
      <c r="I1247" s="13">
        <v>0</v>
      </c>
      <c r="J1247" s="13">
        <v>6</v>
      </c>
      <c r="K1247" s="13">
        <v>2</v>
      </c>
      <c r="L1247" s="13">
        <v>15</v>
      </c>
      <c r="M1247" s="13">
        <v>0.65217391304347805</v>
      </c>
      <c r="N1247" s="13">
        <v>0.52795031055900599</v>
      </c>
      <c r="O1247" s="13">
        <v>0.65217391304347805</v>
      </c>
      <c r="P1247" s="13">
        <v>0.58352402745995402</v>
      </c>
      <c r="Q1247" s="13">
        <v>0.441176470588235</v>
      </c>
      <c r="R1247" s="13">
        <v>0</v>
      </c>
      <c r="S1247" s="14">
        <v>421</v>
      </c>
    </row>
    <row r="1248" spans="2:19" x14ac:dyDescent="0.3">
      <c r="B1248" s="13" t="s">
        <v>484</v>
      </c>
      <c r="C1248" s="13" t="s">
        <v>23</v>
      </c>
      <c r="D1248" s="13" t="s">
        <v>725</v>
      </c>
      <c r="E1248" s="13">
        <v>32</v>
      </c>
      <c r="F1248" s="13" t="s">
        <v>100</v>
      </c>
      <c r="G1248" s="13" t="s">
        <v>33</v>
      </c>
      <c r="H1248" s="13" t="s">
        <v>39</v>
      </c>
      <c r="I1248" s="13">
        <v>3</v>
      </c>
      <c r="J1248" s="13">
        <v>6</v>
      </c>
      <c r="K1248" s="13">
        <v>5</v>
      </c>
      <c r="L1248" s="13">
        <v>7</v>
      </c>
      <c r="M1248" s="13">
        <v>0.476190476190476</v>
      </c>
      <c r="N1248" s="13">
        <v>0.46840659340659302</v>
      </c>
      <c r="O1248" s="13">
        <v>0.476190476190476</v>
      </c>
      <c r="P1248" s="13">
        <v>0.47126050420167998</v>
      </c>
      <c r="Q1248" s="13">
        <v>0.45833333333333298</v>
      </c>
      <c r="R1248" s="13">
        <v>0.44513872104693802</v>
      </c>
      <c r="S1248" s="14">
        <v>421</v>
      </c>
    </row>
    <row r="1249" spans="2:19" x14ac:dyDescent="0.3">
      <c r="B1249" s="13" t="s">
        <v>484</v>
      </c>
      <c r="C1249" s="13" t="s">
        <v>19</v>
      </c>
      <c r="D1249" s="13" t="s">
        <v>726</v>
      </c>
      <c r="E1249" s="13">
        <v>32</v>
      </c>
      <c r="F1249" s="13" t="s">
        <v>100</v>
      </c>
      <c r="G1249" s="13" t="s">
        <v>22</v>
      </c>
      <c r="H1249" s="13" t="s">
        <v>39</v>
      </c>
      <c r="I1249" s="13">
        <v>2</v>
      </c>
      <c r="J1249" s="13">
        <v>4</v>
      </c>
      <c r="K1249" s="13">
        <v>11</v>
      </c>
      <c r="L1249" s="13">
        <v>6</v>
      </c>
      <c r="M1249" s="13">
        <v>0.34782608695652101</v>
      </c>
      <c r="N1249" s="13">
        <v>0.48361204013377901</v>
      </c>
      <c r="O1249" s="13">
        <v>0.34782608695652101</v>
      </c>
      <c r="P1249" s="13">
        <v>0.38342232392575598</v>
      </c>
      <c r="Q1249" s="13">
        <v>0.34313725490196001</v>
      </c>
      <c r="R1249" s="13">
        <v>0.32281576966403103</v>
      </c>
      <c r="S1249" s="14">
        <v>470</v>
      </c>
    </row>
    <row r="1250" spans="2:19" x14ac:dyDescent="0.3">
      <c r="B1250" s="13" t="s">
        <v>484</v>
      </c>
      <c r="C1250" s="13" t="s">
        <v>19</v>
      </c>
      <c r="D1250" s="13" t="s">
        <v>726</v>
      </c>
      <c r="E1250" s="13">
        <v>32</v>
      </c>
      <c r="F1250" s="13" t="s">
        <v>100</v>
      </c>
      <c r="G1250" s="13" t="s">
        <v>33</v>
      </c>
      <c r="H1250" s="13" t="s">
        <v>39</v>
      </c>
      <c r="I1250" s="13">
        <v>7</v>
      </c>
      <c r="J1250" s="13">
        <v>2</v>
      </c>
      <c r="K1250" s="13">
        <v>7</v>
      </c>
      <c r="L1250" s="13">
        <v>5</v>
      </c>
      <c r="M1250" s="13">
        <v>0.57142857142857095</v>
      </c>
      <c r="N1250" s="13">
        <v>0.62244897959183598</v>
      </c>
      <c r="O1250" s="13">
        <v>0.57142857142857095</v>
      </c>
      <c r="P1250" s="13">
        <v>0.56162144491663901</v>
      </c>
      <c r="Q1250" s="13">
        <v>0.59722222222222199</v>
      </c>
      <c r="R1250" s="13">
        <v>0.58327258526342995</v>
      </c>
      <c r="S1250" s="14">
        <v>471</v>
      </c>
    </row>
    <row r="1251" spans="2:19" x14ac:dyDescent="0.3">
      <c r="B1251" s="13" t="s">
        <v>484</v>
      </c>
      <c r="C1251" s="13" t="s">
        <v>29</v>
      </c>
      <c r="D1251" s="13" t="s">
        <v>727</v>
      </c>
      <c r="E1251" s="13">
        <v>32</v>
      </c>
      <c r="F1251" s="13" t="s">
        <v>100</v>
      </c>
      <c r="G1251" s="13" t="s">
        <v>22</v>
      </c>
      <c r="H1251" s="13" t="s">
        <v>39</v>
      </c>
      <c r="I1251" s="13">
        <v>2</v>
      </c>
      <c r="J1251" s="13">
        <v>4</v>
      </c>
      <c r="K1251" s="13">
        <v>1</v>
      </c>
      <c r="L1251" s="13">
        <v>16</v>
      </c>
      <c r="M1251" s="13">
        <v>0.78260869565217395</v>
      </c>
      <c r="N1251" s="13">
        <v>0.76521739130434696</v>
      </c>
      <c r="O1251" s="13">
        <v>0.78260869565217395</v>
      </c>
      <c r="P1251" s="13">
        <v>0.75518997258127696</v>
      </c>
      <c r="Q1251" s="13">
        <v>0.63725490196078405</v>
      </c>
      <c r="R1251" s="13">
        <v>0.63956859995776105</v>
      </c>
      <c r="S1251" s="14">
        <v>695</v>
      </c>
    </row>
    <row r="1252" spans="2:19" x14ac:dyDescent="0.3">
      <c r="B1252" s="13" t="s">
        <v>484</v>
      </c>
      <c r="C1252" s="13" t="s">
        <v>29</v>
      </c>
      <c r="D1252" s="13" t="s">
        <v>727</v>
      </c>
      <c r="E1252" s="13">
        <v>32</v>
      </c>
      <c r="F1252" s="13" t="s">
        <v>100</v>
      </c>
      <c r="G1252" s="13" t="s">
        <v>33</v>
      </c>
      <c r="H1252" s="13" t="s">
        <v>39</v>
      </c>
      <c r="I1252" s="13">
        <v>3</v>
      </c>
      <c r="J1252" s="13">
        <v>6</v>
      </c>
      <c r="K1252" s="13">
        <v>5</v>
      </c>
      <c r="L1252" s="13">
        <v>7</v>
      </c>
      <c r="M1252" s="13">
        <v>0.476190476190476</v>
      </c>
      <c r="N1252" s="13">
        <v>0.46840659340659302</v>
      </c>
      <c r="O1252" s="13">
        <v>0.476190476190476</v>
      </c>
      <c r="P1252" s="13">
        <v>0.47126050420167998</v>
      </c>
      <c r="Q1252" s="13">
        <v>0.45833333333333298</v>
      </c>
      <c r="R1252" s="13">
        <v>0.44513872104693802</v>
      </c>
      <c r="S1252" s="14">
        <v>696</v>
      </c>
    </row>
    <row r="1253" spans="2:19" x14ac:dyDescent="0.3">
      <c r="B1253" s="13" t="s">
        <v>484</v>
      </c>
      <c r="C1253" s="13" t="s">
        <v>25</v>
      </c>
      <c r="D1253" s="13" t="s">
        <v>728</v>
      </c>
      <c r="E1253" s="13">
        <v>32</v>
      </c>
      <c r="F1253" s="13" t="s">
        <v>100</v>
      </c>
      <c r="G1253" s="13" t="s">
        <v>22</v>
      </c>
      <c r="H1253" s="13" t="s">
        <v>39</v>
      </c>
      <c r="I1253" s="13">
        <v>2</v>
      </c>
      <c r="J1253" s="13">
        <v>4</v>
      </c>
      <c r="K1253" s="13">
        <v>4</v>
      </c>
      <c r="L1253" s="13">
        <v>13</v>
      </c>
      <c r="M1253" s="13">
        <v>0.65217391304347805</v>
      </c>
      <c r="N1253" s="13">
        <v>0.65217391304347805</v>
      </c>
      <c r="O1253" s="13">
        <v>0.65217391304347805</v>
      </c>
      <c r="P1253" s="13">
        <v>0.65217391304347805</v>
      </c>
      <c r="Q1253" s="13">
        <v>0.54901960784313697</v>
      </c>
      <c r="R1253" s="13">
        <v>0.50487816429740096</v>
      </c>
      <c r="S1253" s="14">
        <v>658</v>
      </c>
    </row>
    <row r="1254" spans="2:19" x14ac:dyDescent="0.3">
      <c r="B1254" s="13" t="s">
        <v>484</v>
      </c>
      <c r="C1254" s="13" t="s">
        <v>25</v>
      </c>
      <c r="D1254" s="13" t="s">
        <v>728</v>
      </c>
      <c r="E1254" s="13">
        <v>32</v>
      </c>
      <c r="F1254" s="13" t="s">
        <v>100</v>
      </c>
      <c r="G1254" s="13" t="s">
        <v>33</v>
      </c>
      <c r="H1254" s="13" t="s">
        <v>39</v>
      </c>
      <c r="I1254" s="13">
        <v>6</v>
      </c>
      <c r="J1254" s="13">
        <v>3</v>
      </c>
      <c r="K1254" s="13">
        <v>5</v>
      </c>
      <c r="L1254" s="13">
        <v>7</v>
      </c>
      <c r="M1254" s="13">
        <v>0.61904761904761896</v>
      </c>
      <c r="N1254" s="13">
        <v>0.63376623376623298</v>
      </c>
      <c r="O1254" s="13">
        <v>0.61904761904761896</v>
      </c>
      <c r="P1254" s="13">
        <v>0.62077922077921999</v>
      </c>
      <c r="Q1254" s="13">
        <v>0.625</v>
      </c>
      <c r="R1254" s="13">
        <v>0.62075544121193604</v>
      </c>
      <c r="S1254" s="14">
        <v>659</v>
      </c>
    </row>
    <row r="1255" spans="2:19" x14ac:dyDescent="0.3">
      <c r="B1255" s="13" t="s">
        <v>484</v>
      </c>
      <c r="C1255" s="13" t="s">
        <v>27</v>
      </c>
      <c r="D1255" s="13" t="s">
        <v>729</v>
      </c>
      <c r="E1255" s="13">
        <v>32</v>
      </c>
      <c r="F1255" s="13" t="s">
        <v>100</v>
      </c>
      <c r="G1255" s="13" t="s">
        <v>22</v>
      </c>
      <c r="H1255" s="13" t="s">
        <v>39</v>
      </c>
      <c r="I1255" s="13">
        <v>0</v>
      </c>
      <c r="J1255" s="13">
        <v>4</v>
      </c>
      <c r="K1255" s="13">
        <v>3</v>
      </c>
      <c r="L1255" s="13">
        <v>13</v>
      </c>
      <c r="M1255" s="13">
        <v>0.65</v>
      </c>
      <c r="N1255" s="13">
        <v>0.61176470588235199</v>
      </c>
      <c r="O1255" s="13">
        <v>0.65</v>
      </c>
      <c r="P1255" s="13">
        <v>0.63030303030303003</v>
      </c>
      <c r="Q1255" s="13">
        <v>0.40625</v>
      </c>
      <c r="R1255" s="13">
        <v>0</v>
      </c>
      <c r="S1255" s="14">
        <v>753</v>
      </c>
    </row>
    <row r="1256" spans="2:19" x14ac:dyDescent="0.3">
      <c r="B1256" s="13" t="s">
        <v>484</v>
      </c>
      <c r="C1256" s="13" t="s">
        <v>27</v>
      </c>
      <c r="D1256" s="13" t="s">
        <v>729</v>
      </c>
      <c r="E1256" s="13">
        <v>32</v>
      </c>
      <c r="F1256" s="13" t="s">
        <v>100</v>
      </c>
      <c r="G1256" s="13" t="s">
        <v>33</v>
      </c>
      <c r="H1256" s="13" t="s">
        <v>39</v>
      </c>
      <c r="I1256" s="13">
        <v>4</v>
      </c>
      <c r="J1256" s="13">
        <v>4</v>
      </c>
      <c r="K1256" s="13">
        <v>2</v>
      </c>
      <c r="L1256" s="13">
        <v>12</v>
      </c>
      <c r="M1256" s="13">
        <v>0.72727272727272696</v>
      </c>
      <c r="N1256" s="13">
        <v>0.71969696969696895</v>
      </c>
      <c r="O1256" s="13">
        <v>0.72727272727272696</v>
      </c>
      <c r="P1256" s="13">
        <v>0.71688311688311601</v>
      </c>
      <c r="Q1256" s="13">
        <v>0.67857142857142805</v>
      </c>
      <c r="R1256" s="13">
        <v>0.68037493331711996</v>
      </c>
      <c r="S1256" s="14">
        <v>754</v>
      </c>
    </row>
    <row r="1257" spans="2:19" x14ac:dyDescent="0.3">
      <c r="B1257" s="27" t="s">
        <v>484</v>
      </c>
      <c r="C1257" s="27" t="s">
        <v>29</v>
      </c>
      <c r="D1257" s="27" t="s">
        <v>730</v>
      </c>
      <c r="E1257" s="27">
        <v>32</v>
      </c>
      <c r="F1257" s="27" t="s">
        <v>100</v>
      </c>
      <c r="G1257" s="27" t="s">
        <v>22</v>
      </c>
      <c r="H1257" s="27" t="s">
        <v>49</v>
      </c>
      <c r="I1257" s="27">
        <v>3</v>
      </c>
      <c r="J1257" s="27">
        <v>3</v>
      </c>
      <c r="K1257" s="27">
        <v>8</v>
      </c>
      <c r="L1257" s="27">
        <v>9</v>
      </c>
      <c r="M1257" s="27">
        <v>0.52173913043478204</v>
      </c>
      <c r="N1257" s="27">
        <v>0.625494071146245</v>
      </c>
      <c r="O1257" s="27">
        <v>0.52173913043478204</v>
      </c>
      <c r="P1257" s="27">
        <v>0.55084222594584997</v>
      </c>
      <c r="Q1257" s="27">
        <v>0.51470588235294101</v>
      </c>
      <c r="R1257" s="27">
        <v>0.48237895942687897</v>
      </c>
      <c r="S1257" s="28">
        <v>336</v>
      </c>
    </row>
    <row r="1258" spans="2:19" x14ac:dyDescent="0.3">
      <c r="B1258" s="27" t="s">
        <v>484</v>
      </c>
      <c r="C1258" s="27" t="s">
        <v>29</v>
      </c>
      <c r="D1258" s="27" t="s">
        <v>730</v>
      </c>
      <c r="E1258" s="27">
        <v>32</v>
      </c>
      <c r="F1258" s="27" t="s">
        <v>100</v>
      </c>
      <c r="G1258" s="27" t="s">
        <v>33</v>
      </c>
      <c r="H1258" s="27" t="s">
        <v>49</v>
      </c>
      <c r="I1258" s="27">
        <v>5</v>
      </c>
      <c r="J1258" s="27">
        <v>4</v>
      </c>
      <c r="K1258" s="27">
        <v>6</v>
      </c>
      <c r="L1258" s="27">
        <v>6</v>
      </c>
      <c r="M1258" s="27">
        <v>0.52380952380952295</v>
      </c>
      <c r="N1258" s="27">
        <v>0.53766233766233695</v>
      </c>
      <c r="O1258" s="27">
        <v>0.52380952380952295</v>
      </c>
      <c r="P1258" s="27">
        <v>0.52597402597402598</v>
      </c>
      <c r="Q1258" s="27">
        <v>0.52777777777777701</v>
      </c>
      <c r="R1258" s="27">
        <v>0.52463410228614504</v>
      </c>
      <c r="S1258" s="28">
        <v>336</v>
      </c>
    </row>
    <row r="1259" spans="2:19" x14ac:dyDescent="0.3">
      <c r="B1259" s="27" t="s">
        <v>484</v>
      </c>
      <c r="C1259" s="27" t="s">
        <v>19</v>
      </c>
      <c r="D1259" s="27" t="s">
        <v>731</v>
      </c>
      <c r="E1259" s="27">
        <v>32</v>
      </c>
      <c r="F1259" s="27" t="s">
        <v>100</v>
      </c>
      <c r="G1259" s="27" t="s">
        <v>22</v>
      </c>
      <c r="H1259" s="27" t="s">
        <v>49</v>
      </c>
      <c r="I1259" s="27">
        <v>1</v>
      </c>
      <c r="J1259" s="27">
        <v>5</v>
      </c>
      <c r="K1259" s="27">
        <v>6</v>
      </c>
      <c r="L1259" s="27">
        <v>11</v>
      </c>
      <c r="M1259" s="27">
        <v>0.52173913043478204</v>
      </c>
      <c r="N1259" s="27">
        <v>0.54541925465838503</v>
      </c>
      <c r="O1259" s="27">
        <v>0.52173913043478204</v>
      </c>
      <c r="P1259" s="27">
        <v>0.53288740245261901</v>
      </c>
      <c r="Q1259" s="27">
        <v>0.40686274509803899</v>
      </c>
      <c r="R1259" s="27">
        <v>0.32080549157971699</v>
      </c>
      <c r="S1259" s="28">
        <v>502</v>
      </c>
    </row>
    <row r="1260" spans="2:19" x14ac:dyDescent="0.3">
      <c r="B1260" s="27" t="s">
        <v>484</v>
      </c>
      <c r="C1260" s="27" t="s">
        <v>19</v>
      </c>
      <c r="D1260" s="27" t="s">
        <v>731</v>
      </c>
      <c r="E1260" s="27">
        <v>32</v>
      </c>
      <c r="F1260" s="27" t="s">
        <v>100</v>
      </c>
      <c r="G1260" s="27" t="s">
        <v>33</v>
      </c>
      <c r="H1260" s="27" t="s">
        <v>49</v>
      </c>
      <c r="I1260" s="27">
        <v>5</v>
      </c>
      <c r="J1260" s="27">
        <v>4</v>
      </c>
      <c r="K1260" s="27">
        <v>2</v>
      </c>
      <c r="L1260" s="27">
        <v>10</v>
      </c>
      <c r="M1260" s="27">
        <v>0.71428571428571397</v>
      </c>
      <c r="N1260" s="27">
        <v>0.71428571428571397</v>
      </c>
      <c r="O1260" s="27">
        <v>0.71428571428571397</v>
      </c>
      <c r="P1260" s="27">
        <v>0.70741758241758201</v>
      </c>
      <c r="Q1260" s="27">
        <v>0.69444444444444398</v>
      </c>
      <c r="R1260" s="27">
        <v>0.69714408094728597</v>
      </c>
      <c r="S1260" s="28">
        <v>504</v>
      </c>
    </row>
    <row r="1261" spans="2:19" x14ac:dyDescent="0.3">
      <c r="B1261" s="27" t="s">
        <v>484</v>
      </c>
      <c r="C1261" s="27" t="s">
        <v>23</v>
      </c>
      <c r="D1261" s="27" t="s">
        <v>732</v>
      </c>
      <c r="E1261" s="27">
        <v>32</v>
      </c>
      <c r="F1261" s="27" t="s">
        <v>100</v>
      </c>
      <c r="G1261" s="27" t="s">
        <v>22</v>
      </c>
      <c r="H1261" s="27" t="s">
        <v>49</v>
      </c>
      <c r="I1261" s="27">
        <v>0</v>
      </c>
      <c r="J1261" s="27">
        <v>6</v>
      </c>
      <c r="K1261" s="27">
        <v>1</v>
      </c>
      <c r="L1261" s="27">
        <v>16</v>
      </c>
      <c r="M1261" s="27">
        <v>0.69565217391304301</v>
      </c>
      <c r="N1261" s="27">
        <v>0.53754940711462396</v>
      </c>
      <c r="O1261" s="27">
        <v>0.69565217391304301</v>
      </c>
      <c r="P1261" s="27">
        <v>0.60646599777034504</v>
      </c>
      <c r="Q1261" s="27">
        <v>0.47058823529411697</v>
      </c>
      <c r="R1261" s="27">
        <v>0</v>
      </c>
      <c r="S1261" s="28">
        <v>782</v>
      </c>
    </row>
    <row r="1262" spans="2:19" x14ac:dyDescent="0.3">
      <c r="B1262" s="27" t="s">
        <v>484</v>
      </c>
      <c r="C1262" s="27" t="s">
        <v>23</v>
      </c>
      <c r="D1262" s="27" t="s">
        <v>732</v>
      </c>
      <c r="E1262" s="27">
        <v>32</v>
      </c>
      <c r="F1262" s="27" t="s">
        <v>100</v>
      </c>
      <c r="G1262" s="27" t="s">
        <v>33</v>
      </c>
      <c r="H1262" s="27" t="s">
        <v>49</v>
      </c>
      <c r="I1262" s="27">
        <v>1</v>
      </c>
      <c r="J1262" s="27">
        <v>8</v>
      </c>
      <c r="K1262" s="27">
        <v>3</v>
      </c>
      <c r="L1262" s="27">
        <v>9</v>
      </c>
      <c r="M1262" s="27">
        <v>0.476190476190476</v>
      </c>
      <c r="N1262" s="27">
        <v>0.40966386554621798</v>
      </c>
      <c r="O1262" s="27">
        <v>0.476190476190476</v>
      </c>
      <c r="P1262" s="27">
        <v>0.42061386888973101</v>
      </c>
      <c r="Q1262" s="27">
        <v>0.43055555555555503</v>
      </c>
      <c r="R1262" s="27">
        <v>0.32406944672724097</v>
      </c>
      <c r="S1262" s="28">
        <v>783</v>
      </c>
    </row>
    <row r="1263" spans="2:19" x14ac:dyDescent="0.3">
      <c r="B1263" s="27" t="s">
        <v>484</v>
      </c>
      <c r="C1263" s="27" t="s">
        <v>25</v>
      </c>
      <c r="D1263" s="27" t="s">
        <v>733</v>
      </c>
      <c r="E1263" s="27">
        <v>32</v>
      </c>
      <c r="F1263" s="27" t="s">
        <v>100</v>
      </c>
      <c r="G1263" s="27" t="s">
        <v>22</v>
      </c>
      <c r="H1263" s="27" t="s">
        <v>49</v>
      </c>
      <c r="I1263" s="27">
        <v>3</v>
      </c>
      <c r="J1263" s="27">
        <v>3</v>
      </c>
      <c r="K1263" s="27">
        <v>2</v>
      </c>
      <c r="L1263" s="27">
        <v>15</v>
      </c>
      <c r="M1263" s="27">
        <v>0.78260869565217395</v>
      </c>
      <c r="N1263" s="27">
        <v>0.77246376811594197</v>
      </c>
      <c r="O1263" s="27">
        <v>0.78260869565217395</v>
      </c>
      <c r="P1263" s="27">
        <v>0.77583286278938401</v>
      </c>
      <c r="Q1263" s="27">
        <v>0.69117647058823495</v>
      </c>
      <c r="R1263" s="27">
        <v>0.68532344065693596</v>
      </c>
      <c r="S1263" s="28">
        <v>483</v>
      </c>
    </row>
    <row r="1264" spans="2:19" x14ac:dyDescent="0.3">
      <c r="B1264" s="27" t="s">
        <v>484</v>
      </c>
      <c r="C1264" s="27" t="s">
        <v>25</v>
      </c>
      <c r="D1264" s="27" t="s">
        <v>733</v>
      </c>
      <c r="E1264" s="27">
        <v>32</v>
      </c>
      <c r="F1264" s="27" t="s">
        <v>100</v>
      </c>
      <c r="G1264" s="27" t="s">
        <v>33</v>
      </c>
      <c r="H1264" s="27" t="s">
        <v>49</v>
      </c>
      <c r="I1264" s="27">
        <v>3</v>
      </c>
      <c r="J1264" s="27">
        <v>6</v>
      </c>
      <c r="K1264" s="27">
        <v>0</v>
      </c>
      <c r="L1264" s="27">
        <v>12</v>
      </c>
      <c r="M1264" s="27">
        <v>0.71428571428571397</v>
      </c>
      <c r="N1264" s="27">
        <v>0.80952380952380898</v>
      </c>
      <c r="O1264" s="27">
        <v>0.71428571428571397</v>
      </c>
      <c r="P1264" s="27">
        <v>0.67142857142857104</v>
      </c>
      <c r="Q1264" s="27">
        <v>0.66666666666666596</v>
      </c>
      <c r="R1264" s="27">
        <v>0.68658904796903897</v>
      </c>
      <c r="S1264" s="28">
        <v>484</v>
      </c>
    </row>
    <row r="1265" spans="2:19" x14ac:dyDescent="0.3">
      <c r="B1265" s="27" t="s">
        <v>484</v>
      </c>
      <c r="C1265" s="27" t="s">
        <v>27</v>
      </c>
      <c r="D1265" s="27" t="s">
        <v>734</v>
      </c>
      <c r="E1265" s="27">
        <v>32</v>
      </c>
      <c r="F1265" s="27" t="s">
        <v>100</v>
      </c>
      <c r="G1265" s="27" t="s">
        <v>22</v>
      </c>
      <c r="H1265" s="27" t="s">
        <v>49</v>
      </c>
      <c r="I1265" s="27">
        <v>1</v>
      </c>
      <c r="J1265" s="27">
        <v>3</v>
      </c>
      <c r="K1265" s="27">
        <v>3</v>
      </c>
      <c r="L1265" s="27">
        <v>13</v>
      </c>
      <c r="M1265" s="27">
        <v>0.7</v>
      </c>
      <c r="N1265" s="27">
        <v>0.7</v>
      </c>
      <c r="O1265" s="27">
        <v>0.7</v>
      </c>
      <c r="P1265" s="27">
        <v>0.7</v>
      </c>
      <c r="Q1265" s="27">
        <v>0.53125</v>
      </c>
      <c r="R1265" s="27">
        <v>0.45069390943299797</v>
      </c>
      <c r="S1265" s="28">
        <v>671</v>
      </c>
    </row>
    <row r="1266" spans="2:19" x14ac:dyDescent="0.3">
      <c r="B1266" s="27" t="s">
        <v>484</v>
      </c>
      <c r="C1266" s="27" t="s">
        <v>27</v>
      </c>
      <c r="D1266" s="27" t="s">
        <v>734</v>
      </c>
      <c r="E1266" s="27">
        <v>32</v>
      </c>
      <c r="F1266" s="27" t="s">
        <v>100</v>
      </c>
      <c r="G1266" s="27" t="s">
        <v>33</v>
      </c>
      <c r="H1266" s="27" t="s">
        <v>49</v>
      </c>
      <c r="I1266" s="27">
        <v>2</v>
      </c>
      <c r="J1266" s="27">
        <v>6</v>
      </c>
      <c r="K1266" s="27">
        <v>3</v>
      </c>
      <c r="L1266" s="27">
        <v>11</v>
      </c>
      <c r="M1266" s="27">
        <v>0.59090909090909005</v>
      </c>
      <c r="N1266" s="27">
        <v>0.55721925133689798</v>
      </c>
      <c r="O1266" s="27">
        <v>0.59090909090909005</v>
      </c>
      <c r="P1266" s="27">
        <v>0.56350101511391804</v>
      </c>
      <c r="Q1266" s="27">
        <v>0.51785714285714202</v>
      </c>
      <c r="R1266" s="27">
        <v>0.47484525580968601</v>
      </c>
      <c r="S1266" s="28">
        <v>672</v>
      </c>
    </row>
    <row r="1267" spans="2:19" x14ac:dyDescent="0.3">
      <c r="B1267" s="13" t="s">
        <v>484</v>
      </c>
      <c r="C1267" s="13" t="s">
        <v>23</v>
      </c>
      <c r="D1267" s="13" t="s">
        <v>735</v>
      </c>
      <c r="E1267" s="13">
        <v>32</v>
      </c>
      <c r="F1267" s="13" t="s">
        <v>100</v>
      </c>
      <c r="G1267" s="13" t="s">
        <v>22</v>
      </c>
      <c r="H1267" s="13" t="s">
        <v>55</v>
      </c>
      <c r="I1267" s="13">
        <v>0</v>
      </c>
      <c r="J1267" s="13">
        <v>6</v>
      </c>
      <c r="K1267" s="13">
        <v>0</v>
      </c>
      <c r="L1267" s="13">
        <v>17</v>
      </c>
      <c r="M1267" s="13">
        <v>0.73913043478260798</v>
      </c>
      <c r="N1267" s="13">
        <v>0.54631379962192805</v>
      </c>
      <c r="O1267" s="13">
        <v>0.73913043478260798</v>
      </c>
      <c r="P1267" s="13">
        <v>0.62826086956521698</v>
      </c>
      <c r="Q1267" s="13">
        <v>0.5</v>
      </c>
      <c r="R1267" s="13">
        <v>0</v>
      </c>
      <c r="S1267" s="14">
        <v>535</v>
      </c>
    </row>
    <row r="1268" spans="2:19" x14ac:dyDescent="0.3">
      <c r="B1268" s="13" t="s">
        <v>484</v>
      </c>
      <c r="C1268" s="13" t="s">
        <v>23</v>
      </c>
      <c r="D1268" s="13" t="s">
        <v>735</v>
      </c>
      <c r="E1268" s="13">
        <v>32</v>
      </c>
      <c r="F1268" s="13" t="s">
        <v>100</v>
      </c>
      <c r="G1268" s="13" t="s">
        <v>33</v>
      </c>
      <c r="H1268" s="13" t="s">
        <v>55</v>
      </c>
      <c r="I1268" s="13">
        <v>2</v>
      </c>
      <c r="J1268" s="13">
        <v>7</v>
      </c>
      <c r="K1268" s="13">
        <v>4</v>
      </c>
      <c r="L1268" s="13">
        <v>8</v>
      </c>
      <c r="M1268" s="13">
        <v>0.476190476190476</v>
      </c>
      <c r="N1268" s="13">
        <v>0.44761904761904697</v>
      </c>
      <c r="O1268" s="13">
        <v>0.476190476190476</v>
      </c>
      <c r="P1268" s="13">
        <v>0.45291005291005199</v>
      </c>
      <c r="Q1268" s="13">
        <v>0.44444444444444398</v>
      </c>
      <c r="R1268" s="13">
        <v>0.40285005298090198</v>
      </c>
      <c r="S1268" s="14">
        <v>535</v>
      </c>
    </row>
    <row r="1269" spans="2:19" x14ac:dyDescent="0.3">
      <c r="B1269" s="13" t="s">
        <v>484</v>
      </c>
      <c r="C1269" s="13" t="s">
        <v>29</v>
      </c>
      <c r="D1269" s="13" t="s">
        <v>736</v>
      </c>
      <c r="E1269" s="13">
        <v>32</v>
      </c>
      <c r="F1269" s="13" t="s">
        <v>100</v>
      </c>
      <c r="G1269" s="13" t="s">
        <v>22</v>
      </c>
      <c r="H1269" s="13" t="s">
        <v>55</v>
      </c>
      <c r="I1269" s="13">
        <v>0</v>
      </c>
      <c r="J1269" s="13">
        <v>6</v>
      </c>
      <c r="K1269" s="13">
        <v>1</v>
      </c>
      <c r="L1269" s="13">
        <v>16</v>
      </c>
      <c r="M1269" s="13">
        <v>0.69565217391304301</v>
      </c>
      <c r="N1269" s="13">
        <v>0.53754940711462396</v>
      </c>
      <c r="O1269" s="13">
        <v>0.69565217391304301</v>
      </c>
      <c r="P1269" s="13">
        <v>0.60646599777034504</v>
      </c>
      <c r="Q1269" s="13">
        <v>0.47058823529411697</v>
      </c>
      <c r="R1269" s="13">
        <v>0</v>
      </c>
      <c r="S1269" s="14">
        <v>563</v>
      </c>
    </row>
    <row r="1270" spans="2:19" x14ac:dyDescent="0.3">
      <c r="B1270" s="13" t="s">
        <v>484</v>
      </c>
      <c r="C1270" s="13" t="s">
        <v>29</v>
      </c>
      <c r="D1270" s="13" t="s">
        <v>736</v>
      </c>
      <c r="E1270" s="13">
        <v>32</v>
      </c>
      <c r="F1270" s="13" t="s">
        <v>100</v>
      </c>
      <c r="G1270" s="13" t="s">
        <v>33</v>
      </c>
      <c r="H1270" s="13" t="s">
        <v>55</v>
      </c>
      <c r="I1270" s="13">
        <v>3</v>
      </c>
      <c r="J1270" s="13">
        <v>6</v>
      </c>
      <c r="K1270" s="13">
        <v>4</v>
      </c>
      <c r="L1270" s="13">
        <v>8</v>
      </c>
      <c r="M1270" s="13">
        <v>0.52380952380952295</v>
      </c>
      <c r="N1270" s="13">
        <v>0.51020408163265296</v>
      </c>
      <c r="O1270" s="13">
        <v>0.52380952380952295</v>
      </c>
      <c r="P1270" s="13">
        <v>0.51236263736263699</v>
      </c>
      <c r="Q1270" s="13">
        <v>0.5</v>
      </c>
      <c r="R1270" s="13">
        <v>0.48299558735864401</v>
      </c>
      <c r="S1270" s="14">
        <v>564</v>
      </c>
    </row>
    <row r="1271" spans="2:19" x14ac:dyDescent="0.3">
      <c r="B1271" s="13" t="s">
        <v>484</v>
      </c>
      <c r="C1271" s="13" t="s">
        <v>19</v>
      </c>
      <c r="D1271" s="13" t="s">
        <v>737</v>
      </c>
      <c r="E1271" s="13">
        <v>32</v>
      </c>
      <c r="F1271" s="13" t="s">
        <v>100</v>
      </c>
      <c r="G1271" s="13" t="s">
        <v>22</v>
      </c>
      <c r="H1271" s="13" t="s">
        <v>55</v>
      </c>
      <c r="I1271" s="13">
        <v>2</v>
      </c>
      <c r="J1271" s="13">
        <v>4</v>
      </c>
      <c r="K1271" s="13">
        <v>4</v>
      </c>
      <c r="L1271" s="13">
        <v>13</v>
      </c>
      <c r="M1271" s="13">
        <v>0.65217391304347805</v>
      </c>
      <c r="N1271" s="13">
        <v>0.65217391304347805</v>
      </c>
      <c r="O1271" s="13">
        <v>0.65217391304347805</v>
      </c>
      <c r="P1271" s="13">
        <v>0.65217391304347805</v>
      </c>
      <c r="Q1271" s="13">
        <v>0.54901960784313697</v>
      </c>
      <c r="R1271" s="13">
        <v>0.50487816429740096</v>
      </c>
      <c r="S1271" s="14">
        <v>573</v>
      </c>
    </row>
    <row r="1272" spans="2:19" x14ac:dyDescent="0.3">
      <c r="B1272" s="13" t="s">
        <v>484</v>
      </c>
      <c r="C1272" s="13" t="s">
        <v>19</v>
      </c>
      <c r="D1272" s="13" t="s">
        <v>737</v>
      </c>
      <c r="E1272" s="13">
        <v>32</v>
      </c>
      <c r="F1272" s="13" t="s">
        <v>100</v>
      </c>
      <c r="G1272" s="13" t="s">
        <v>33</v>
      </c>
      <c r="H1272" s="13" t="s">
        <v>55</v>
      </c>
      <c r="I1272" s="13">
        <v>8</v>
      </c>
      <c r="J1272" s="13">
        <v>1</v>
      </c>
      <c r="K1272" s="13">
        <v>5</v>
      </c>
      <c r="L1272" s="13">
        <v>7</v>
      </c>
      <c r="M1272" s="13">
        <v>0.71428571428571397</v>
      </c>
      <c r="N1272" s="13">
        <v>0.76373626373626302</v>
      </c>
      <c r="O1272" s="13">
        <v>0.71428571428571397</v>
      </c>
      <c r="P1272" s="13">
        <v>0.71168831168831104</v>
      </c>
      <c r="Q1272" s="13">
        <v>0.73611111111111105</v>
      </c>
      <c r="R1272" s="13">
        <v>0.72690848754673199</v>
      </c>
      <c r="S1272" s="14">
        <v>574</v>
      </c>
    </row>
    <row r="1273" spans="2:19" x14ac:dyDescent="0.3">
      <c r="B1273" s="13" t="s">
        <v>484</v>
      </c>
      <c r="C1273" s="13" t="s">
        <v>25</v>
      </c>
      <c r="D1273" s="13" t="s">
        <v>738</v>
      </c>
      <c r="E1273" s="13">
        <v>32</v>
      </c>
      <c r="F1273" s="13" t="s">
        <v>100</v>
      </c>
      <c r="G1273" s="13" t="s">
        <v>22</v>
      </c>
      <c r="H1273" s="13" t="s">
        <v>55</v>
      </c>
      <c r="I1273" s="13">
        <v>3</v>
      </c>
      <c r="J1273" s="13">
        <v>3</v>
      </c>
      <c r="K1273" s="13">
        <v>3</v>
      </c>
      <c r="L1273" s="13">
        <v>14</v>
      </c>
      <c r="M1273" s="13">
        <v>0.73913043478260798</v>
      </c>
      <c r="N1273" s="13">
        <v>0.73913043478260798</v>
      </c>
      <c r="O1273" s="13">
        <v>0.73913043478260798</v>
      </c>
      <c r="P1273" s="13">
        <v>0.73913043478260798</v>
      </c>
      <c r="Q1273" s="13">
        <v>0.66176470588235203</v>
      </c>
      <c r="R1273" s="13">
        <v>0.64168894791974695</v>
      </c>
      <c r="S1273" s="14">
        <v>550</v>
      </c>
    </row>
    <row r="1274" spans="2:19" x14ac:dyDescent="0.3">
      <c r="B1274" s="13" t="s">
        <v>484</v>
      </c>
      <c r="C1274" s="13" t="s">
        <v>25</v>
      </c>
      <c r="D1274" s="13" t="s">
        <v>738</v>
      </c>
      <c r="E1274" s="13">
        <v>32</v>
      </c>
      <c r="F1274" s="13" t="s">
        <v>100</v>
      </c>
      <c r="G1274" s="13" t="s">
        <v>33</v>
      </c>
      <c r="H1274" s="13" t="s">
        <v>55</v>
      </c>
      <c r="I1274" s="13">
        <v>5</v>
      </c>
      <c r="J1274" s="13">
        <v>4</v>
      </c>
      <c r="K1274" s="13">
        <v>4</v>
      </c>
      <c r="L1274" s="13">
        <v>8</v>
      </c>
      <c r="M1274" s="13">
        <v>0.61904761904761896</v>
      </c>
      <c r="N1274" s="13">
        <v>0.61904761904761896</v>
      </c>
      <c r="O1274" s="13">
        <v>0.61904761904761896</v>
      </c>
      <c r="P1274" s="13">
        <v>0.61904761904761896</v>
      </c>
      <c r="Q1274" s="13">
        <v>0.61111111111111105</v>
      </c>
      <c r="R1274" s="13">
        <v>0.60858061945018405</v>
      </c>
      <c r="S1274" s="14">
        <v>551</v>
      </c>
    </row>
    <row r="1275" spans="2:19" x14ac:dyDescent="0.3">
      <c r="B1275" s="13" t="s">
        <v>484</v>
      </c>
      <c r="C1275" s="13" t="s">
        <v>27</v>
      </c>
      <c r="D1275" s="13" t="s">
        <v>739</v>
      </c>
      <c r="E1275" s="13">
        <v>32</v>
      </c>
      <c r="F1275" s="13" t="s">
        <v>100</v>
      </c>
      <c r="G1275" s="13" t="s">
        <v>22</v>
      </c>
      <c r="H1275" s="13" t="s">
        <v>55</v>
      </c>
      <c r="I1275" s="13">
        <v>1</v>
      </c>
      <c r="J1275" s="13">
        <v>3</v>
      </c>
      <c r="K1275" s="13">
        <v>5</v>
      </c>
      <c r="L1275" s="13">
        <v>11</v>
      </c>
      <c r="M1275" s="13">
        <v>0.6</v>
      </c>
      <c r="N1275" s="13">
        <v>0.661904761904761</v>
      </c>
      <c r="O1275" s="13">
        <v>0.6</v>
      </c>
      <c r="P1275" s="13">
        <v>0.62666666666666604</v>
      </c>
      <c r="Q1275" s="13">
        <v>0.46875</v>
      </c>
      <c r="R1275" s="13">
        <v>0.38733034936245903</v>
      </c>
      <c r="S1275" s="14">
        <v>601</v>
      </c>
    </row>
    <row r="1276" spans="2:19" x14ac:dyDescent="0.3">
      <c r="B1276" s="13" t="s">
        <v>484</v>
      </c>
      <c r="C1276" s="13" t="s">
        <v>27</v>
      </c>
      <c r="D1276" s="13" t="s">
        <v>739</v>
      </c>
      <c r="E1276" s="13">
        <v>32</v>
      </c>
      <c r="F1276" s="13" t="s">
        <v>100</v>
      </c>
      <c r="G1276" s="13" t="s">
        <v>33</v>
      </c>
      <c r="H1276" s="13" t="s">
        <v>55</v>
      </c>
      <c r="I1276" s="13">
        <v>2</v>
      </c>
      <c r="J1276" s="13">
        <v>6</v>
      </c>
      <c r="K1276" s="13">
        <v>6</v>
      </c>
      <c r="L1276" s="13">
        <v>8</v>
      </c>
      <c r="M1276" s="13">
        <v>0.45454545454545398</v>
      </c>
      <c r="N1276" s="13">
        <v>0.45454545454545398</v>
      </c>
      <c r="O1276" s="13">
        <v>0.45454545454545398</v>
      </c>
      <c r="P1276" s="13">
        <v>0.45454545454545398</v>
      </c>
      <c r="Q1276" s="13">
        <v>0.41071428571428498</v>
      </c>
      <c r="R1276" s="13">
        <v>0.37796447300922698</v>
      </c>
      <c r="S1276" s="14">
        <v>602</v>
      </c>
    </row>
    <row r="1277" spans="2:19" x14ac:dyDescent="0.3">
      <c r="B1277" s="27" t="s">
        <v>484</v>
      </c>
      <c r="C1277" s="27" t="s">
        <v>23</v>
      </c>
      <c r="D1277" s="27" t="s">
        <v>740</v>
      </c>
      <c r="E1277" s="27">
        <v>32</v>
      </c>
      <c r="F1277" s="27" t="s">
        <v>100</v>
      </c>
      <c r="G1277" s="27" t="s">
        <v>22</v>
      </c>
      <c r="H1277" s="27" t="s">
        <v>61</v>
      </c>
      <c r="I1277" s="27">
        <v>0</v>
      </c>
      <c r="J1277" s="27">
        <v>6</v>
      </c>
      <c r="K1277" s="27">
        <v>2</v>
      </c>
      <c r="L1277" s="27">
        <v>15</v>
      </c>
      <c r="M1277" s="27">
        <v>0.65217391304347805</v>
      </c>
      <c r="N1277" s="27">
        <v>0.52795031055900599</v>
      </c>
      <c r="O1277" s="27">
        <v>0.65217391304347805</v>
      </c>
      <c r="P1277" s="27">
        <v>0.58352402745995402</v>
      </c>
      <c r="Q1277" s="27">
        <v>0.441176470588235</v>
      </c>
      <c r="R1277" s="27">
        <v>0</v>
      </c>
      <c r="S1277" s="28">
        <v>387</v>
      </c>
    </row>
    <row r="1278" spans="2:19" x14ac:dyDescent="0.3">
      <c r="B1278" s="27" t="s">
        <v>484</v>
      </c>
      <c r="C1278" s="27" t="s">
        <v>23</v>
      </c>
      <c r="D1278" s="27" t="s">
        <v>740</v>
      </c>
      <c r="E1278" s="27">
        <v>32</v>
      </c>
      <c r="F1278" s="27" t="s">
        <v>100</v>
      </c>
      <c r="G1278" s="27" t="s">
        <v>33</v>
      </c>
      <c r="H1278" s="27" t="s">
        <v>61</v>
      </c>
      <c r="I1278" s="27">
        <v>1</v>
      </c>
      <c r="J1278" s="27">
        <v>8</v>
      </c>
      <c r="K1278" s="27">
        <v>5</v>
      </c>
      <c r="L1278" s="27">
        <v>7</v>
      </c>
      <c r="M1278" s="27">
        <v>0.38095238095237999</v>
      </c>
      <c r="N1278" s="27">
        <v>0.338095238095238</v>
      </c>
      <c r="O1278" s="27">
        <v>0.38095238095237999</v>
      </c>
      <c r="P1278" s="27">
        <v>0.353439153439153</v>
      </c>
      <c r="Q1278" s="27">
        <v>0.34722222222222199</v>
      </c>
      <c r="R1278" s="27">
        <v>0.266460263959165</v>
      </c>
      <c r="S1278" s="28">
        <v>388</v>
      </c>
    </row>
    <row r="1279" spans="2:19" x14ac:dyDescent="0.3">
      <c r="B1279" s="27" t="s">
        <v>484</v>
      </c>
      <c r="C1279" s="27" t="s">
        <v>29</v>
      </c>
      <c r="D1279" s="27" t="s">
        <v>741</v>
      </c>
      <c r="E1279" s="27">
        <v>32</v>
      </c>
      <c r="F1279" s="27" t="s">
        <v>100</v>
      </c>
      <c r="G1279" s="27" t="s">
        <v>22</v>
      </c>
      <c r="H1279" s="27" t="s">
        <v>61</v>
      </c>
      <c r="I1279" s="27">
        <v>1</v>
      </c>
      <c r="J1279" s="27">
        <v>5</v>
      </c>
      <c r="K1279" s="27">
        <v>0</v>
      </c>
      <c r="L1279" s="27">
        <v>17</v>
      </c>
      <c r="M1279" s="27">
        <v>0.78260869565217395</v>
      </c>
      <c r="N1279" s="27">
        <v>0.83201581027667904</v>
      </c>
      <c r="O1279" s="27">
        <v>0.78260869565217395</v>
      </c>
      <c r="P1279" s="27">
        <v>0.71890428412167495</v>
      </c>
      <c r="Q1279" s="27">
        <v>0.58333333333333304</v>
      </c>
      <c r="R1279" s="27">
        <v>0.59905782799545804</v>
      </c>
      <c r="S1279" s="28">
        <v>395</v>
      </c>
    </row>
    <row r="1280" spans="2:19" x14ac:dyDescent="0.3">
      <c r="B1280" s="27" t="s">
        <v>484</v>
      </c>
      <c r="C1280" s="27" t="s">
        <v>29</v>
      </c>
      <c r="D1280" s="27" t="s">
        <v>741</v>
      </c>
      <c r="E1280" s="27">
        <v>32</v>
      </c>
      <c r="F1280" s="27" t="s">
        <v>100</v>
      </c>
      <c r="G1280" s="27" t="s">
        <v>33</v>
      </c>
      <c r="H1280" s="27" t="s">
        <v>61</v>
      </c>
      <c r="I1280" s="27">
        <v>1</v>
      </c>
      <c r="J1280" s="27">
        <v>8</v>
      </c>
      <c r="K1280" s="27">
        <v>1</v>
      </c>
      <c r="L1280" s="27">
        <v>11</v>
      </c>
      <c r="M1280" s="27">
        <v>0.57142857142857095</v>
      </c>
      <c r="N1280" s="27">
        <v>0.54511278195488699</v>
      </c>
      <c r="O1280" s="27">
        <v>0.57142857142857095</v>
      </c>
      <c r="P1280" s="27">
        <v>0.48345203183912799</v>
      </c>
      <c r="Q1280" s="27">
        <v>0.51388888888888895</v>
      </c>
      <c r="R1280" s="27">
        <v>0.41437591482852498</v>
      </c>
      <c r="S1280" s="28">
        <v>396</v>
      </c>
    </row>
    <row r="1281" spans="2:19" x14ac:dyDescent="0.3">
      <c r="B1281" s="27" t="s">
        <v>484</v>
      </c>
      <c r="C1281" s="27" t="s">
        <v>25</v>
      </c>
      <c r="D1281" s="27" t="s">
        <v>742</v>
      </c>
      <c r="E1281" s="27">
        <v>32</v>
      </c>
      <c r="F1281" s="27" t="s">
        <v>100</v>
      </c>
      <c r="G1281" s="27" t="s">
        <v>22</v>
      </c>
      <c r="H1281" s="27" t="s">
        <v>61</v>
      </c>
      <c r="I1281" s="27">
        <v>3</v>
      </c>
      <c r="J1281" s="27">
        <v>3</v>
      </c>
      <c r="K1281" s="27">
        <v>7</v>
      </c>
      <c r="L1281" s="27">
        <v>10</v>
      </c>
      <c r="M1281" s="27">
        <v>0.56521739130434701</v>
      </c>
      <c r="N1281" s="27">
        <v>0.646822742474916</v>
      </c>
      <c r="O1281" s="27">
        <v>0.56521739130434701</v>
      </c>
      <c r="P1281" s="27">
        <v>0.59057971014492705</v>
      </c>
      <c r="Q1281" s="27">
        <v>0.54411764705882304</v>
      </c>
      <c r="R1281" s="27">
        <v>0.51041654837931405</v>
      </c>
      <c r="S1281" s="28">
        <v>618</v>
      </c>
    </row>
    <row r="1282" spans="2:19" x14ac:dyDescent="0.3">
      <c r="B1282" s="27" t="s">
        <v>484</v>
      </c>
      <c r="C1282" s="27" t="s">
        <v>25</v>
      </c>
      <c r="D1282" s="27" t="s">
        <v>742</v>
      </c>
      <c r="E1282" s="27">
        <v>32</v>
      </c>
      <c r="F1282" s="27" t="s">
        <v>100</v>
      </c>
      <c r="G1282" s="27" t="s">
        <v>33</v>
      </c>
      <c r="H1282" s="27" t="s">
        <v>61</v>
      </c>
      <c r="I1282" s="27">
        <v>5</v>
      </c>
      <c r="J1282" s="27">
        <v>4</v>
      </c>
      <c r="K1282" s="27">
        <v>3</v>
      </c>
      <c r="L1282" s="27">
        <v>9</v>
      </c>
      <c r="M1282" s="27">
        <v>0.66666666666666596</v>
      </c>
      <c r="N1282" s="27">
        <v>0.66346153846153799</v>
      </c>
      <c r="O1282" s="27">
        <v>0.66666666666666596</v>
      </c>
      <c r="P1282" s="27">
        <v>0.66352941176470503</v>
      </c>
      <c r="Q1282" s="27">
        <v>0.65277777777777701</v>
      </c>
      <c r="R1282" s="27">
        <v>0.65161636551288604</v>
      </c>
      <c r="S1282" s="28">
        <v>619</v>
      </c>
    </row>
    <row r="1283" spans="2:19" x14ac:dyDescent="0.3">
      <c r="B1283" s="27" t="s">
        <v>484</v>
      </c>
      <c r="C1283" s="27" t="s">
        <v>27</v>
      </c>
      <c r="D1283" s="27" t="s">
        <v>743</v>
      </c>
      <c r="E1283" s="27">
        <v>32</v>
      </c>
      <c r="F1283" s="27" t="s">
        <v>100</v>
      </c>
      <c r="G1283" s="27" t="s">
        <v>22</v>
      </c>
      <c r="H1283" s="27" t="s">
        <v>61</v>
      </c>
      <c r="I1283" s="27">
        <v>1</v>
      </c>
      <c r="J1283" s="27">
        <v>3</v>
      </c>
      <c r="K1283" s="27">
        <v>1</v>
      </c>
      <c r="L1283" s="27">
        <v>15</v>
      </c>
      <c r="M1283" s="27">
        <v>0.8</v>
      </c>
      <c r="N1283" s="27">
        <v>0.76666666666666605</v>
      </c>
      <c r="O1283" s="27">
        <v>0.8</v>
      </c>
      <c r="P1283" s="27">
        <v>0.77254901960784295</v>
      </c>
      <c r="Q1283" s="27">
        <v>0.59375</v>
      </c>
      <c r="R1283" s="27">
        <v>0.55901699437494701</v>
      </c>
      <c r="S1283" s="28">
        <v>575</v>
      </c>
    </row>
    <row r="1284" spans="2:19" x14ac:dyDescent="0.3">
      <c r="B1284" s="27" t="s">
        <v>484</v>
      </c>
      <c r="C1284" s="27" t="s">
        <v>27</v>
      </c>
      <c r="D1284" s="27" t="s">
        <v>743</v>
      </c>
      <c r="E1284" s="27">
        <v>32</v>
      </c>
      <c r="F1284" s="27" t="s">
        <v>100</v>
      </c>
      <c r="G1284" s="27" t="s">
        <v>33</v>
      </c>
      <c r="H1284" s="27" t="s">
        <v>61</v>
      </c>
      <c r="I1284" s="27">
        <v>0</v>
      </c>
      <c r="J1284" s="27">
        <v>8</v>
      </c>
      <c r="K1284" s="27">
        <v>1</v>
      </c>
      <c r="L1284" s="27">
        <v>13</v>
      </c>
      <c r="M1284" s="27">
        <v>0.59090909090909005</v>
      </c>
      <c r="N1284" s="27">
        <v>0.39393939393939398</v>
      </c>
      <c r="O1284" s="27">
        <v>0.59090909090909005</v>
      </c>
      <c r="P1284" s="27">
        <v>0.472727272727272</v>
      </c>
      <c r="Q1284" s="27">
        <v>0.46428571428571402</v>
      </c>
      <c r="R1284" s="27">
        <v>0</v>
      </c>
      <c r="S1284" s="28">
        <v>576</v>
      </c>
    </row>
    <row r="1285" spans="2:19" x14ac:dyDescent="0.3">
      <c r="B1285" s="27" t="s">
        <v>484</v>
      </c>
      <c r="C1285" s="27" t="s">
        <v>19</v>
      </c>
      <c r="D1285" s="27" t="s">
        <v>744</v>
      </c>
      <c r="E1285" s="27">
        <v>32</v>
      </c>
      <c r="F1285" s="27" t="s">
        <v>100</v>
      </c>
      <c r="G1285" s="27" t="s">
        <v>22</v>
      </c>
      <c r="H1285" s="27" t="s">
        <v>61</v>
      </c>
      <c r="I1285" s="27">
        <v>5</v>
      </c>
      <c r="J1285" s="27">
        <v>1</v>
      </c>
      <c r="K1285" s="27">
        <v>6</v>
      </c>
      <c r="L1285" s="27">
        <v>11</v>
      </c>
      <c r="M1285" s="27">
        <v>0.69565217391304301</v>
      </c>
      <c r="N1285" s="27">
        <v>0.79611330698287197</v>
      </c>
      <c r="O1285" s="27">
        <v>0.69565217391304301</v>
      </c>
      <c r="P1285" s="27">
        <v>0.71417232560190402</v>
      </c>
      <c r="Q1285" s="27">
        <v>0.74019607843137203</v>
      </c>
      <c r="R1285" s="27">
        <v>0.68847443609919201</v>
      </c>
      <c r="S1285" s="28">
        <v>967</v>
      </c>
    </row>
    <row r="1286" spans="2:19" x14ac:dyDescent="0.3">
      <c r="B1286" s="27" t="s">
        <v>484</v>
      </c>
      <c r="C1286" s="27" t="s">
        <v>19</v>
      </c>
      <c r="D1286" s="27" t="s">
        <v>744</v>
      </c>
      <c r="E1286" s="27">
        <v>32</v>
      </c>
      <c r="F1286" s="27" t="s">
        <v>100</v>
      </c>
      <c r="G1286" s="27" t="s">
        <v>33</v>
      </c>
      <c r="H1286" s="27" t="s">
        <v>61</v>
      </c>
      <c r="I1286" s="27">
        <v>7</v>
      </c>
      <c r="J1286" s="27">
        <v>2</v>
      </c>
      <c r="K1286" s="27">
        <v>5</v>
      </c>
      <c r="L1286" s="27">
        <v>7</v>
      </c>
      <c r="M1286" s="27">
        <v>0.66666666666666596</v>
      </c>
      <c r="N1286" s="27">
        <v>0.69444444444444398</v>
      </c>
      <c r="O1286" s="27">
        <v>0.66666666666666596</v>
      </c>
      <c r="P1286" s="27">
        <v>0.66666666666666596</v>
      </c>
      <c r="Q1286" s="27">
        <v>0.68055555555555503</v>
      </c>
      <c r="R1286" s="27">
        <v>0.67357531405456295</v>
      </c>
      <c r="S1286" s="28">
        <v>969</v>
      </c>
    </row>
    <row r="1287" spans="2:19" x14ac:dyDescent="0.3">
      <c r="B1287" s="13" t="s">
        <v>484</v>
      </c>
      <c r="C1287" s="13" t="s">
        <v>23</v>
      </c>
      <c r="D1287" s="13" t="s">
        <v>745</v>
      </c>
      <c r="E1287" s="13">
        <v>32</v>
      </c>
      <c r="F1287" s="13" t="s">
        <v>100</v>
      </c>
      <c r="G1287" s="13" t="s">
        <v>22</v>
      </c>
      <c r="H1287" s="13" t="s">
        <v>67</v>
      </c>
      <c r="I1287" s="13">
        <v>0</v>
      </c>
      <c r="J1287" s="13">
        <v>6</v>
      </c>
      <c r="K1287" s="13">
        <v>2</v>
      </c>
      <c r="L1287" s="13">
        <v>15</v>
      </c>
      <c r="M1287" s="13">
        <v>0.65217391304347805</v>
      </c>
      <c r="N1287" s="13">
        <v>0.52795031055900599</v>
      </c>
      <c r="O1287" s="13">
        <v>0.65217391304347805</v>
      </c>
      <c r="P1287" s="13">
        <v>0.58352402745995402</v>
      </c>
      <c r="Q1287" s="13">
        <v>0.441176470588235</v>
      </c>
      <c r="R1287" s="13">
        <v>0</v>
      </c>
      <c r="S1287" s="14">
        <v>750</v>
      </c>
    </row>
    <row r="1288" spans="2:19" x14ac:dyDescent="0.3">
      <c r="B1288" s="13" t="s">
        <v>484</v>
      </c>
      <c r="C1288" s="13" t="s">
        <v>23</v>
      </c>
      <c r="D1288" s="13" t="s">
        <v>745</v>
      </c>
      <c r="E1288" s="13">
        <v>32</v>
      </c>
      <c r="F1288" s="13" t="s">
        <v>100</v>
      </c>
      <c r="G1288" s="13" t="s">
        <v>33</v>
      </c>
      <c r="H1288" s="13" t="s">
        <v>67</v>
      </c>
      <c r="I1288" s="13">
        <v>0</v>
      </c>
      <c r="J1288" s="13">
        <v>9</v>
      </c>
      <c r="K1288" s="13">
        <v>1</v>
      </c>
      <c r="L1288" s="13">
        <v>11</v>
      </c>
      <c r="M1288" s="13">
        <v>0.52380952380952295</v>
      </c>
      <c r="N1288" s="13">
        <v>0.314285714285714</v>
      </c>
      <c r="O1288" s="13">
        <v>0.52380952380952295</v>
      </c>
      <c r="P1288" s="13">
        <v>0.39285714285714202</v>
      </c>
      <c r="Q1288" s="13">
        <v>0.45833333333333298</v>
      </c>
      <c r="R1288" s="13">
        <v>0</v>
      </c>
      <c r="S1288" s="14">
        <v>752</v>
      </c>
    </row>
    <row r="1289" spans="2:19" x14ac:dyDescent="0.3">
      <c r="B1289" s="13" t="s">
        <v>484</v>
      </c>
      <c r="C1289" s="13" t="s">
        <v>19</v>
      </c>
      <c r="D1289" s="13" t="s">
        <v>746</v>
      </c>
      <c r="E1289" s="13">
        <v>32</v>
      </c>
      <c r="F1289" s="13" t="s">
        <v>100</v>
      </c>
      <c r="G1289" s="13" t="s">
        <v>22</v>
      </c>
      <c r="H1289" s="13" t="s">
        <v>67</v>
      </c>
      <c r="I1289" s="13">
        <v>1</v>
      </c>
      <c r="J1289" s="13">
        <v>5</v>
      </c>
      <c r="K1289" s="13">
        <v>5</v>
      </c>
      <c r="L1289" s="13">
        <v>12</v>
      </c>
      <c r="M1289" s="13">
        <v>0.56521739130434701</v>
      </c>
      <c r="N1289" s="13">
        <v>0.56521739130434701</v>
      </c>
      <c r="O1289" s="13">
        <v>0.56521739130434701</v>
      </c>
      <c r="P1289" s="13">
        <v>0.56521739130434701</v>
      </c>
      <c r="Q1289" s="13">
        <v>0.43627450980392102</v>
      </c>
      <c r="R1289" s="13">
        <v>0.34299717028501697</v>
      </c>
      <c r="S1289" s="14">
        <v>775</v>
      </c>
    </row>
    <row r="1290" spans="2:19" x14ac:dyDescent="0.3">
      <c r="B1290" s="13" t="s">
        <v>484</v>
      </c>
      <c r="C1290" s="13" t="s">
        <v>19</v>
      </c>
      <c r="D1290" s="13" t="s">
        <v>746</v>
      </c>
      <c r="E1290" s="13">
        <v>32</v>
      </c>
      <c r="F1290" s="13" t="s">
        <v>100</v>
      </c>
      <c r="G1290" s="13" t="s">
        <v>33</v>
      </c>
      <c r="H1290" s="13" t="s">
        <v>67</v>
      </c>
      <c r="I1290" s="13">
        <v>2</v>
      </c>
      <c r="J1290" s="13">
        <v>7</v>
      </c>
      <c r="K1290" s="13">
        <v>2</v>
      </c>
      <c r="L1290" s="13">
        <v>10</v>
      </c>
      <c r="M1290" s="13">
        <v>0.57142857142857095</v>
      </c>
      <c r="N1290" s="13">
        <v>0.55042016806722605</v>
      </c>
      <c r="O1290" s="13">
        <v>0.57142857142857095</v>
      </c>
      <c r="P1290" s="13">
        <v>0.52595680181886995</v>
      </c>
      <c r="Q1290" s="13">
        <v>0.52777777777777701</v>
      </c>
      <c r="R1290" s="13">
        <v>0.48309420820857302</v>
      </c>
      <c r="S1290" s="14">
        <v>777</v>
      </c>
    </row>
    <row r="1291" spans="2:19" x14ac:dyDescent="0.3">
      <c r="B1291" s="13" t="s">
        <v>484</v>
      </c>
      <c r="C1291" s="13" t="s">
        <v>29</v>
      </c>
      <c r="D1291" s="13" t="s">
        <v>747</v>
      </c>
      <c r="E1291" s="13">
        <v>32</v>
      </c>
      <c r="F1291" s="13" t="s">
        <v>100</v>
      </c>
      <c r="G1291" s="13" t="s">
        <v>22</v>
      </c>
      <c r="H1291" s="13" t="s">
        <v>67</v>
      </c>
      <c r="I1291" s="13">
        <v>3</v>
      </c>
      <c r="J1291" s="13">
        <v>3</v>
      </c>
      <c r="K1291" s="13">
        <v>4</v>
      </c>
      <c r="L1291" s="13">
        <v>13</v>
      </c>
      <c r="M1291" s="13">
        <v>0.69565217391304301</v>
      </c>
      <c r="N1291" s="13">
        <v>0.71234472049689401</v>
      </c>
      <c r="O1291" s="13">
        <v>0.69565217391304301</v>
      </c>
      <c r="P1291" s="13">
        <v>0.70274652883348498</v>
      </c>
      <c r="Q1291" s="13">
        <v>0.63235294117647001</v>
      </c>
      <c r="R1291" s="13">
        <v>0.60405676837984001</v>
      </c>
      <c r="S1291" s="14">
        <v>881</v>
      </c>
    </row>
    <row r="1292" spans="2:19" x14ac:dyDescent="0.3">
      <c r="B1292" s="13" t="s">
        <v>484</v>
      </c>
      <c r="C1292" s="13" t="s">
        <v>29</v>
      </c>
      <c r="D1292" s="13" t="s">
        <v>747</v>
      </c>
      <c r="E1292" s="13">
        <v>32</v>
      </c>
      <c r="F1292" s="13" t="s">
        <v>100</v>
      </c>
      <c r="G1292" s="13" t="s">
        <v>33</v>
      </c>
      <c r="H1292" s="13" t="s">
        <v>67</v>
      </c>
      <c r="I1292" s="13">
        <v>3</v>
      </c>
      <c r="J1292" s="13">
        <v>6</v>
      </c>
      <c r="K1292" s="13">
        <v>1</v>
      </c>
      <c r="L1292" s="13">
        <v>11</v>
      </c>
      <c r="M1292" s="13">
        <v>0.66666666666666596</v>
      </c>
      <c r="N1292" s="13">
        <v>0.69117647058823495</v>
      </c>
      <c r="O1292" s="13">
        <v>0.66666666666666596</v>
      </c>
      <c r="P1292" s="13">
        <v>0.63129973474801004</v>
      </c>
      <c r="Q1292" s="13">
        <v>0.625</v>
      </c>
      <c r="R1292" s="13">
        <v>0.62054574618451996</v>
      </c>
      <c r="S1292" s="14">
        <v>883</v>
      </c>
    </row>
    <row r="1293" spans="2:19" x14ac:dyDescent="0.3">
      <c r="B1293" s="13" t="s">
        <v>484</v>
      </c>
      <c r="C1293" s="13" t="s">
        <v>25</v>
      </c>
      <c r="D1293" s="13" t="s">
        <v>748</v>
      </c>
      <c r="E1293" s="13">
        <v>32</v>
      </c>
      <c r="F1293" s="13" t="s">
        <v>100</v>
      </c>
      <c r="G1293" s="13" t="s">
        <v>22</v>
      </c>
      <c r="H1293" s="13" t="s">
        <v>67</v>
      </c>
      <c r="I1293" s="13">
        <v>5</v>
      </c>
      <c r="J1293" s="13">
        <v>1</v>
      </c>
      <c r="K1293" s="13">
        <v>5</v>
      </c>
      <c r="L1293" s="13">
        <v>12</v>
      </c>
      <c r="M1293" s="13">
        <v>0.73913043478260798</v>
      </c>
      <c r="N1293" s="13">
        <v>0.81270903010033402</v>
      </c>
      <c r="O1293" s="13">
        <v>0.73913043478260798</v>
      </c>
      <c r="P1293" s="13">
        <v>0.75434782608695605</v>
      </c>
      <c r="Q1293" s="13">
        <v>0.76960784313725505</v>
      </c>
      <c r="R1293" s="13">
        <v>0.72183800517768903</v>
      </c>
      <c r="S1293" s="14">
        <v>737</v>
      </c>
    </row>
    <row r="1294" spans="2:19" x14ac:dyDescent="0.3">
      <c r="B1294" s="13" t="s">
        <v>484</v>
      </c>
      <c r="C1294" s="13" t="s">
        <v>25</v>
      </c>
      <c r="D1294" s="13" t="s">
        <v>748</v>
      </c>
      <c r="E1294" s="13">
        <v>32</v>
      </c>
      <c r="F1294" s="13" t="s">
        <v>100</v>
      </c>
      <c r="G1294" s="13" t="s">
        <v>33</v>
      </c>
      <c r="H1294" s="13" t="s">
        <v>67</v>
      </c>
      <c r="I1294" s="13">
        <v>6</v>
      </c>
      <c r="J1294" s="13">
        <v>3</v>
      </c>
      <c r="K1294" s="13">
        <v>4</v>
      </c>
      <c r="L1294" s="13">
        <v>8</v>
      </c>
      <c r="M1294" s="13">
        <v>0.66666666666666596</v>
      </c>
      <c r="N1294" s="13">
        <v>0.67272727272727195</v>
      </c>
      <c r="O1294" s="13">
        <v>0.66666666666666596</v>
      </c>
      <c r="P1294" s="13">
        <v>0.66819221967963305</v>
      </c>
      <c r="Q1294" s="13">
        <v>0.66666666666666596</v>
      </c>
      <c r="R1294" s="13">
        <v>0.66361548056878805</v>
      </c>
      <c r="S1294" s="14">
        <v>738</v>
      </c>
    </row>
    <row r="1295" spans="2:19" x14ac:dyDescent="0.3">
      <c r="B1295" s="13" t="s">
        <v>484</v>
      </c>
      <c r="C1295" s="13" t="s">
        <v>27</v>
      </c>
      <c r="D1295" s="13" t="s">
        <v>749</v>
      </c>
      <c r="E1295" s="13">
        <v>32</v>
      </c>
      <c r="F1295" s="13" t="s">
        <v>100</v>
      </c>
      <c r="G1295" s="13" t="s">
        <v>22</v>
      </c>
      <c r="H1295" s="13" t="s">
        <v>67</v>
      </c>
      <c r="I1295" s="13">
        <v>1</v>
      </c>
      <c r="J1295" s="13">
        <v>3</v>
      </c>
      <c r="K1295" s="13">
        <v>1</v>
      </c>
      <c r="L1295" s="13">
        <v>15</v>
      </c>
      <c r="M1295" s="13">
        <v>0.8</v>
      </c>
      <c r="N1295" s="13">
        <v>0.76666666666666605</v>
      </c>
      <c r="O1295" s="13">
        <v>0.8</v>
      </c>
      <c r="P1295" s="13">
        <v>0.77254901960784295</v>
      </c>
      <c r="Q1295" s="13">
        <v>0.59375</v>
      </c>
      <c r="R1295" s="13">
        <v>0.55901699437494701</v>
      </c>
      <c r="S1295" s="14">
        <v>840</v>
      </c>
    </row>
    <row r="1296" spans="2:19" x14ac:dyDescent="0.3">
      <c r="B1296" s="13" t="s">
        <v>484</v>
      </c>
      <c r="C1296" s="13" t="s">
        <v>27</v>
      </c>
      <c r="D1296" s="13" t="s">
        <v>749</v>
      </c>
      <c r="E1296" s="13">
        <v>32</v>
      </c>
      <c r="F1296" s="13" t="s">
        <v>100</v>
      </c>
      <c r="G1296" s="13" t="s">
        <v>33</v>
      </c>
      <c r="H1296" s="13" t="s">
        <v>67</v>
      </c>
      <c r="I1296" s="13">
        <v>4</v>
      </c>
      <c r="J1296" s="13">
        <v>4</v>
      </c>
      <c r="K1296" s="13">
        <v>2</v>
      </c>
      <c r="L1296" s="13">
        <v>12</v>
      </c>
      <c r="M1296" s="13">
        <v>0.72727272727272696</v>
      </c>
      <c r="N1296" s="13">
        <v>0.71969696969696895</v>
      </c>
      <c r="O1296" s="13">
        <v>0.72727272727272696</v>
      </c>
      <c r="P1296" s="13">
        <v>0.71688311688311601</v>
      </c>
      <c r="Q1296" s="13">
        <v>0.67857142857142805</v>
      </c>
      <c r="R1296" s="13">
        <v>0.68037493331711996</v>
      </c>
      <c r="S1296" s="14">
        <v>841</v>
      </c>
    </row>
    <row r="1297" spans="2:19" x14ac:dyDescent="0.3">
      <c r="B1297" s="27" t="s">
        <v>484</v>
      </c>
      <c r="C1297" s="27" t="s">
        <v>23</v>
      </c>
      <c r="D1297" s="27" t="s">
        <v>750</v>
      </c>
      <c r="E1297" s="27">
        <v>32</v>
      </c>
      <c r="F1297" s="27" t="s">
        <v>100</v>
      </c>
      <c r="G1297" s="27" t="s">
        <v>22</v>
      </c>
      <c r="H1297" s="27" t="s">
        <v>73</v>
      </c>
      <c r="I1297" s="27">
        <v>0</v>
      </c>
      <c r="J1297" s="27">
        <v>6</v>
      </c>
      <c r="K1297" s="27">
        <v>0</v>
      </c>
      <c r="L1297" s="27">
        <v>17</v>
      </c>
      <c r="M1297" s="27">
        <v>0.73913043478260798</v>
      </c>
      <c r="N1297" s="27">
        <v>0.54631379962192805</v>
      </c>
      <c r="O1297" s="27">
        <v>0.73913043478260798</v>
      </c>
      <c r="P1297" s="27">
        <v>0.62826086956521698</v>
      </c>
      <c r="Q1297" s="27">
        <v>0.5</v>
      </c>
      <c r="R1297" s="27">
        <v>0</v>
      </c>
      <c r="S1297" s="28">
        <v>420</v>
      </c>
    </row>
    <row r="1298" spans="2:19" x14ac:dyDescent="0.3">
      <c r="B1298" s="27" t="s">
        <v>484</v>
      </c>
      <c r="C1298" s="27" t="s">
        <v>23</v>
      </c>
      <c r="D1298" s="27" t="s">
        <v>750</v>
      </c>
      <c r="E1298" s="27">
        <v>32</v>
      </c>
      <c r="F1298" s="27" t="s">
        <v>100</v>
      </c>
      <c r="G1298" s="27" t="s">
        <v>33</v>
      </c>
      <c r="H1298" s="27" t="s">
        <v>73</v>
      </c>
      <c r="I1298" s="27">
        <v>1</v>
      </c>
      <c r="J1298" s="27">
        <v>8</v>
      </c>
      <c r="K1298" s="27">
        <v>0</v>
      </c>
      <c r="L1298" s="27">
        <v>12</v>
      </c>
      <c r="M1298" s="27">
        <v>0.61904761904761896</v>
      </c>
      <c r="N1298" s="27">
        <v>0.77142857142857102</v>
      </c>
      <c r="O1298" s="27">
        <v>0.61904761904761896</v>
      </c>
      <c r="P1298" s="27">
        <v>0.51428571428571401</v>
      </c>
      <c r="Q1298" s="27">
        <v>0.55555555555555503</v>
      </c>
      <c r="R1298" s="27">
        <v>0.50813274815461396</v>
      </c>
      <c r="S1298" s="28">
        <v>421</v>
      </c>
    </row>
    <row r="1299" spans="2:19" x14ac:dyDescent="0.3">
      <c r="B1299" s="27" t="s">
        <v>484</v>
      </c>
      <c r="C1299" s="27" t="s">
        <v>29</v>
      </c>
      <c r="D1299" s="27" t="s">
        <v>751</v>
      </c>
      <c r="E1299" s="27">
        <v>32</v>
      </c>
      <c r="F1299" s="27" t="s">
        <v>100</v>
      </c>
      <c r="G1299" s="27" t="s">
        <v>22</v>
      </c>
      <c r="H1299" s="27" t="s">
        <v>73</v>
      </c>
      <c r="I1299" s="27">
        <v>3</v>
      </c>
      <c r="J1299" s="27">
        <v>3</v>
      </c>
      <c r="K1299" s="27">
        <v>6</v>
      </c>
      <c r="L1299" s="27">
        <v>11</v>
      </c>
      <c r="M1299" s="27">
        <v>0.60869565217391297</v>
      </c>
      <c r="N1299" s="27">
        <v>0.66770186335403703</v>
      </c>
      <c r="O1299" s="27">
        <v>0.60869565217391297</v>
      </c>
      <c r="P1299" s="27">
        <v>0.62889200561009795</v>
      </c>
      <c r="Q1299" s="27">
        <v>0.57352941176470495</v>
      </c>
      <c r="R1299" s="27">
        <v>0.53952837572617895</v>
      </c>
      <c r="S1299" s="28">
        <v>429</v>
      </c>
    </row>
    <row r="1300" spans="2:19" x14ac:dyDescent="0.3">
      <c r="B1300" s="27" t="s">
        <v>484</v>
      </c>
      <c r="C1300" s="27" t="s">
        <v>29</v>
      </c>
      <c r="D1300" s="27" t="s">
        <v>751</v>
      </c>
      <c r="E1300" s="27">
        <v>32</v>
      </c>
      <c r="F1300" s="27" t="s">
        <v>100</v>
      </c>
      <c r="G1300" s="27" t="s">
        <v>33</v>
      </c>
      <c r="H1300" s="27" t="s">
        <v>73</v>
      </c>
      <c r="I1300" s="27">
        <v>3</v>
      </c>
      <c r="J1300" s="27">
        <v>6</v>
      </c>
      <c r="K1300" s="27">
        <v>6</v>
      </c>
      <c r="L1300" s="27">
        <v>6</v>
      </c>
      <c r="M1300" s="27">
        <v>0.42857142857142799</v>
      </c>
      <c r="N1300" s="27">
        <v>0.42857142857142799</v>
      </c>
      <c r="O1300" s="27">
        <v>0.42857142857142799</v>
      </c>
      <c r="P1300" s="27">
        <v>0.42857142857142799</v>
      </c>
      <c r="Q1300" s="27">
        <v>0.41666666666666602</v>
      </c>
      <c r="R1300" s="27">
        <v>0.40824829046386302</v>
      </c>
      <c r="S1300" s="28">
        <v>430</v>
      </c>
    </row>
    <row r="1301" spans="2:19" x14ac:dyDescent="0.3">
      <c r="B1301" s="27" t="s">
        <v>484</v>
      </c>
      <c r="C1301" s="27" t="s">
        <v>19</v>
      </c>
      <c r="D1301" s="27" t="s">
        <v>752</v>
      </c>
      <c r="E1301" s="27">
        <v>32</v>
      </c>
      <c r="F1301" s="27" t="s">
        <v>100</v>
      </c>
      <c r="G1301" s="27" t="s">
        <v>22</v>
      </c>
      <c r="H1301" s="27" t="s">
        <v>73</v>
      </c>
      <c r="I1301" s="27">
        <v>1</v>
      </c>
      <c r="J1301" s="27">
        <v>5</v>
      </c>
      <c r="K1301" s="27">
        <v>4</v>
      </c>
      <c r="L1301" s="27">
        <v>13</v>
      </c>
      <c r="M1301" s="27">
        <v>0.60869565217391297</v>
      </c>
      <c r="N1301" s="27">
        <v>0.58599033816425095</v>
      </c>
      <c r="O1301" s="27">
        <v>0.60869565217391297</v>
      </c>
      <c r="P1301" s="27">
        <v>0.59649915302089196</v>
      </c>
      <c r="Q1301" s="27">
        <v>0.46568627450980299</v>
      </c>
      <c r="R1301" s="27">
        <v>0.36835028130179998</v>
      </c>
      <c r="S1301" s="28">
        <v>703</v>
      </c>
    </row>
    <row r="1302" spans="2:19" x14ac:dyDescent="0.3">
      <c r="B1302" s="27" t="s">
        <v>484</v>
      </c>
      <c r="C1302" s="27" t="s">
        <v>19</v>
      </c>
      <c r="D1302" s="27" t="s">
        <v>752</v>
      </c>
      <c r="E1302" s="27">
        <v>32</v>
      </c>
      <c r="F1302" s="27" t="s">
        <v>100</v>
      </c>
      <c r="G1302" s="27" t="s">
        <v>33</v>
      </c>
      <c r="H1302" s="27" t="s">
        <v>73</v>
      </c>
      <c r="I1302" s="27">
        <v>4</v>
      </c>
      <c r="J1302" s="27">
        <v>5</v>
      </c>
      <c r="K1302" s="27">
        <v>2</v>
      </c>
      <c r="L1302" s="27">
        <v>10</v>
      </c>
      <c r="M1302" s="27">
        <v>0.66666666666666596</v>
      </c>
      <c r="N1302" s="27">
        <v>0.66666666666666596</v>
      </c>
      <c r="O1302" s="27">
        <v>0.66666666666666596</v>
      </c>
      <c r="P1302" s="27">
        <v>0.65185185185185102</v>
      </c>
      <c r="Q1302" s="27">
        <v>0.63888888888888895</v>
      </c>
      <c r="R1302" s="27">
        <v>0.63696186146957701</v>
      </c>
      <c r="S1302" s="28">
        <v>705</v>
      </c>
    </row>
    <row r="1303" spans="2:19" x14ac:dyDescent="0.3">
      <c r="B1303" s="27" t="s">
        <v>484</v>
      </c>
      <c r="C1303" s="27" t="s">
        <v>27</v>
      </c>
      <c r="D1303" s="27" t="s">
        <v>753</v>
      </c>
      <c r="E1303" s="27">
        <v>32</v>
      </c>
      <c r="F1303" s="27" t="s">
        <v>100</v>
      </c>
      <c r="G1303" s="27" t="s">
        <v>22</v>
      </c>
      <c r="H1303" s="27" t="s">
        <v>73</v>
      </c>
      <c r="I1303" s="27">
        <v>1</v>
      </c>
      <c r="J1303" s="27">
        <v>3</v>
      </c>
      <c r="K1303" s="27">
        <v>4</v>
      </c>
      <c r="L1303" s="27">
        <v>12</v>
      </c>
      <c r="M1303" s="27">
        <v>0.65</v>
      </c>
      <c r="N1303" s="27">
        <v>0.68</v>
      </c>
      <c r="O1303" s="27">
        <v>0.65</v>
      </c>
      <c r="P1303" s="27">
        <v>0.66379928315412196</v>
      </c>
      <c r="Q1303" s="27">
        <v>0.5</v>
      </c>
      <c r="R1303" s="27">
        <v>0.41617914502878101</v>
      </c>
      <c r="S1303" s="28">
        <v>538</v>
      </c>
    </row>
    <row r="1304" spans="2:19" x14ac:dyDescent="0.3">
      <c r="B1304" s="27" t="s">
        <v>484</v>
      </c>
      <c r="C1304" s="27" t="s">
        <v>27</v>
      </c>
      <c r="D1304" s="27" t="s">
        <v>753</v>
      </c>
      <c r="E1304" s="27">
        <v>32</v>
      </c>
      <c r="F1304" s="27" t="s">
        <v>100</v>
      </c>
      <c r="G1304" s="27" t="s">
        <v>33</v>
      </c>
      <c r="H1304" s="27" t="s">
        <v>73</v>
      </c>
      <c r="I1304" s="27">
        <v>1</v>
      </c>
      <c r="J1304" s="27">
        <v>7</v>
      </c>
      <c r="K1304" s="27">
        <v>3</v>
      </c>
      <c r="L1304" s="27">
        <v>11</v>
      </c>
      <c r="M1304" s="27">
        <v>0.54545454545454497</v>
      </c>
      <c r="N1304" s="27">
        <v>0.479797979797979</v>
      </c>
      <c r="O1304" s="27">
        <v>0.54545454545454497</v>
      </c>
      <c r="P1304" s="27">
        <v>0.49810606060606</v>
      </c>
      <c r="Q1304" s="27">
        <v>0.45535714285714202</v>
      </c>
      <c r="R1304" s="27">
        <v>0.349992479742819</v>
      </c>
      <c r="S1304" s="28">
        <v>539</v>
      </c>
    </row>
    <row r="1305" spans="2:19" x14ac:dyDescent="0.3">
      <c r="B1305" s="27" t="s">
        <v>484</v>
      </c>
      <c r="C1305" s="27" t="s">
        <v>25</v>
      </c>
      <c r="D1305" s="27" t="s">
        <v>754</v>
      </c>
      <c r="E1305" s="27">
        <v>32</v>
      </c>
      <c r="F1305" s="27" t="s">
        <v>100</v>
      </c>
      <c r="G1305" s="27" t="s">
        <v>22</v>
      </c>
      <c r="H1305" s="27" t="s">
        <v>73</v>
      </c>
      <c r="I1305" s="27">
        <v>1</v>
      </c>
      <c r="J1305" s="27">
        <v>5</v>
      </c>
      <c r="K1305" s="27">
        <v>1</v>
      </c>
      <c r="L1305" s="27">
        <v>16</v>
      </c>
      <c r="M1305" s="27">
        <v>0.73913043478260798</v>
      </c>
      <c r="N1305" s="27">
        <v>0.693581780538302</v>
      </c>
      <c r="O1305" s="27">
        <v>0.73913043478260798</v>
      </c>
      <c r="P1305" s="27">
        <v>0.68764302059496496</v>
      </c>
      <c r="Q1305" s="27">
        <v>0.55392156862745001</v>
      </c>
      <c r="R1305" s="27">
        <v>0.494421816408677</v>
      </c>
      <c r="S1305" s="28">
        <v>810</v>
      </c>
    </row>
    <row r="1306" spans="2:19" x14ac:dyDescent="0.3">
      <c r="B1306" s="27" t="s">
        <v>484</v>
      </c>
      <c r="C1306" s="27" t="s">
        <v>25</v>
      </c>
      <c r="D1306" s="27" t="s">
        <v>754</v>
      </c>
      <c r="E1306" s="27">
        <v>32</v>
      </c>
      <c r="F1306" s="27" t="s">
        <v>100</v>
      </c>
      <c r="G1306" s="27" t="s">
        <v>33</v>
      </c>
      <c r="H1306" s="27" t="s">
        <v>73</v>
      </c>
      <c r="I1306" s="27">
        <v>0</v>
      </c>
      <c r="J1306" s="27">
        <v>9</v>
      </c>
      <c r="K1306" s="27">
        <v>1</v>
      </c>
      <c r="L1306" s="27">
        <v>11</v>
      </c>
      <c r="M1306" s="27">
        <v>0.52380952380952295</v>
      </c>
      <c r="N1306" s="27">
        <v>0.314285714285714</v>
      </c>
      <c r="O1306" s="27">
        <v>0.52380952380952295</v>
      </c>
      <c r="P1306" s="27">
        <v>0.39285714285714202</v>
      </c>
      <c r="Q1306" s="27">
        <v>0.45833333333333298</v>
      </c>
      <c r="R1306" s="27">
        <v>0</v>
      </c>
      <c r="S1306" s="28">
        <v>812</v>
      </c>
    </row>
    <row r="1307" spans="2:19" x14ac:dyDescent="0.3">
      <c r="B1307" s="13" t="s">
        <v>484</v>
      </c>
      <c r="C1307" s="13" t="s">
        <v>23</v>
      </c>
      <c r="D1307" s="13" t="s">
        <v>755</v>
      </c>
      <c r="E1307" s="13">
        <v>32</v>
      </c>
      <c r="F1307" s="13" t="s">
        <v>100</v>
      </c>
      <c r="G1307" s="13" t="s">
        <v>22</v>
      </c>
      <c r="H1307" s="13" t="s">
        <v>85</v>
      </c>
      <c r="I1307" s="13">
        <v>0</v>
      </c>
      <c r="J1307" s="13">
        <v>6</v>
      </c>
      <c r="K1307" s="13">
        <v>0</v>
      </c>
      <c r="L1307" s="13">
        <v>17</v>
      </c>
      <c r="M1307" s="13">
        <v>0.73913043478260798</v>
      </c>
      <c r="N1307" s="13">
        <v>0.54631379962192805</v>
      </c>
      <c r="O1307" s="13">
        <v>0.73913043478260798</v>
      </c>
      <c r="P1307" s="13">
        <v>0.62826086956521698</v>
      </c>
      <c r="Q1307" s="13">
        <v>0.5</v>
      </c>
      <c r="R1307" s="13">
        <v>0</v>
      </c>
      <c r="S1307" s="14">
        <v>612</v>
      </c>
    </row>
    <row r="1308" spans="2:19" x14ac:dyDescent="0.3">
      <c r="B1308" s="13" t="s">
        <v>484</v>
      </c>
      <c r="C1308" s="13" t="s">
        <v>23</v>
      </c>
      <c r="D1308" s="13" t="s">
        <v>755</v>
      </c>
      <c r="E1308" s="13">
        <v>32</v>
      </c>
      <c r="F1308" s="13" t="s">
        <v>100</v>
      </c>
      <c r="G1308" s="13" t="s">
        <v>33</v>
      </c>
      <c r="H1308" s="13" t="s">
        <v>85</v>
      </c>
      <c r="I1308" s="13">
        <v>0</v>
      </c>
      <c r="J1308" s="13">
        <v>9</v>
      </c>
      <c r="K1308" s="13">
        <v>2</v>
      </c>
      <c r="L1308" s="13">
        <v>10</v>
      </c>
      <c r="M1308" s="13">
        <v>0.476190476190476</v>
      </c>
      <c r="N1308" s="13">
        <v>0.30075187969924799</v>
      </c>
      <c r="O1308" s="13">
        <v>0.476190476190476</v>
      </c>
      <c r="P1308" s="13">
        <v>0.36866359447004599</v>
      </c>
      <c r="Q1308" s="13">
        <v>0.41666666666666602</v>
      </c>
      <c r="R1308" s="13">
        <v>0</v>
      </c>
      <c r="S1308" s="14">
        <v>613</v>
      </c>
    </row>
    <row r="1309" spans="2:19" x14ac:dyDescent="0.3">
      <c r="B1309" s="13" t="s">
        <v>484</v>
      </c>
      <c r="C1309" s="13" t="s">
        <v>29</v>
      </c>
      <c r="D1309" s="13" t="s">
        <v>756</v>
      </c>
      <c r="E1309" s="13">
        <v>32</v>
      </c>
      <c r="F1309" s="13" t="s">
        <v>100</v>
      </c>
      <c r="G1309" s="13" t="s">
        <v>22</v>
      </c>
      <c r="H1309" s="13" t="s">
        <v>85</v>
      </c>
      <c r="I1309" s="13">
        <v>2</v>
      </c>
      <c r="J1309" s="13">
        <v>4</v>
      </c>
      <c r="K1309" s="13">
        <v>6</v>
      </c>
      <c r="L1309" s="13">
        <v>11</v>
      </c>
      <c r="M1309" s="13">
        <v>0.56521739130434701</v>
      </c>
      <c r="N1309" s="13">
        <v>0.60724637681159399</v>
      </c>
      <c r="O1309" s="13">
        <v>0.56521739130434701</v>
      </c>
      <c r="P1309" s="13">
        <v>0.58268633540372605</v>
      </c>
      <c r="Q1309" s="13">
        <v>0.49019607843137197</v>
      </c>
      <c r="R1309" s="13">
        <v>0.445929276530596</v>
      </c>
      <c r="S1309" s="14">
        <v>484</v>
      </c>
    </row>
    <row r="1310" spans="2:19" x14ac:dyDescent="0.3">
      <c r="B1310" s="13" t="s">
        <v>484</v>
      </c>
      <c r="C1310" s="13" t="s">
        <v>29</v>
      </c>
      <c r="D1310" s="13" t="s">
        <v>756</v>
      </c>
      <c r="E1310" s="13">
        <v>32</v>
      </c>
      <c r="F1310" s="13" t="s">
        <v>100</v>
      </c>
      <c r="G1310" s="13" t="s">
        <v>33</v>
      </c>
      <c r="H1310" s="13" t="s">
        <v>85</v>
      </c>
      <c r="I1310" s="13">
        <v>4</v>
      </c>
      <c r="J1310" s="13">
        <v>5</v>
      </c>
      <c r="K1310" s="13">
        <v>5</v>
      </c>
      <c r="L1310" s="13">
        <v>7</v>
      </c>
      <c r="M1310" s="13">
        <v>0.52380952380952295</v>
      </c>
      <c r="N1310" s="13">
        <v>0.52380952380952295</v>
      </c>
      <c r="O1310" s="13">
        <v>0.52380952380952295</v>
      </c>
      <c r="P1310" s="13">
        <v>0.52380952380952295</v>
      </c>
      <c r="Q1310" s="13">
        <v>0.51388888888888895</v>
      </c>
      <c r="R1310" s="13">
        <v>0.50917507721731503</v>
      </c>
      <c r="S1310" s="14">
        <v>485</v>
      </c>
    </row>
    <row r="1311" spans="2:19" x14ac:dyDescent="0.3">
      <c r="B1311" s="13" t="s">
        <v>484</v>
      </c>
      <c r="C1311" s="13" t="s">
        <v>19</v>
      </c>
      <c r="D1311" s="13" t="s">
        <v>757</v>
      </c>
      <c r="E1311" s="13">
        <v>32</v>
      </c>
      <c r="F1311" s="13" t="s">
        <v>100</v>
      </c>
      <c r="G1311" s="13" t="s">
        <v>22</v>
      </c>
      <c r="H1311" s="13" t="s">
        <v>85</v>
      </c>
      <c r="I1311" s="13">
        <v>1</v>
      </c>
      <c r="J1311" s="13">
        <v>5</v>
      </c>
      <c r="K1311" s="13">
        <v>3</v>
      </c>
      <c r="L1311" s="13">
        <v>14</v>
      </c>
      <c r="M1311" s="13">
        <v>0.65217391304347805</v>
      </c>
      <c r="N1311" s="13">
        <v>0.60983981693363798</v>
      </c>
      <c r="O1311" s="13">
        <v>0.65217391304347805</v>
      </c>
      <c r="P1311" s="13">
        <v>0.62705314009661794</v>
      </c>
      <c r="Q1311" s="13">
        <v>0.49509803921568601</v>
      </c>
      <c r="R1311" s="13">
        <v>0.39875907218330298</v>
      </c>
      <c r="S1311" s="14">
        <v>801</v>
      </c>
    </row>
    <row r="1312" spans="2:19" x14ac:dyDescent="0.3">
      <c r="B1312" s="13" t="s">
        <v>484</v>
      </c>
      <c r="C1312" s="13" t="s">
        <v>19</v>
      </c>
      <c r="D1312" s="13" t="s">
        <v>757</v>
      </c>
      <c r="E1312" s="13">
        <v>32</v>
      </c>
      <c r="F1312" s="13" t="s">
        <v>100</v>
      </c>
      <c r="G1312" s="13" t="s">
        <v>33</v>
      </c>
      <c r="H1312" s="13" t="s">
        <v>85</v>
      </c>
      <c r="I1312" s="13">
        <v>6</v>
      </c>
      <c r="J1312" s="13">
        <v>3</v>
      </c>
      <c r="K1312" s="13">
        <v>0</v>
      </c>
      <c r="L1312" s="13">
        <v>12</v>
      </c>
      <c r="M1312" s="13">
        <v>0.85714285714285698</v>
      </c>
      <c r="N1312" s="13">
        <v>0.88571428571428501</v>
      </c>
      <c r="O1312" s="13">
        <v>0.85714285714285698</v>
      </c>
      <c r="P1312" s="13">
        <v>0.85079365079364999</v>
      </c>
      <c r="Q1312" s="13">
        <v>0.83333333333333304</v>
      </c>
      <c r="R1312" s="13">
        <v>0.85457401279246803</v>
      </c>
      <c r="S1312" s="14">
        <v>803</v>
      </c>
    </row>
    <row r="1313" spans="2:19" x14ac:dyDescent="0.3">
      <c r="B1313" s="13" t="s">
        <v>484</v>
      </c>
      <c r="C1313" s="13" t="s">
        <v>25</v>
      </c>
      <c r="D1313" s="13" t="s">
        <v>758</v>
      </c>
      <c r="E1313" s="13">
        <v>32</v>
      </c>
      <c r="F1313" s="13" t="s">
        <v>100</v>
      </c>
      <c r="G1313" s="13" t="s">
        <v>22</v>
      </c>
      <c r="H1313" s="13" t="s">
        <v>85</v>
      </c>
      <c r="I1313" s="13">
        <v>0</v>
      </c>
      <c r="J1313" s="13">
        <v>6</v>
      </c>
      <c r="K1313" s="13">
        <v>3</v>
      </c>
      <c r="L1313" s="13">
        <v>14</v>
      </c>
      <c r="M1313" s="13">
        <v>0.60869565217391297</v>
      </c>
      <c r="N1313" s="13">
        <v>0.51739130434782599</v>
      </c>
      <c r="O1313" s="13">
        <v>0.60869565217391297</v>
      </c>
      <c r="P1313" s="13">
        <v>0.55934195064629799</v>
      </c>
      <c r="Q1313" s="13">
        <v>0.41176470588235198</v>
      </c>
      <c r="R1313" s="13">
        <v>0</v>
      </c>
      <c r="S1313" s="14">
        <v>100</v>
      </c>
    </row>
    <row r="1314" spans="2:19" x14ac:dyDescent="0.3">
      <c r="B1314" s="13" t="s">
        <v>484</v>
      </c>
      <c r="C1314" s="13" t="s">
        <v>25</v>
      </c>
      <c r="D1314" s="13" t="s">
        <v>758</v>
      </c>
      <c r="E1314" s="13">
        <v>32</v>
      </c>
      <c r="F1314" s="13" t="s">
        <v>100</v>
      </c>
      <c r="G1314" s="13" t="s">
        <v>33</v>
      </c>
      <c r="H1314" s="13" t="s">
        <v>85</v>
      </c>
      <c r="I1314" s="13">
        <v>2</v>
      </c>
      <c r="J1314" s="13">
        <v>7</v>
      </c>
      <c r="K1314" s="13">
        <v>0</v>
      </c>
      <c r="L1314" s="13">
        <v>12</v>
      </c>
      <c r="M1314" s="13">
        <v>0.66666666666666596</v>
      </c>
      <c r="N1314" s="13">
        <v>0.78947368421052599</v>
      </c>
      <c r="O1314" s="13">
        <v>0.66666666666666596</v>
      </c>
      <c r="P1314" s="13">
        <v>0.59824046920821095</v>
      </c>
      <c r="Q1314" s="13">
        <v>0.61111111111111105</v>
      </c>
      <c r="R1314" s="13">
        <v>0.61207379018601804</v>
      </c>
      <c r="S1314" s="14">
        <v>100</v>
      </c>
    </row>
    <row r="1315" spans="2:19" x14ac:dyDescent="0.3">
      <c r="B1315" s="13" t="s">
        <v>484</v>
      </c>
      <c r="C1315" s="13" t="s">
        <v>27</v>
      </c>
      <c r="D1315" s="13" t="s">
        <v>759</v>
      </c>
      <c r="E1315" s="13">
        <v>32</v>
      </c>
      <c r="F1315" s="13" t="s">
        <v>100</v>
      </c>
      <c r="G1315" s="13" t="s">
        <v>22</v>
      </c>
      <c r="H1315" s="13" t="s">
        <v>85</v>
      </c>
      <c r="I1315" s="13">
        <v>1</v>
      </c>
      <c r="J1315" s="13">
        <v>3</v>
      </c>
      <c r="K1315" s="13">
        <v>4</v>
      </c>
      <c r="L1315" s="13">
        <v>12</v>
      </c>
      <c r="M1315" s="13">
        <v>0.65</v>
      </c>
      <c r="N1315" s="13">
        <v>0.68</v>
      </c>
      <c r="O1315" s="13">
        <v>0.65</v>
      </c>
      <c r="P1315" s="13">
        <v>0.66379928315412196</v>
      </c>
      <c r="Q1315" s="13">
        <v>0.5</v>
      </c>
      <c r="R1315" s="13">
        <v>0.41617914502878101</v>
      </c>
      <c r="S1315" s="14">
        <v>803</v>
      </c>
    </row>
    <row r="1316" spans="2:19" x14ac:dyDescent="0.3">
      <c r="B1316" s="13" t="s">
        <v>484</v>
      </c>
      <c r="C1316" s="13" t="s">
        <v>27</v>
      </c>
      <c r="D1316" s="13" t="s">
        <v>759</v>
      </c>
      <c r="E1316" s="13">
        <v>32</v>
      </c>
      <c r="F1316" s="13" t="s">
        <v>100</v>
      </c>
      <c r="G1316" s="13" t="s">
        <v>33</v>
      </c>
      <c r="H1316" s="13" t="s">
        <v>85</v>
      </c>
      <c r="I1316" s="13">
        <v>4</v>
      </c>
      <c r="J1316" s="13">
        <v>4</v>
      </c>
      <c r="K1316" s="13">
        <v>5</v>
      </c>
      <c r="L1316" s="13">
        <v>9</v>
      </c>
      <c r="M1316" s="13">
        <v>0.59090909090909005</v>
      </c>
      <c r="N1316" s="13">
        <v>0.60217560217560195</v>
      </c>
      <c r="O1316" s="13">
        <v>0.59090909090909005</v>
      </c>
      <c r="P1316" s="13">
        <v>0.59536541889482997</v>
      </c>
      <c r="Q1316" s="13">
        <v>0.57142857142857095</v>
      </c>
      <c r="R1316" s="13">
        <v>0.56079002399879996</v>
      </c>
      <c r="S1316" s="14">
        <v>804</v>
      </c>
    </row>
    <row r="1317" spans="2:19" x14ac:dyDescent="0.3">
      <c r="B1317" s="27" t="s">
        <v>484</v>
      </c>
      <c r="C1317" s="27" t="s">
        <v>29</v>
      </c>
      <c r="D1317" s="27" t="s">
        <v>760</v>
      </c>
      <c r="E1317" s="27">
        <v>32</v>
      </c>
      <c r="F1317" s="27" t="s">
        <v>100</v>
      </c>
      <c r="G1317" s="27" t="s">
        <v>22</v>
      </c>
      <c r="H1317" s="27" t="s">
        <v>91</v>
      </c>
      <c r="I1317" s="27">
        <v>2</v>
      </c>
      <c r="J1317" s="27">
        <v>4</v>
      </c>
      <c r="K1317" s="27">
        <v>4</v>
      </c>
      <c r="L1317" s="27">
        <v>13</v>
      </c>
      <c r="M1317" s="27">
        <v>0.65217391304347805</v>
      </c>
      <c r="N1317" s="27">
        <v>0.65217391304347805</v>
      </c>
      <c r="O1317" s="27">
        <v>0.65217391304347805</v>
      </c>
      <c r="P1317" s="27">
        <v>0.65217391304347805</v>
      </c>
      <c r="Q1317" s="27">
        <v>0.54901960784313697</v>
      </c>
      <c r="R1317" s="27">
        <v>0.50487816429740096</v>
      </c>
      <c r="S1317" s="28">
        <v>693</v>
      </c>
    </row>
    <row r="1318" spans="2:19" x14ac:dyDescent="0.3">
      <c r="B1318" s="27" t="s">
        <v>484</v>
      </c>
      <c r="C1318" s="27" t="s">
        <v>29</v>
      </c>
      <c r="D1318" s="27" t="s">
        <v>760</v>
      </c>
      <c r="E1318" s="27">
        <v>32</v>
      </c>
      <c r="F1318" s="27" t="s">
        <v>100</v>
      </c>
      <c r="G1318" s="27" t="s">
        <v>33</v>
      </c>
      <c r="H1318" s="27" t="s">
        <v>91</v>
      </c>
      <c r="I1318" s="27">
        <v>4</v>
      </c>
      <c r="J1318" s="27">
        <v>5</v>
      </c>
      <c r="K1318" s="27">
        <v>4</v>
      </c>
      <c r="L1318" s="27">
        <v>8</v>
      </c>
      <c r="M1318" s="27">
        <v>0.57142857142857095</v>
      </c>
      <c r="N1318" s="27">
        <v>0.56593406593406503</v>
      </c>
      <c r="O1318" s="27">
        <v>0.57142857142857095</v>
      </c>
      <c r="P1318" s="27">
        <v>0.56739495798319295</v>
      </c>
      <c r="Q1318" s="27">
        <v>0.55555555555555503</v>
      </c>
      <c r="R1318" s="27">
        <v>0.54949116684306998</v>
      </c>
      <c r="S1318" s="28">
        <v>695</v>
      </c>
    </row>
    <row r="1319" spans="2:19" x14ac:dyDescent="0.3">
      <c r="B1319" s="27" t="s">
        <v>484</v>
      </c>
      <c r="C1319" s="27" t="s">
        <v>19</v>
      </c>
      <c r="D1319" s="27" t="s">
        <v>761</v>
      </c>
      <c r="E1319" s="27">
        <v>32</v>
      </c>
      <c r="F1319" s="27" t="s">
        <v>100</v>
      </c>
      <c r="G1319" s="27" t="s">
        <v>22</v>
      </c>
      <c r="H1319" s="27" t="s">
        <v>91</v>
      </c>
      <c r="I1319" s="27">
        <v>3</v>
      </c>
      <c r="J1319" s="27">
        <v>3</v>
      </c>
      <c r="K1319" s="27">
        <v>5</v>
      </c>
      <c r="L1319" s="27">
        <v>12</v>
      </c>
      <c r="M1319" s="27">
        <v>0.65217391304347805</v>
      </c>
      <c r="N1319" s="27">
        <v>0.68913043478260805</v>
      </c>
      <c r="O1319" s="27">
        <v>0.65217391304347805</v>
      </c>
      <c r="P1319" s="27">
        <v>0.66614906832298104</v>
      </c>
      <c r="Q1319" s="27">
        <v>0.60294117647058798</v>
      </c>
      <c r="R1319" s="27">
        <v>0.570434647201574</v>
      </c>
      <c r="S1319" s="28">
        <v>747</v>
      </c>
    </row>
    <row r="1320" spans="2:19" x14ac:dyDescent="0.3">
      <c r="B1320" s="27" t="s">
        <v>484</v>
      </c>
      <c r="C1320" s="27" t="s">
        <v>19</v>
      </c>
      <c r="D1320" s="27" t="s">
        <v>761</v>
      </c>
      <c r="E1320" s="27">
        <v>32</v>
      </c>
      <c r="F1320" s="27" t="s">
        <v>100</v>
      </c>
      <c r="G1320" s="27" t="s">
        <v>33</v>
      </c>
      <c r="H1320" s="27" t="s">
        <v>91</v>
      </c>
      <c r="I1320" s="27">
        <v>7</v>
      </c>
      <c r="J1320" s="27">
        <v>2</v>
      </c>
      <c r="K1320" s="27">
        <v>3</v>
      </c>
      <c r="L1320" s="27">
        <v>9</v>
      </c>
      <c r="M1320" s="27">
        <v>0.76190476190476097</v>
      </c>
      <c r="N1320" s="27">
        <v>0.76753246753246696</v>
      </c>
      <c r="O1320" s="27">
        <v>0.76190476190476097</v>
      </c>
      <c r="P1320" s="27">
        <v>0.76299444262830896</v>
      </c>
      <c r="Q1320" s="27">
        <v>0.76388888888888895</v>
      </c>
      <c r="R1320" s="27">
        <v>0.76026704301274195</v>
      </c>
      <c r="S1320" s="28">
        <v>748</v>
      </c>
    </row>
    <row r="1321" spans="2:19" x14ac:dyDescent="0.3">
      <c r="B1321" s="27" t="s">
        <v>484</v>
      </c>
      <c r="C1321" s="27" t="s">
        <v>23</v>
      </c>
      <c r="D1321" s="27" t="s">
        <v>762</v>
      </c>
      <c r="E1321" s="27">
        <v>32</v>
      </c>
      <c r="F1321" s="27" t="s">
        <v>100</v>
      </c>
      <c r="G1321" s="27" t="s">
        <v>22</v>
      </c>
      <c r="H1321" s="27" t="s">
        <v>91</v>
      </c>
      <c r="I1321" s="27">
        <v>0</v>
      </c>
      <c r="J1321" s="27">
        <v>6</v>
      </c>
      <c r="K1321" s="27">
        <v>1</v>
      </c>
      <c r="L1321" s="27">
        <v>16</v>
      </c>
      <c r="M1321" s="27">
        <v>0.69565217391304301</v>
      </c>
      <c r="N1321" s="27">
        <v>0.53754940711462396</v>
      </c>
      <c r="O1321" s="27">
        <v>0.69565217391304301</v>
      </c>
      <c r="P1321" s="27">
        <v>0.60646599777034504</v>
      </c>
      <c r="Q1321" s="27">
        <v>0.47058823529411697</v>
      </c>
      <c r="R1321" s="27">
        <v>0</v>
      </c>
      <c r="S1321" s="28">
        <v>106</v>
      </c>
    </row>
    <row r="1322" spans="2:19" x14ac:dyDescent="0.3">
      <c r="B1322" s="27" t="s">
        <v>484</v>
      </c>
      <c r="C1322" s="27" t="s">
        <v>23</v>
      </c>
      <c r="D1322" s="27" t="s">
        <v>762</v>
      </c>
      <c r="E1322" s="27">
        <v>32</v>
      </c>
      <c r="F1322" s="27" t="s">
        <v>100</v>
      </c>
      <c r="G1322" s="27" t="s">
        <v>33</v>
      </c>
      <c r="H1322" s="27" t="s">
        <v>91</v>
      </c>
      <c r="I1322" s="27">
        <v>2</v>
      </c>
      <c r="J1322" s="27">
        <v>7</v>
      </c>
      <c r="K1322" s="27">
        <v>5</v>
      </c>
      <c r="L1322" s="27">
        <v>7</v>
      </c>
      <c r="M1322" s="27">
        <v>0.42857142857142799</v>
      </c>
      <c r="N1322" s="27">
        <v>0.40816326530612201</v>
      </c>
      <c r="O1322" s="27">
        <v>0.42857142857142799</v>
      </c>
      <c r="P1322" s="27">
        <v>0.41483516483516403</v>
      </c>
      <c r="Q1322" s="27">
        <v>0.40277777777777701</v>
      </c>
      <c r="R1322" s="27">
        <v>0.36889397323343998</v>
      </c>
      <c r="S1322" s="28">
        <v>106</v>
      </c>
    </row>
    <row r="1323" spans="2:19" x14ac:dyDescent="0.3">
      <c r="B1323" s="27" t="s">
        <v>484</v>
      </c>
      <c r="C1323" s="27" t="s">
        <v>25</v>
      </c>
      <c r="D1323" s="27" t="s">
        <v>763</v>
      </c>
      <c r="E1323" s="27">
        <v>32</v>
      </c>
      <c r="F1323" s="27" t="s">
        <v>100</v>
      </c>
      <c r="G1323" s="27" t="s">
        <v>22</v>
      </c>
      <c r="H1323" s="27" t="s">
        <v>91</v>
      </c>
      <c r="I1323" s="27">
        <v>2</v>
      </c>
      <c r="J1323" s="27">
        <v>4</v>
      </c>
      <c r="K1323" s="27">
        <v>4</v>
      </c>
      <c r="L1323" s="27">
        <v>13</v>
      </c>
      <c r="M1323" s="27">
        <v>0.65217391304347805</v>
      </c>
      <c r="N1323" s="27">
        <v>0.65217391304347805</v>
      </c>
      <c r="O1323" s="27">
        <v>0.65217391304347805</v>
      </c>
      <c r="P1323" s="27">
        <v>0.65217391304347805</v>
      </c>
      <c r="Q1323" s="27">
        <v>0.54901960784313697</v>
      </c>
      <c r="R1323" s="27">
        <v>0.50487816429740096</v>
      </c>
      <c r="S1323" s="28">
        <v>108</v>
      </c>
    </row>
    <row r="1324" spans="2:19" x14ac:dyDescent="0.3">
      <c r="B1324" s="27" t="s">
        <v>484</v>
      </c>
      <c r="C1324" s="27" t="s">
        <v>25</v>
      </c>
      <c r="D1324" s="27" t="s">
        <v>763</v>
      </c>
      <c r="E1324" s="27">
        <v>32</v>
      </c>
      <c r="F1324" s="27" t="s">
        <v>100</v>
      </c>
      <c r="G1324" s="27" t="s">
        <v>33</v>
      </c>
      <c r="H1324" s="27" t="s">
        <v>91</v>
      </c>
      <c r="I1324" s="27">
        <v>3</v>
      </c>
      <c r="J1324" s="27">
        <v>6</v>
      </c>
      <c r="K1324" s="27">
        <v>3</v>
      </c>
      <c r="L1324" s="27">
        <v>9</v>
      </c>
      <c r="M1324" s="27">
        <v>0.57142857142857095</v>
      </c>
      <c r="N1324" s="27">
        <v>0.55714285714285705</v>
      </c>
      <c r="O1324" s="27">
        <v>0.57142857142857095</v>
      </c>
      <c r="P1324" s="27">
        <v>0.55238095238095197</v>
      </c>
      <c r="Q1324" s="27">
        <v>0.54166666666666596</v>
      </c>
      <c r="R1324" s="27">
        <v>0.52331756969605203</v>
      </c>
      <c r="S1324" s="28">
        <v>108</v>
      </c>
    </row>
    <row r="1325" spans="2:19" x14ac:dyDescent="0.3">
      <c r="B1325" s="27" t="s">
        <v>484</v>
      </c>
      <c r="C1325" s="27" t="s">
        <v>27</v>
      </c>
      <c r="D1325" s="27" t="s">
        <v>764</v>
      </c>
      <c r="E1325" s="27">
        <v>32</v>
      </c>
      <c r="F1325" s="27" t="s">
        <v>100</v>
      </c>
      <c r="G1325" s="27" t="s">
        <v>22</v>
      </c>
      <c r="H1325" s="27" t="s">
        <v>91</v>
      </c>
      <c r="I1325" s="27">
        <v>0</v>
      </c>
      <c r="J1325" s="27">
        <v>4</v>
      </c>
      <c r="K1325" s="27">
        <v>5</v>
      </c>
      <c r="L1325" s="27">
        <v>11</v>
      </c>
      <c r="M1325" s="27">
        <v>0.55000000000000004</v>
      </c>
      <c r="N1325" s="27">
        <v>0.586666666666666</v>
      </c>
      <c r="O1325" s="27">
        <v>0.55000000000000004</v>
      </c>
      <c r="P1325" s="27">
        <v>0.56774193548386997</v>
      </c>
      <c r="Q1325" s="27">
        <v>0.34375</v>
      </c>
      <c r="R1325" s="27">
        <v>0</v>
      </c>
      <c r="S1325" s="28">
        <v>720</v>
      </c>
    </row>
    <row r="1326" spans="2:19" x14ac:dyDescent="0.3">
      <c r="B1326" s="27" t="s">
        <v>484</v>
      </c>
      <c r="C1326" s="27" t="s">
        <v>27</v>
      </c>
      <c r="D1326" s="27" t="s">
        <v>764</v>
      </c>
      <c r="E1326" s="27">
        <v>32</v>
      </c>
      <c r="F1326" s="27" t="s">
        <v>100</v>
      </c>
      <c r="G1326" s="27" t="s">
        <v>33</v>
      </c>
      <c r="H1326" s="27" t="s">
        <v>91</v>
      </c>
      <c r="I1326" s="27">
        <v>2</v>
      </c>
      <c r="J1326" s="27">
        <v>6</v>
      </c>
      <c r="K1326" s="27">
        <v>5</v>
      </c>
      <c r="L1326" s="27">
        <v>9</v>
      </c>
      <c r="M1326" s="27">
        <v>0.5</v>
      </c>
      <c r="N1326" s="27">
        <v>0.48571428571428499</v>
      </c>
      <c r="O1326" s="27">
        <v>0.5</v>
      </c>
      <c r="P1326" s="27">
        <v>0.49195402298850499</v>
      </c>
      <c r="Q1326" s="27">
        <v>0.44642857142857101</v>
      </c>
      <c r="R1326" s="27">
        <v>0.40741256798452602</v>
      </c>
      <c r="S1326" s="28">
        <v>722</v>
      </c>
    </row>
    <row r="1327" spans="2:19" x14ac:dyDescent="0.3">
      <c r="B1327" s="13" t="s">
        <v>484</v>
      </c>
      <c r="C1327" s="13" t="s">
        <v>19</v>
      </c>
      <c r="D1327" s="13" t="s">
        <v>765</v>
      </c>
      <c r="E1327" s="13">
        <v>32</v>
      </c>
      <c r="F1327" s="13" t="s">
        <v>100</v>
      </c>
      <c r="G1327" s="13" t="s">
        <v>22</v>
      </c>
      <c r="H1327" s="13" t="s">
        <v>96</v>
      </c>
      <c r="I1327" s="13">
        <v>2</v>
      </c>
      <c r="J1327" s="13">
        <v>4</v>
      </c>
      <c r="K1327" s="13">
        <v>4</v>
      </c>
      <c r="L1327" s="13">
        <v>13</v>
      </c>
      <c r="M1327" s="13">
        <v>0.65217391304347805</v>
      </c>
      <c r="N1327" s="13">
        <v>0.65217391304347805</v>
      </c>
      <c r="O1327" s="13">
        <v>0.65217391304347805</v>
      </c>
      <c r="P1327" s="13">
        <v>0.65217391304347805</v>
      </c>
      <c r="Q1327" s="13">
        <v>0.54901960784313697</v>
      </c>
      <c r="R1327" s="13">
        <v>0.50487816429740096</v>
      </c>
      <c r="S1327" s="14">
        <v>370</v>
      </c>
    </row>
    <row r="1328" spans="2:19" x14ac:dyDescent="0.3">
      <c r="B1328" s="13" t="s">
        <v>484</v>
      </c>
      <c r="C1328" s="13" t="s">
        <v>19</v>
      </c>
      <c r="D1328" s="13" t="s">
        <v>765</v>
      </c>
      <c r="E1328" s="13">
        <v>32</v>
      </c>
      <c r="F1328" s="13" t="s">
        <v>100</v>
      </c>
      <c r="G1328" s="13" t="s">
        <v>33</v>
      </c>
      <c r="H1328" s="13" t="s">
        <v>96</v>
      </c>
      <c r="I1328" s="13">
        <v>4</v>
      </c>
      <c r="J1328" s="13">
        <v>5</v>
      </c>
      <c r="K1328" s="13">
        <v>2</v>
      </c>
      <c r="L1328" s="13">
        <v>10</v>
      </c>
      <c r="M1328" s="13">
        <v>0.66666666666666596</v>
      </c>
      <c r="N1328" s="13">
        <v>0.66666666666666596</v>
      </c>
      <c r="O1328" s="13">
        <v>0.66666666666666596</v>
      </c>
      <c r="P1328" s="13">
        <v>0.65185185185185102</v>
      </c>
      <c r="Q1328" s="13">
        <v>0.63888888888888895</v>
      </c>
      <c r="R1328" s="13">
        <v>0.63696186146957701</v>
      </c>
      <c r="S1328" s="14">
        <v>371</v>
      </c>
    </row>
    <row r="1329" spans="2:19" x14ac:dyDescent="0.3">
      <c r="B1329" s="13" t="s">
        <v>484</v>
      </c>
      <c r="C1329" s="13" t="s">
        <v>23</v>
      </c>
      <c r="D1329" s="13" t="s">
        <v>766</v>
      </c>
      <c r="E1329" s="13">
        <v>32</v>
      </c>
      <c r="F1329" s="13" t="s">
        <v>100</v>
      </c>
      <c r="G1329" s="13" t="s">
        <v>22</v>
      </c>
      <c r="H1329" s="13" t="s">
        <v>96</v>
      </c>
      <c r="I1329" s="13">
        <v>0</v>
      </c>
      <c r="J1329" s="13">
        <v>6</v>
      </c>
      <c r="K1329" s="13">
        <v>1</v>
      </c>
      <c r="L1329" s="13">
        <v>16</v>
      </c>
      <c r="M1329" s="13">
        <v>0.69565217391304301</v>
      </c>
      <c r="N1329" s="13">
        <v>0.53754940711462396</v>
      </c>
      <c r="O1329" s="13">
        <v>0.69565217391304301</v>
      </c>
      <c r="P1329" s="13">
        <v>0.60646599777034504</v>
      </c>
      <c r="Q1329" s="13">
        <v>0.47058823529411697</v>
      </c>
      <c r="R1329" s="13">
        <v>0</v>
      </c>
      <c r="S1329" s="14">
        <v>444</v>
      </c>
    </row>
    <row r="1330" spans="2:19" x14ac:dyDescent="0.3">
      <c r="B1330" s="13" t="s">
        <v>484</v>
      </c>
      <c r="C1330" s="13" t="s">
        <v>23</v>
      </c>
      <c r="D1330" s="13" t="s">
        <v>766</v>
      </c>
      <c r="E1330" s="13">
        <v>32</v>
      </c>
      <c r="F1330" s="13" t="s">
        <v>100</v>
      </c>
      <c r="G1330" s="13" t="s">
        <v>33</v>
      </c>
      <c r="H1330" s="13" t="s">
        <v>96</v>
      </c>
      <c r="I1330" s="13">
        <v>1</v>
      </c>
      <c r="J1330" s="13">
        <v>8</v>
      </c>
      <c r="K1330" s="13">
        <v>3</v>
      </c>
      <c r="L1330" s="13">
        <v>9</v>
      </c>
      <c r="M1330" s="13">
        <v>0.476190476190476</v>
      </c>
      <c r="N1330" s="13">
        <v>0.40966386554621798</v>
      </c>
      <c r="O1330" s="13">
        <v>0.476190476190476</v>
      </c>
      <c r="P1330" s="13">
        <v>0.42061386888973101</v>
      </c>
      <c r="Q1330" s="13">
        <v>0.43055555555555503</v>
      </c>
      <c r="R1330" s="13">
        <v>0.32406944672724097</v>
      </c>
      <c r="S1330" s="14">
        <v>445</v>
      </c>
    </row>
    <row r="1331" spans="2:19" x14ac:dyDescent="0.3">
      <c r="B1331" s="13" t="s">
        <v>484</v>
      </c>
      <c r="C1331" s="13" t="s">
        <v>29</v>
      </c>
      <c r="D1331" s="13" t="s">
        <v>767</v>
      </c>
      <c r="E1331" s="13">
        <v>32</v>
      </c>
      <c r="F1331" s="13" t="s">
        <v>100</v>
      </c>
      <c r="G1331" s="13" t="s">
        <v>22</v>
      </c>
      <c r="H1331" s="13" t="s">
        <v>96</v>
      </c>
      <c r="I1331" s="13">
        <v>4</v>
      </c>
      <c r="J1331" s="13">
        <v>2</v>
      </c>
      <c r="K1331" s="13">
        <v>6</v>
      </c>
      <c r="L1331" s="13">
        <v>11</v>
      </c>
      <c r="M1331" s="13">
        <v>0.65217391304347805</v>
      </c>
      <c r="N1331" s="13">
        <v>0.72976588628762495</v>
      </c>
      <c r="O1331" s="13">
        <v>0.65217391304347805</v>
      </c>
      <c r="P1331" s="13">
        <v>0.672463768115942</v>
      </c>
      <c r="Q1331" s="13">
        <v>0.65686274509803899</v>
      </c>
      <c r="R1331" s="13">
        <v>0.61814513737513999</v>
      </c>
      <c r="S1331" s="14">
        <v>671</v>
      </c>
    </row>
    <row r="1332" spans="2:19" x14ac:dyDescent="0.3">
      <c r="B1332" s="13" t="s">
        <v>484</v>
      </c>
      <c r="C1332" s="13" t="s">
        <v>29</v>
      </c>
      <c r="D1332" s="13" t="s">
        <v>767</v>
      </c>
      <c r="E1332" s="13">
        <v>32</v>
      </c>
      <c r="F1332" s="13" t="s">
        <v>100</v>
      </c>
      <c r="G1332" s="13" t="s">
        <v>33</v>
      </c>
      <c r="H1332" s="13" t="s">
        <v>96</v>
      </c>
      <c r="I1332" s="13">
        <v>3</v>
      </c>
      <c r="J1332" s="13">
        <v>6</v>
      </c>
      <c r="K1332" s="13">
        <v>3</v>
      </c>
      <c r="L1332" s="13">
        <v>9</v>
      </c>
      <c r="M1332" s="13">
        <v>0.57142857142857095</v>
      </c>
      <c r="N1332" s="13">
        <v>0.55714285714285705</v>
      </c>
      <c r="O1332" s="13">
        <v>0.57142857142857095</v>
      </c>
      <c r="P1332" s="13">
        <v>0.55238095238095197</v>
      </c>
      <c r="Q1332" s="13">
        <v>0.54166666666666596</v>
      </c>
      <c r="R1332" s="13">
        <v>0.52331756969605203</v>
      </c>
      <c r="S1332" s="14">
        <v>673</v>
      </c>
    </row>
    <row r="1333" spans="2:19" x14ac:dyDescent="0.3">
      <c r="B1333" s="13" t="s">
        <v>484</v>
      </c>
      <c r="C1333" s="13" t="s">
        <v>29</v>
      </c>
      <c r="D1333" s="13" t="s">
        <v>768</v>
      </c>
      <c r="E1333" s="13">
        <v>32</v>
      </c>
      <c r="F1333" s="13" t="s">
        <v>100</v>
      </c>
      <c r="G1333" s="13" t="s">
        <v>22</v>
      </c>
      <c r="H1333" s="13" t="s">
        <v>96</v>
      </c>
      <c r="I1333" s="13">
        <v>3</v>
      </c>
      <c r="J1333" s="13">
        <v>3</v>
      </c>
      <c r="K1333" s="13">
        <v>1</v>
      </c>
      <c r="L1333" s="13">
        <v>16</v>
      </c>
      <c r="M1333" s="13">
        <v>0.82608695652173902</v>
      </c>
      <c r="N1333" s="13">
        <v>0.81807780320366097</v>
      </c>
      <c r="O1333" s="13">
        <v>0.82608695652173902</v>
      </c>
      <c r="P1333" s="13">
        <v>0.81352657004830897</v>
      </c>
      <c r="Q1333" s="13">
        <v>0.72058823529411697</v>
      </c>
      <c r="R1333" s="13">
        <v>0.73835832798791201</v>
      </c>
      <c r="S1333" s="14">
        <v>660</v>
      </c>
    </row>
    <row r="1334" spans="2:19" x14ac:dyDescent="0.3">
      <c r="B1334" s="13" t="s">
        <v>484</v>
      </c>
      <c r="C1334" s="13" t="s">
        <v>29</v>
      </c>
      <c r="D1334" s="13" t="s">
        <v>768</v>
      </c>
      <c r="E1334" s="13">
        <v>32</v>
      </c>
      <c r="F1334" s="13" t="s">
        <v>100</v>
      </c>
      <c r="G1334" s="13" t="s">
        <v>33</v>
      </c>
      <c r="H1334" s="13" t="s">
        <v>96</v>
      </c>
      <c r="I1334" s="13">
        <v>5</v>
      </c>
      <c r="J1334" s="13">
        <v>4</v>
      </c>
      <c r="K1334" s="13">
        <v>2</v>
      </c>
      <c r="L1334" s="13">
        <v>10</v>
      </c>
      <c r="M1334" s="13">
        <v>0.71428571428571397</v>
      </c>
      <c r="N1334" s="13">
        <v>0.71428571428571397</v>
      </c>
      <c r="O1334" s="13">
        <v>0.71428571428571397</v>
      </c>
      <c r="P1334" s="13">
        <v>0.70741758241758201</v>
      </c>
      <c r="Q1334" s="13">
        <v>0.69444444444444398</v>
      </c>
      <c r="R1334" s="13">
        <v>0.69714408094728597</v>
      </c>
      <c r="S1334" s="14">
        <v>662</v>
      </c>
    </row>
    <row r="1335" spans="2:19" x14ac:dyDescent="0.3">
      <c r="B1335" s="13" t="s">
        <v>484</v>
      </c>
      <c r="C1335" s="13" t="s">
        <v>27</v>
      </c>
      <c r="D1335" s="13" t="s">
        <v>769</v>
      </c>
      <c r="E1335" s="13">
        <v>32</v>
      </c>
      <c r="F1335" s="13" t="s">
        <v>100</v>
      </c>
      <c r="G1335" s="13" t="s">
        <v>22</v>
      </c>
      <c r="H1335" s="13" t="s">
        <v>96</v>
      </c>
      <c r="I1335" s="13">
        <v>1</v>
      </c>
      <c r="J1335" s="13">
        <v>3</v>
      </c>
      <c r="K1335" s="13">
        <v>6</v>
      </c>
      <c r="L1335" s="13">
        <v>10</v>
      </c>
      <c r="M1335" s="13">
        <v>0.55000000000000004</v>
      </c>
      <c r="N1335" s="13">
        <v>0.643956043956044</v>
      </c>
      <c r="O1335" s="13">
        <v>0.55000000000000004</v>
      </c>
      <c r="P1335" s="13">
        <v>0.58808777429466996</v>
      </c>
      <c r="Q1335" s="13">
        <v>0.4375</v>
      </c>
      <c r="R1335" s="13">
        <v>0.36198840394443499</v>
      </c>
      <c r="S1335" s="14">
        <v>778</v>
      </c>
    </row>
    <row r="1336" spans="2:19" x14ac:dyDescent="0.3">
      <c r="B1336" s="13" t="s">
        <v>484</v>
      </c>
      <c r="C1336" s="13" t="s">
        <v>27</v>
      </c>
      <c r="D1336" s="13" t="s">
        <v>769</v>
      </c>
      <c r="E1336" s="13">
        <v>32</v>
      </c>
      <c r="F1336" s="13" t="s">
        <v>100</v>
      </c>
      <c r="G1336" s="13" t="s">
        <v>33</v>
      </c>
      <c r="H1336" s="13" t="s">
        <v>96</v>
      </c>
      <c r="I1336" s="13">
        <v>5</v>
      </c>
      <c r="J1336" s="13">
        <v>3</v>
      </c>
      <c r="K1336" s="13">
        <v>5</v>
      </c>
      <c r="L1336" s="13">
        <v>9</v>
      </c>
      <c r="M1336" s="13">
        <v>0.63636363636363602</v>
      </c>
      <c r="N1336" s="13">
        <v>0.65909090909090895</v>
      </c>
      <c r="O1336" s="13">
        <v>0.63636363636363602</v>
      </c>
      <c r="P1336" s="13">
        <v>0.64257964257964195</v>
      </c>
      <c r="Q1336" s="13">
        <v>0.63392857142857095</v>
      </c>
      <c r="R1336" s="13">
        <v>0.62302638558095902</v>
      </c>
      <c r="S1336" s="14">
        <v>779</v>
      </c>
    </row>
    <row r="1337" spans="2:19" x14ac:dyDescent="0.3">
      <c r="B1337" s="3" t="s">
        <v>484</v>
      </c>
      <c r="C1337" s="3" t="s">
        <v>25</v>
      </c>
      <c r="D1337" s="3" t="s">
        <v>770</v>
      </c>
      <c r="E1337" s="3">
        <v>16</v>
      </c>
      <c r="F1337" s="3" t="s">
        <v>21</v>
      </c>
      <c r="G1337" s="3" t="s">
        <v>22</v>
      </c>
      <c r="H1337" s="3" t="s">
        <v>31</v>
      </c>
      <c r="I1337" s="3">
        <v>5</v>
      </c>
      <c r="J1337" s="3">
        <v>1</v>
      </c>
      <c r="K1337" s="3">
        <v>13</v>
      </c>
      <c r="L1337" s="3">
        <v>4</v>
      </c>
      <c r="M1337" s="3">
        <v>0.39130434782608697</v>
      </c>
      <c r="N1337" s="3">
        <v>0.663768115942029</v>
      </c>
      <c r="O1337" s="3">
        <v>0.39130434782608697</v>
      </c>
      <c r="P1337" s="3">
        <v>0.377470355731225</v>
      </c>
      <c r="Q1337" s="3">
        <v>0.53431372549019596</v>
      </c>
      <c r="R1337" s="3">
        <v>0.45688229377129103</v>
      </c>
      <c r="S1337" s="4">
        <v>245</v>
      </c>
    </row>
    <row r="1338" spans="2:19" x14ac:dyDescent="0.3">
      <c r="B1338" s="3" t="s">
        <v>484</v>
      </c>
      <c r="C1338" s="3" t="s">
        <v>25</v>
      </c>
      <c r="D1338" s="3" t="s">
        <v>770</v>
      </c>
      <c r="E1338" s="3">
        <v>16</v>
      </c>
      <c r="F1338" s="3" t="s">
        <v>21</v>
      </c>
      <c r="G1338" s="3" t="s">
        <v>33</v>
      </c>
      <c r="H1338" s="3" t="s">
        <v>31</v>
      </c>
      <c r="I1338" s="3">
        <v>0</v>
      </c>
      <c r="J1338" s="3">
        <v>9</v>
      </c>
      <c r="K1338" s="3">
        <v>0</v>
      </c>
      <c r="L1338" s="3">
        <v>12</v>
      </c>
      <c r="M1338" s="3">
        <v>0.57142857142857095</v>
      </c>
      <c r="N1338" s="3">
        <v>0.32653061224489699</v>
      </c>
      <c r="O1338" s="3">
        <v>0.57142857142857095</v>
      </c>
      <c r="P1338" s="3">
        <v>0.415584415584415</v>
      </c>
      <c r="Q1338" s="3">
        <v>0.5</v>
      </c>
      <c r="R1338" s="3">
        <v>0</v>
      </c>
      <c r="S1338" s="4">
        <v>246</v>
      </c>
    </row>
    <row r="1339" spans="2:19" x14ac:dyDescent="0.3">
      <c r="B1339" s="3" t="s">
        <v>484</v>
      </c>
      <c r="C1339" s="3" t="s">
        <v>19</v>
      </c>
      <c r="D1339" s="3" t="s">
        <v>771</v>
      </c>
      <c r="E1339" s="3">
        <v>16</v>
      </c>
      <c r="F1339" s="3" t="s">
        <v>21</v>
      </c>
      <c r="G1339" s="3" t="s">
        <v>22</v>
      </c>
      <c r="H1339" s="3" t="s">
        <v>31</v>
      </c>
      <c r="I1339" s="3">
        <v>0</v>
      </c>
      <c r="J1339" s="3">
        <v>6</v>
      </c>
      <c r="K1339" s="3">
        <v>0</v>
      </c>
      <c r="L1339" s="3">
        <v>17</v>
      </c>
      <c r="M1339" s="3">
        <v>0.73913043478260798</v>
      </c>
      <c r="N1339" s="3">
        <v>0.54631379962192805</v>
      </c>
      <c r="O1339" s="3">
        <v>0.73913043478260798</v>
      </c>
      <c r="P1339" s="3">
        <v>0.62826086956521698</v>
      </c>
      <c r="Q1339" s="3">
        <v>0.5</v>
      </c>
      <c r="R1339" s="3">
        <v>0</v>
      </c>
      <c r="S1339" s="4">
        <v>264</v>
      </c>
    </row>
    <row r="1340" spans="2:19" x14ac:dyDescent="0.3">
      <c r="B1340" s="3" t="s">
        <v>484</v>
      </c>
      <c r="C1340" s="3" t="s">
        <v>19</v>
      </c>
      <c r="D1340" s="3" t="s">
        <v>771</v>
      </c>
      <c r="E1340" s="3">
        <v>16</v>
      </c>
      <c r="F1340" s="3" t="s">
        <v>21</v>
      </c>
      <c r="G1340" s="3" t="s">
        <v>33</v>
      </c>
      <c r="H1340" s="3" t="s">
        <v>31</v>
      </c>
      <c r="I1340" s="3">
        <v>0</v>
      </c>
      <c r="J1340" s="3">
        <v>9</v>
      </c>
      <c r="K1340" s="3">
        <v>0</v>
      </c>
      <c r="L1340" s="3">
        <v>12</v>
      </c>
      <c r="M1340" s="3">
        <v>0.57142857142857095</v>
      </c>
      <c r="N1340" s="3">
        <v>0.32653061224489699</v>
      </c>
      <c r="O1340" s="3">
        <v>0.57142857142857095</v>
      </c>
      <c r="P1340" s="3">
        <v>0.415584415584415</v>
      </c>
      <c r="Q1340" s="3">
        <v>0.5</v>
      </c>
      <c r="R1340" s="3">
        <v>0</v>
      </c>
      <c r="S1340" s="4">
        <v>265</v>
      </c>
    </row>
    <row r="1341" spans="2:19" x14ac:dyDescent="0.3">
      <c r="B1341" s="3" t="s">
        <v>484</v>
      </c>
      <c r="C1341" s="3" t="s">
        <v>27</v>
      </c>
      <c r="D1341" s="3" t="s">
        <v>772</v>
      </c>
      <c r="E1341" s="3">
        <v>16</v>
      </c>
      <c r="F1341" s="3" t="s">
        <v>21</v>
      </c>
      <c r="G1341" s="3" t="s">
        <v>22</v>
      </c>
      <c r="H1341" s="3" t="s">
        <v>31</v>
      </c>
      <c r="I1341" s="3">
        <v>0</v>
      </c>
      <c r="J1341" s="3">
        <v>4</v>
      </c>
      <c r="K1341" s="3">
        <v>0</v>
      </c>
      <c r="L1341" s="3">
        <v>16</v>
      </c>
      <c r="M1341" s="3">
        <v>0.8</v>
      </c>
      <c r="N1341" s="3">
        <v>0.64</v>
      </c>
      <c r="O1341" s="3">
        <v>0.8</v>
      </c>
      <c r="P1341" s="3">
        <v>0.71111111111111103</v>
      </c>
      <c r="Q1341" s="3">
        <v>0.5</v>
      </c>
      <c r="R1341" s="3">
        <v>0</v>
      </c>
      <c r="S1341" s="4">
        <v>276</v>
      </c>
    </row>
    <row r="1342" spans="2:19" x14ac:dyDescent="0.3">
      <c r="B1342" s="3" t="s">
        <v>484</v>
      </c>
      <c r="C1342" s="3" t="s">
        <v>27</v>
      </c>
      <c r="D1342" s="3" t="s">
        <v>772</v>
      </c>
      <c r="E1342" s="3">
        <v>16</v>
      </c>
      <c r="F1342" s="3" t="s">
        <v>21</v>
      </c>
      <c r="G1342" s="3" t="s">
        <v>33</v>
      </c>
      <c r="H1342" s="3" t="s">
        <v>31</v>
      </c>
      <c r="I1342" s="3">
        <v>0</v>
      </c>
      <c r="J1342" s="3">
        <v>8</v>
      </c>
      <c r="K1342" s="3">
        <v>0</v>
      </c>
      <c r="L1342" s="3">
        <v>14</v>
      </c>
      <c r="M1342" s="3">
        <v>0.63636363636363602</v>
      </c>
      <c r="N1342" s="3">
        <v>0.40495867768595001</v>
      </c>
      <c r="O1342" s="3">
        <v>0.63636363636363602</v>
      </c>
      <c r="P1342" s="3">
        <v>0.49494949494949497</v>
      </c>
      <c r="Q1342" s="3">
        <v>0.5</v>
      </c>
      <c r="R1342" s="3">
        <v>0</v>
      </c>
      <c r="S1342" s="4">
        <v>277</v>
      </c>
    </row>
    <row r="1343" spans="2:19" x14ac:dyDescent="0.3">
      <c r="B1343" s="3" t="s">
        <v>484</v>
      </c>
      <c r="C1343" s="3" t="s">
        <v>23</v>
      </c>
      <c r="D1343" s="3" t="s">
        <v>773</v>
      </c>
      <c r="E1343" s="3">
        <v>16</v>
      </c>
      <c r="F1343" s="3" t="s">
        <v>21</v>
      </c>
      <c r="G1343" s="3" t="s">
        <v>22</v>
      </c>
      <c r="H1343" s="3" t="s">
        <v>31</v>
      </c>
      <c r="I1343" s="3">
        <v>0</v>
      </c>
      <c r="J1343" s="3">
        <v>6</v>
      </c>
      <c r="K1343" s="3">
        <v>0</v>
      </c>
      <c r="L1343" s="3">
        <v>17</v>
      </c>
      <c r="M1343" s="3">
        <v>0.73913043478260798</v>
      </c>
      <c r="N1343" s="3">
        <v>0.54631379962192805</v>
      </c>
      <c r="O1343" s="3">
        <v>0.73913043478260798</v>
      </c>
      <c r="P1343" s="3">
        <v>0.62826086956521698</v>
      </c>
      <c r="Q1343" s="3">
        <v>0.5</v>
      </c>
      <c r="R1343" s="3">
        <v>0</v>
      </c>
      <c r="S1343" s="4">
        <v>277</v>
      </c>
    </row>
    <row r="1344" spans="2:19" x14ac:dyDescent="0.3">
      <c r="B1344" s="3" t="s">
        <v>484</v>
      </c>
      <c r="C1344" s="3" t="s">
        <v>23</v>
      </c>
      <c r="D1344" s="3" t="s">
        <v>773</v>
      </c>
      <c r="E1344" s="3">
        <v>16</v>
      </c>
      <c r="F1344" s="3" t="s">
        <v>21</v>
      </c>
      <c r="G1344" s="3" t="s">
        <v>33</v>
      </c>
      <c r="H1344" s="3" t="s">
        <v>31</v>
      </c>
      <c r="I1344" s="3">
        <v>0</v>
      </c>
      <c r="J1344" s="3">
        <v>9</v>
      </c>
      <c r="K1344" s="3">
        <v>0</v>
      </c>
      <c r="L1344" s="3">
        <v>12</v>
      </c>
      <c r="M1344" s="3">
        <v>0.57142857142857095</v>
      </c>
      <c r="N1344" s="3">
        <v>0.32653061224489699</v>
      </c>
      <c r="O1344" s="3">
        <v>0.57142857142857095</v>
      </c>
      <c r="P1344" s="3">
        <v>0.415584415584415</v>
      </c>
      <c r="Q1344" s="3">
        <v>0.5</v>
      </c>
      <c r="R1344" s="3">
        <v>0</v>
      </c>
      <c r="S1344" s="4">
        <v>278</v>
      </c>
    </row>
    <row r="1345" spans="2:19" x14ac:dyDescent="0.3">
      <c r="B1345" s="3" t="s">
        <v>484</v>
      </c>
      <c r="C1345" s="3" t="s">
        <v>29</v>
      </c>
      <c r="D1345" s="3" t="s">
        <v>774</v>
      </c>
      <c r="E1345" s="3">
        <v>16</v>
      </c>
      <c r="F1345" s="3" t="s">
        <v>21</v>
      </c>
      <c r="G1345" s="3" t="s">
        <v>22</v>
      </c>
      <c r="H1345" s="3" t="s">
        <v>31</v>
      </c>
      <c r="I1345" s="3">
        <v>0</v>
      </c>
      <c r="J1345" s="3">
        <v>6</v>
      </c>
      <c r="K1345" s="3">
        <v>0</v>
      </c>
      <c r="L1345" s="3">
        <v>17</v>
      </c>
      <c r="M1345" s="3">
        <v>0.73913043478260798</v>
      </c>
      <c r="N1345" s="3">
        <v>0.54631379962192805</v>
      </c>
      <c r="O1345" s="3">
        <v>0.73913043478260798</v>
      </c>
      <c r="P1345" s="3">
        <v>0.62826086956521698</v>
      </c>
      <c r="Q1345" s="3">
        <v>0.5</v>
      </c>
      <c r="R1345" s="3">
        <v>0</v>
      </c>
      <c r="S1345" s="4">
        <v>285</v>
      </c>
    </row>
    <row r="1346" spans="2:19" x14ac:dyDescent="0.3">
      <c r="B1346" s="3" t="s">
        <v>484</v>
      </c>
      <c r="C1346" s="3" t="s">
        <v>29</v>
      </c>
      <c r="D1346" s="3" t="s">
        <v>774</v>
      </c>
      <c r="E1346" s="3">
        <v>16</v>
      </c>
      <c r="F1346" s="3" t="s">
        <v>21</v>
      </c>
      <c r="G1346" s="3" t="s">
        <v>33</v>
      </c>
      <c r="H1346" s="3" t="s">
        <v>31</v>
      </c>
      <c r="I1346" s="3">
        <v>0</v>
      </c>
      <c r="J1346" s="3">
        <v>9</v>
      </c>
      <c r="K1346" s="3">
        <v>0</v>
      </c>
      <c r="L1346" s="3">
        <v>12</v>
      </c>
      <c r="M1346" s="3">
        <v>0.57142857142857095</v>
      </c>
      <c r="N1346" s="3">
        <v>0.32653061224489699</v>
      </c>
      <c r="O1346" s="3">
        <v>0.57142857142857095</v>
      </c>
      <c r="P1346" s="3">
        <v>0.415584415584415</v>
      </c>
      <c r="Q1346" s="3">
        <v>0.5</v>
      </c>
      <c r="R1346" s="3">
        <v>0</v>
      </c>
      <c r="S1346" s="4">
        <v>287</v>
      </c>
    </row>
    <row r="1347" spans="2:19" x14ac:dyDescent="0.3">
      <c r="B1347" s="11" t="s">
        <v>484</v>
      </c>
      <c r="C1347" s="11" t="s">
        <v>23</v>
      </c>
      <c r="D1347" s="11" t="s">
        <v>775</v>
      </c>
      <c r="E1347" s="11">
        <v>16</v>
      </c>
      <c r="F1347" s="11" t="s">
        <v>21</v>
      </c>
      <c r="G1347" s="11" t="s">
        <v>22</v>
      </c>
      <c r="H1347" s="11" t="s">
        <v>32</v>
      </c>
      <c r="I1347" s="11">
        <v>2</v>
      </c>
      <c r="J1347" s="11">
        <v>4</v>
      </c>
      <c r="K1347" s="11">
        <v>4</v>
      </c>
      <c r="L1347" s="11">
        <v>13</v>
      </c>
      <c r="M1347" s="11">
        <v>0.65217391304347805</v>
      </c>
      <c r="N1347" s="11">
        <v>0.65217391304347805</v>
      </c>
      <c r="O1347" s="11">
        <v>0.65217391304347805</v>
      </c>
      <c r="P1347" s="11">
        <v>0.65217391304347805</v>
      </c>
      <c r="Q1347" s="11">
        <v>0.54901960784313697</v>
      </c>
      <c r="R1347" s="11">
        <v>0.50487816429740096</v>
      </c>
      <c r="S1347" s="12">
        <v>241</v>
      </c>
    </row>
    <row r="1348" spans="2:19" x14ac:dyDescent="0.3">
      <c r="B1348" s="11" t="s">
        <v>484</v>
      </c>
      <c r="C1348" s="11" t="s">
        <v>23</v>
      </c>
      <c r="D1348" s="11" t="s">
        <v>775</v>
      </c>
      <c r="E1348" s="11">
        <v>16</v>
      </c>
      <c r="F1348" s="11" t="s">
        <v>21</v>
      </c>
      <c r="G1348" s="11" t="s">
        <v>33</v>
      </c>
      <c r="H1348" s="11" t="s">
        <v>32</v>
      </c>
      <c r="I1348" s="11">
        <v>1</v>
      </c>
      <c r="J1348" s="11">
        <v>8</v>
      </c>
      <c r="K1348" s="11">
        <v>2</v>
      </c>
      <c r="L1348" s="11">
        <v>10</v>
      </c>
      <c r="M1348" s="11">
        <v>0.52380952380952295</v>
      </c>
      <c r="N1348" s="11">
        <v>0.46031746031746001</v>
      </c>
      <c r="O1348" s="11">
        <v>0.52380952380952295</v>
      </c>
      <c r="P1348" s="11">
        <v>0.452380952380952</v>
      </c>
      <c r="Q1348" s="11">
        <v>0.47222222222222199</v>
      </c>
      <c r="R1348" s="11">
        <v>0.36186420135146102</v>
      </c>
      <c r="S1348" s="12">
        <v>242</v>
      </c>
    </row>
    <row r="1349" spans="2:19" x14ac:dyDescent="0.3">
      <c r="B1349" s="11" t="s">
        <v>484</v>
      </c>
      <c r="C1349" s="11" t="s">
        <v>29</v>
      </c>
      <c r="D1349" s="11" t="s">
        <v>776</v>
      </c>
      <c r="E1349" s="11">
        <v>16</v>
      </c>
      <c r="F1349" s="11" t="s">
        <v>21</v>
      </c>
      <c r="G1349" s="11" t="s">
        <v>22</v>
      </c>
      <c r="H1349" s="11" t="s">
        <v>32</v>
      </c>
      <c r="I1349" s="11">
        <v>6</v>
      </c>
      <c r="J1349" s="11">
        <v>0</v>
      </c>
      <c r="K1349" s="11">
        <v>16</v>
      </c>
      <c r="L1349" s="11">
        <v>1</v>
      </c>
      <c r="M1349" s="11">
        <v>0.30434782608695599</v>
      </c>
      <c r="N1349" s="11">
        <v>0.810276679841897</v>
      </c>
      <c r="O1349" s="11">
        <v>0.30434782608695599</v>
      </c>
      <c r="P1349" s="11">
        <v>0.193926846100759</v>
      </c>
      <c r="Q1349" s="11">
        <v>0.52941176470588203</v>
      </c>
      <c r="R1349" s="11">
        <v>0.35589338189438802</v>
      </c>
      <c r="S1349" s="12">
        <v>249</v>
      </c>
    </row>
    <row r="1350" spans="2:19" x14ac:dyDescent="0.3">
      <c r="B1350" s="11" t="s">
        <v>484</v>
      </c>
      <c r="C1350" s="11" t="s">
        <v>29</v>
      </c>
      <c r="D1350" s="11" t="s">
        <v>776</v>
      </c>
      <c r="E1350" s="11">
        <v>16</v>
      </c>
      <c r="F1350" s="11" t="s">
        <v>21</v>
      </c>
      <c r="G1350" s="11" t="s">
        <v>33</v>
      </c>
      <c r="H1350" s="11" t="s">
        <v>32</v>
      </c>
      <c r="I1350" s="11">
        <v>9</v>
      </c>
      <c r="J1350" s="11">
        <v>0</v>
      </c>
      <c r="K1350" s="11">
        <v>10</v>
      </c>
      <c r="L1350" s="11">
        <v>2</v>
      </c>
      <c r="M1350" s="11">
        <v>0.52380952380952295</v>
      </c>
      <c r="N1350" s="11">
        <v>0.77443609022556303</v>
      </c>
      <c r="O1350" s="11">
        <v>0.52380952380952295</v>
      </c>
      <c r="P1350" s="11">
        <v>0.43877551020408101</v>
      </c>
      <c r="Q1350" s="11">
        <v>0.58333333333333304</v>
      </c>
      <c r="R1350" s="11">
        <v>0.53007145129171795</v>
      </c>
      <c r="S1350" s="12">
        <v>250</v>
      </c>
    </row>
    <row r="1351" spans="2:19" x14ac:dyDescent="0.3">
      <c r="B1351" s="11" t="s">
        <v>484</v>
      </c>
      <c r="C1351" s="11" t="s">
        <v>25</v>
      </c>
      <c r="D1351" s="11" t="s">
        <v>777</v>
      </c>
      <c r="E1351" s="11">
        <v>16</v>
      </c>
      <c r="F1351" s="11" t="s">
        <v>21</v>
      </c>
      <c r="G1351" s="11" t="s">
        <v>22</v>
      </c>
      <c r="H1351" s="11" t="s">
        <v>32</v>
      </c>
      <c r="I1351" s="11">
        <v>2</v>
      </c>
      <c r="J1351" s="11">
        <v>4</v>
      </c>
      <c r="K1351" s="11">
        <v>7</v>
      </c>
      <c r="L1351" s="11">
        <v>10</v>
      </c>
      <c r="M1351" s="11">
        <v>0.52173913043478204</v>
      </c>
      <c r="N1351" s="11">
        <v>0.58592132505175898</v>
      </c>
      <c r="O1351" s="11">
        <v>0.52173913043478204</v>
      </c>
      <c r="P1351" s="11">
        <v>0.54642356241234202</v>
      </c>
      <c r="Q1351" s="11">
        <v>0.46078431372549</v>
      </c>
      <c r="R1351" s="11">
        <v>0.42002227084801202</v>
      </c>
      <c r="S1351" s="12">
        <v>280</v>
      </c>
    </row>
    <row r="1352" spans="2:19" x14ac:dyDescent="0.3">
      <c r="B1352" s="11" t="s">
        <v>484</v>
      </c>
      <c r="C1352" s="11" t="s">
        <v>25</v>
      </c>
      <c r="D1352" s="11" t="s">
        <v>777</v>
      </c>
      <c r="E1352" s="11">
        <v>16</v>
      </c>
      <c r="F1352" s="11" t="s">
        <v>21</v>
      </c>
      <c r="G1352" s="11" t="s">
        <v>33</v>
      </c>
      <c r="H1352" s="11" t="s">
        <v>32</v>
      </c>
      <c r="I1352" s="11">
        <v>9</v>
      </c>
      <c r="J1352" s="11">
        <v>0</v>
      </c>
      <c r="K1352" s="11">
        <v>12</v>
      </c>
      <c r="L1352" s="11">
        <v>0</v>
      </c>
      <c r="M1352" s="11">
        <v>0.42857142857142799</v>
      </c>
      <c r="N1352" s="11">
        <v>0.183673469387755</v>
      </c>
      <c r="O1352" s="11">
        <v>0.42857142857142799</v>
      </c>
      <c r="P1352" s="11">
        <v>0.25714285714285701</v>
      </c>
      <c r="Q1352" s="11">
        <v>0.5</v>
      </c>
      <c r="R1352" s="11">
        <v>0</v>
      </c>
      <c r="S1352" s="12">
        <v>281</v>
      </c>
    </row>
    <row r="1353" spans="2:19" x14ac:dyDescent="0.3">
      <c r="B1353" s="11" t="s">
        <v>484</v>
      </c>
      <c r="C1353" s="11" t="s">
        <v>27</v>
      </c>
      <c r="D1353" s="11" t="s">
        <v>778</v>
      </c>
      <c r="E1353" s="11">
        <v>16</v>
      </c>
      <c r="F1353" s="11" t="s">
        <v>21</v>
      </c>
      <c r="G1353" s="11" t="s">
        <v>22</v>
      </c>
      <c r="H1353" s="11" t="s">
        <v>32</v>
      </c>
      <c r="I1353" s="11">
        <v>1</v>
      </c>
      <c r="J1353" s="11">
        <v>3</v>
      </c>
      <c r="K1353" s="11">
        <v>3</v>
      </c>
      <c r="L1353" s="11">
        <v>13</v>
      </c>
      <c r="M1353" s="11">
        <v>0.7</v>
      </c>
      <c r="N1353" s="11">
        <v>0.7</v>
      </c>
      <c r="O1353" s="11">
        <v>0.7</v>
      </c>
      <c r="P1353" s="11">
        <v>0.7</v>
      </c>
      <c r="Q1353" s="11">
        <v>0.53125</v>
      </c>
      <c r="R1353" s="11">
        <v>0.45069390943299797</v>
      </c>
      <c r="S1353" s="12">
        <v>339</v>
      </c>
    </row>
    <row r="1354" spans="2:19" x14ac:dyDescent="0.3">
      <c r="B1354" s="11" t="s">
        <v>484</v>
      </c>
      <c r="C1354" s="11" t="s">
        <v>27</v>
      </c>
      <c r="D1354" s="11" t="s">
        <v>778</v>
      </c>
      <c r="E1354" s="11">
        <v>16</v>
      </c>
      <c r="F1354" s="11" t="s">
        <v>21</v>
      </c>
      <c r="G1354" s="11" t="s">
        <v>33</v>
      </c>
      <c r="H1354" s="11" t="s">
        <v>32</v>
      </c>
      <c r="I1354" s="11">
        <v>2</v>
      </c>
      <c r="J1354" s="11">
        <v>6</v>
      </c>
      <c r="K1354" s="11">
        <v>2</v>
      </c>
      <c r="L1354" s="11">
        <v>12</v>
      </c>
      <c r="M1354" s="11">
        <v>0.63636363636363602</v>
      </c>
      <c r="N1354" s="11">
        <v>0.60606060606060597</v>
      </c>
      <c r="O1354" s="11">
        <v>0.63636363636363602</v>
      </c>
      <c r="P1354" s="11">
        <v>0.59848484848484795</v>
      </c>
      <c r="Q1354" s="11">
        <v>0.55357142857142805</v>
      </c>
      <c r="R1354" s="11">
        <v>0.51697315395717003</v>
      </c>
      <c r="S1354" s="12">
        <v>340</v>
      </c>
    </row>
    <row r="1355" spans="2:19" x14ac:dyDescent="0.3">
      <c r="B1355" s="11" t="s">
        <v>484</v>
      </c>
      <c r="C1355" s="11" t="s">
        <v>19</v>
      </c>
      <c r="D1355" s="11" t="s">
        <v>779</v>
      </c>
      <c r="E1355" s="11">
        <v>16</v>
      </c>
      <c r="F1355" s="11" t="s">
        <v>21</v>
      </c>
      <c r="G1355" s="11" t="s">
        <v>22</v>
      </c>
      <c r="H1355" s="11" t="s">
        <v>32</v>
      </c>
      <c r="I1355" s="11">
        <v>1</v>
      </c>
      <c r="J1355" s="11">
        <v>5</v>
      </c>
      <c r="K1355" s="11">
        <v>0</v>
      </c>
      <c r="L1355" s="11">
        <v>17</v>
      </c>
      <c r="M1355" s="11">
        <v>0.78260869565217395</v>
      </c>
      <c r="N1355" s="11">
        <v>0.83201581027667904</v>
      </c>
      <c r="O1355" s="11">
        <v>0.78260869565217395</v>
      </c>
      <c r="P1355" s="11">
        <v>0.71890428412167495</v>
      </c>
      <c r="Q1355" s="11">
        <v>0.58333333333333304</v>
      </c>
      <c r="R1355" s="11">
        <v>0.59905782799545804</v>
      </c>
      <c r="S1355" s="12">
        <v>416</v>
      </c>
    </row>
    <row r="1356" spans="2:19" x14ac:dyDescent="0.3">
      <c r="B1356" s="11" t="s">
        <v>484</v>
      </c>
      <c r="C1356" s="11" t="s">
        <v>19</v>
      </c>
      <c r="D1356" s="11" t="s">
        <v>779</v>
      </c>
      <c r="E1356" s="11">
        <v>16</v>
      </c>
      <c r="F1356" s="11" t="s">
        <v>21</v>
      </c>
      <c r="G1356" s="11" t="s">
        <v>33</v>
      </c>
      <c r="H1356" s="11" t="s">
        <v>32</v>
      </c>
      <c r="I1356" s="11">
        <v>5</v>
      </c>
      <c r="J1356" s="11">
        <v>4</v>
      </c>
      <c r="K1356" s="11">
        <v>3</v>
      </c>
      <c r="L1356" s="11">
        <v>9</v>
      </c>
      <c r="M1356" s="11">
        <v>0.66666666666666596</v>
      </c>
      <c r="N1356" s="11">
        <v>0.66346153846153799</v>
      </c>
      <c r="O1356" s="11">
        <v>0.66666666666666596</v>
      </c>
      <c r="P1356" s="11">
        <v>0.66352941176470503</v>
      </c>
      <c r="Q1356" s="11">
        <v>0.65277777777777701</v>
      </c>
      <c r="R1356" s="11">
        <v>0.65161636551288604</v>
      </c>
      <c r="S1356" s="12">
        <v>417</v>
      </c>
    </row>
    <row r="1357" spans="2:19" x14ac:dyDescent="0.3">
      <c r="B1357" s="3" t="s">
        <v>484</v>
      </c>
      <c r="C1357" s="3" t="s">
        <v>19</v>
      </c>
      <c r="D1357" s="3" t="s">
        <v>780</v>
      </c>
      <c r="E1357" s="3">
        <v>16</v>
      </c>
      <c r="F1357" s="3" t="s">
        <v>21</v>
      </c>
      <c r="G1357" s="3" t="s">
        <v>22</v>
      </c>
      <c r="H1357" s="3" t="s">
        <v>39</v>
      </c>
      <c r="I1357" s="3">
        <v>0</v>
      </c>
      <c r="J1357" s="3">
        <v>6</v>
      </c>
      <c r="K1357" s="3">
        <v>0</v>
      </c>
      <c r="L1357" s="3">
        <v>17</v>
      </c>
      <c r="M1357" s="3">
        <v>0.73913043478260798</v>
      </c>
      <c r="N1357" s="3">
        <v>0.54631379962192805</v>
      </c>
      <c r="O1357" s="3">
        <v>0.73913043478260798</v>
      </c>
      <c r="P1357" s="3">
        <v>0.62826086956521698</v>
      </c>
      <c r="Q1357" s="3">
        <v>0.5</v>
      </c>
      <c r="R1357" s="3">
        <v>0</v>
      </c>
      <c r="S1357" s="4">
        <v>440</v>
      </c>
    </row>
    <row r="1358" spans="2:19" x14ac:dyDescent="0.3">
      <c r="B1358" s="3" t="s">
        <v>484</v>
      </c>
      <c r="C1358" s="3" t="s">
        <v>19</v>
      </c>
      <c r="D1358" s="3" t="s">
        <v>780</v>
      </c>
      <c r="E1358" s="3">
        <v>16</v>
      </c>
      <c r="F1358" s="3" t="s">
        <v>21</v>
      </c>
      <c r="G1358" s="3" t="s">
        <v>33</v>
      </c>
      <c r="H1358" s="3" t="s">
        <v>39</v>
      </c>
      <c r="I1358" s="3">
        <v>0</v>
      </c>
      <c r="J1358" s="3">
        <v>9</v>
      </c>
      <c r="K1358" s="3">
        <v>0</v>
      </c>
      <c r="L1358" s="3">
        <v>12</v>
      </c>
      <c r="M1358" s="3">
        <v>0.57142857142857095</v>
      </c>
      <c r="N1358" s="3">
        <v>0.32653061224489699</v>
      </c>
      <c r="O1358" s="3">
        <v>0.57142857142857095</v>
      </c>
      <c r="P1358" s="3">
        <v>0.415584415584415</v>
      </c>
      <c r="Q1358" s="3">
        <v>0.5</v>
      </c>
      <c r="R1358" s="3">
        <v>0</v>
      </c>
      <c r="S1358" s="4">
        <v>442</v>
      </c>
    </row>
    <row r="1359" spans="2:19" x14ac:dyDescent="0.3">
      <c r="B1359" s="3" t="s">
        <v>484</v>
      </c>
      <c r="C1359" s="3" t="s">
        <v>29</v>
      </c>
      <c r="D1359" s="3" t="s">
        <v>781</v>
      </c>
      <c r="E1359" s="3">
        <v>16</v>
      </c>
      <c r="F1359" s="3" t="s">
        <v>21</v>
      </c>
      <c r="G1359" s="3" t="s">
        <v>22</v>
      </c>
      <c r="H1359" s="3" t="s">
        <v>39</v>
      </c>
      <c r="I1359" s="3">
        <v>0</v>
      </c>
      <c r="J1359" s="3">
        <v>6</v>
      </c>
      <c r="K1359" s="3">
        <v>0</v>
      </c>
      <c r="L1359" s="3">
        <v>17</v>
      </c>
      <c r="M1359" s="3">
        <v>0.73913043478260798</v>
      </c>
      <c r="N1359" s="3">
        <v>0.54631379962192805</v>
      </c>
      <c r="O1359" s="3">
        <v>0.73913043478260798</v>
      </c>
      <c r="P1359" s="3">
        <v>0.62826086956521698</v>
      </c>
      <c r="Q1359" s="3">
        <v>0.5</v>
      </c>
      <c r="R1359" s="3">
        <v>0</v>
      </c>
      <c r="S1359" s="4">
        <v>458</v>
      </c>
    </row>
    <row r="1360" spans="2:19" x14ac:dyDescent="0.3">
      <c r="B1360" s="3" t="s">
        <v>484</v>
      </c>
      <c r="C1360" s="3" t="s">
        <v>29</v>
      </c>
      <c r="D1360" s="3" t="s">
        <v>781</v>
      </c>
      <c r="E1360" s="3">
        <v>16</v>
      </c>
      <c r="F1360" s="3" t="s">
        <v>21</v>
      </c>
      <c r="G1360" s="3" t="s">
        <v>33</v>
      </c>
      <c r="H1360" s="3" t="s">
        <v>39</v>
      </c>
      <c r="I1360" s="3">
        <v>0</v>
      </c>
      <c r="J1360" s="3">
        <v>9</v>
      </c>
      <c r="K1360" s="3">
        <v>0</v>
      </c>
      <c r="L1360" s="3">
        <v>12</v>
      </c>
      <c r="M1360" s="3">
        <v>0.57142857142857095</v>
      </c>
      <c r="N1360" s="3">
        <v>0.32653061224489699</v>
      </c>
      <c r="O1360" s="3">
        <v>0.57142857142857095</v>
      </c>
      <c r="P1360" s="3">
        <v>0.415584415584415</v>
      </c>
      <c r="Q1360" s="3">
        <v>0.5</v>
      </c>
      <c r="R1360" s="3">
        <v>0</v>
      </c>
      <c r="S1360" s="4">
        <v>459</v>
      </c>
    </row>
    <row r="1361" spans="2:19" x14ac:dyDescent="0.3">
      <c r="B1361" s="3" t="s">
        <v>484</v>
      </c>
      <c r="C1361" s="3" t="s">
        <v>25</v>
      </c>
      <c r="D1361" s="3" t="s">
        <v>782</v>
      </c>
      <c r="E1361" s="3">
        <v>16</v>
      </c>
      <c r="F1361" s="3" t="s">
        <v>21</v>
      </c>
      <c r="G1361" s="3" t="s">
        <v>22</v>
      </c>
      <c r="H1361" s="3" t="s">
        <v>39</v>
      </c>
      <c r="I1361" s="3">
        <v>6</v>
      </c>
      <c r="J1361" s="3">
        <v>0</v>
      </c>
      <c r="K1361" s="3">
        <v>17</v>
      </c>
      <c r="L1361" s="3">
        <v>0</v>
      </c>
      <c r="M1361" s="3">
        <v>0.26086956521739102</v>
      </c>
      <c r="N1361" s="3">
        <v>6.8052930056710703E-2</v>
      </c>
      <c r="O1361" s="3">
        <v>0.26086956521739102</v>
      </c>
      <c r="P1361" s="3">
        <v>0.107946026986506</v>
      </c>
      <c r="Q1361" s="3">
        <v>0.5</v>
      </c>
      <c r="R1361" s="3">
        <v>0</v>
      </c>
      <c r="S1361" s="4">
        <v>520</v>
      </c>
    </row>
    <row r="1362" spans="2:19" x14ac:dyDescent="0.3">
      <c r="B1362" s="3" t="s">
        <v>484</v>
      </c>
      <c r="C1362" s="3" t="s">
        <v>25</v>
      </c>
      <c r="D1362" s="3" t="s">
        <v>782</v>
      </c>
      <c r="E1362" s="3">
        <v>16</v>
      </c>
      <c r="F1362" s="3" t="s">
        <v>21</v>
      </c>
      <c r="G1362" s="3" t="s">
        <v>33</v>
      </c>
      <c r="H1362" s="3" t="s">
        <v>39</v>
      </c>
      <c r="I1362" s="3">
        <v>9</v>
      </c>
      <c r="J1362" s="3">
        <v>0</v>
      </c>
      <c r="K1362" s="3">
        <v>12</v>
      </c>
      <c r="L1362" s="3">
        <v>0</v>
      </c>
      <c r="M1362" s="3">
        <v>0.42857142857142799</v>
      </c>
      <c r="N1362" s="3">
        <v>0.183673469387755</v>
      </c>
      <c r="O1362" s="3">
        <v>0.42857142857142799</v>
      </c>
      <c r="P1362" s="3">
        <v>0.25714285714285701</v>
      </c>
      <c r="Q1362" s="3">
        <v>0.5</v>
      </c>
      <c r="R1362" s="3">
        <v>0</v>
      </c>
      <c r="S1362" s="4">
        <v>521</v>
      </c>
    </row>
    <row r="1363" spans="2:19" x14ac:dyDescent="0.3">
      <c r="B1363" s="3" t="s">
        <v>484</v>
      </c>
      <c r="C1363" s="3" t="s">
        <v>27</v>
      </c>
      <c r="D1363" s="3" t="s">
        <v>783</v>
      </c>
      <c r="E1363" s="3">
        <v>16</v>
      </c>
      <c r="F1363" s="3" t="s">
        <v>21</v>
      </c>
      <c r="G1363" s="3" t="s">
        <v>22</v>
      </c>
      <c r="H1363" s="3" t="s">
        <v>39</v>
      </c>
      <c r="I1363" s="3">
        <v>1</v>
      </c>
      <c r="J1363" s="3">
        <v>3</v>
      </c>
      <c r="K1363" s="3">
        <v>7</v>
      </c>
      <c r="L1363" s="3">
        <v>9</v>
      </c>
      <c r="M1363" s="3">
        <v>0.5</v>
      </c>
      <c r="N1363" s="3">
        <v>0.625</v>
      </c>
      <c r="O1363" s="3">
        <v>0.5</v>
      </c>
      <c r="P1363" s="3">
        <v>0.54761904761904701</v>
      </c>
      <c r="Q1363" s="3">
        <v>0.40625</v>
      </c>
      <c r="R1363" s="3">
        <v>0.33885075135369103</v>
      </c>
      <c r="S1363" s="4">
        <v>634</v>
      </c>
    </row>
    <row r="1364" spans="2:19" x14ac:dyDescent="0.3">
      <c r="B1364" s="3" t="s">
        <v>484</v>
      </c>
      <c r="C1364" s="3" t="s">
        <v>27</v>
      </c>
      <c r="D1364" s="3" t="s">
        <v>783</v>
      </c>
      <c r="E1364" s="3">
        <v>16</v>
      </c>
      <c r="F1364" s="3" t="s">
        <v>21</v>
      </c>
      <c r="G1364" s="3" t="s">
        <v>33</v>
      </c>
      <c r="H1364" s="3" t="s">
        <v>39</v>
      </c>
      <c r="I1364" s="3">
        <v>7</v>
      </c>
      <c r="J1364" s="3">
        <v>1</v>
      </c>
      <c r="K1364" s="3">
        <v>13</v>
      </c>
      <c r="L1364" s="3">
        <v>1</v>
      </c>
      <c r="M1364" s="3">
        <v>0.36363636363636298</v>
      </c>
      <c r="N1364" s="3">
        <v>0.44545454545454499</v>
      </c>
      <c r="O1364" s="3">
        <v>0.36363636363636298</v>
      </c>
      <c r="P1364" s="3">
        <v>0.26136363636363602</v>
      </c>
      <c r="Q1364" s="3">
        <v>0.47321428571428498</v>
      </c>
      <c r="R1364" s="3">
        <v>0.32339218190419999</v>
      </c>
      <c r="S1364" s="4">
        <v>635</v>
      </c>
    </row>
    <row r="1365" spans="2:19" x14ac:dyDescent="0.3">
      <c r="B1365" s="3" t="s">
        <v>484</v>
      </c>
      <c r="C1365" s="3" t="s">
        <v>23</v>
      </c>
      <c r="D1365" s="3" t="s">
        <v>783</v>
      </c>
      <c r="E1365" s="3">
        <v>16</v>
      </c>
      <c r="F1365" s="3" t="s">
        <v>21</v>
      </c>
      <c r="G1365" s="3" t="s">
        <v>22</v>
      </c>
      <c r="H1365" s="3" t="s">
        <v>39</v>
      </c>
      <c r="I1365" s="3">
        <v>0</v>
      </c>
      <c r="J1365" s="3">
        <v>6</v>
      </c>
      <c r="K1365" s="3">
        <v>1</v>
      </c>
      <c r="L1365" s="3">
        <v>16</v>
      </c>
      <c r="M1365" s="3">
        <v>0.69565217391304301</v>
      </c>
      <c r="N1365" s="3">
        <v>0.53754940711462396</v>
      </c>
      <c r="O1365" s="3">
        <v>0.69565217391304301</v>
      </c>
      <c r="P1365" s="3">
        <v>0.60646599777034504</v>
      </c>
      <c r="Q1365" s="3">
        <v>0.47058823529411697</v>
      </c>
      <c r="R1365" s="3">
        <v>0</v>
      </c>
      <c r="S1365" s="3">
        <v>297</v>
      </c>
    </row>
    <row r="1366" spans="2:19" x14ac:dyDescent="0.3">
      <c r="B1366" s="3" t="s">
        <v>484</v>
      </c>
      <c r="C1366" s="3" t="s">
        <v>23</v>
      </c>
      <c r="D1366" s="3" t="s">
        <v>783</v>
      </c>
      <c r="E1366" s="3">
        <v>16</v>
      </c>
      <c r="F1366" s="3" t="s">
        <v>21</v>
      </c>
      <c r="G1366" s="3" t="s">
        <v>33</v>
      </c>
      <c r="H1366" s="3" t="s">
        <v>39</v>
      </c>
      <c r="I1366" s="3">
        <v>1</v>
      </c>
      <c r="J1366" s="3">
        <v>8</v>
      </c>
      <c r="K1366" s="3">
        <v>8</v>
      </c>
      <c r="L1366" s="3">
        <v>4</v>
      </c>
      <c r="M1366" s="3">
        <v>0.238095238095238</v>
      </c>
      <c r="N1366" s="3">
        <v>0.238095238095238</v>
      </c>
      <c r="O1366" s="3">
        <v>0.238095238095238</v>
      </c>
      <c r="P1366" s="3">
        <v>0.238095238095238</v>
      </c>
      <c r="Q1366" s="3">
        <v>0.22222222222222199</v>
      </c>
      <c r="R1366" s="3">
        <v>0.19245008972987501</v>
      </c>
      <c r="S1366" s="3">
        <v>298</v>
      </c>
    </row>
    <row r="1367" spans="2:19" x14ac:dyDescent="0.3">
      <c r="B1367" s="11" t="s">
        <v>484</v>
      </c>
      <c r="C1367" s="11" t="s">
        <v>23</v>
      </c>
      <c r="D1367" s="11" t="s">
        <v>784</v>
      </c>
      <c r="E1367" s="11">
        <v>16</v>
      </c>
      <c r="F1367" s="11" t="s">
        <v>21</v>
      </c>
      <c r="G1367" s="11" t="s">
        <v>22</v>
      </c>
      <c r="H1367" s="11" t="s">
        <v>49</v>
      </c>
      <c r="I1367" s="11">
        <v>2</v>
      </c>
      <c r="J1367" s="11">
        <v>4</v>
      </c>
      <c r="K1367" s="11">
        <v>12</v>
      </c>
      <c r="L1367" s="11">
        <v>5</v>
      </c>
      <c r="M1367" s="11">
        <v>0.30434782608695599</v>
      </c>
      <c r="N1367" s="11">
        <v>0.44789510006901301</v>
      </c>
      <c r="O1367" s="11">
        <v>0.30434782608695599</v>
      </c>
      <c r="P1367" s="11">
        <v>0.33645484949832699</v>
      </c>
      <c r="Q1367" s="11">
        <v>0.31372549019607798</v>
      </c>
      <c r="R1367" s="11">
        <v>0.29700059596600198</v>
      </c>
      <c r="S1367" s="12">
        <v>376</v>
      </c>
    </row>
    <row r="1368" spans="2:19" x14ac:dyDescent="0.3">
      <c r="B1368" s="11" t="s">
        <v>484</v>
      </c>
      <c r="C1368" s="11" t="s">
        <v>23</v>
      </c>
      <c r="D1368" s="11" t="s">
        <v>784</v>
      </c>
      <c r="E1368" s="11">
        <v>16</v>
      </c>
      <c r="F1368" s="11" t="s">
        <v>21</v>
      </c>
      <c r="G1368" s="11" t="s">
        <v>33</v>
      </c>
      <c r="H1368" s="11" t="s">
        <v>49</v>
      </c>
      <c r="I1368" s="11">
        <v>4</v>
      </c>
      <c r="J1368" s="11">
        <v>5</v>
      </c>
      <c r="K1368" s="11">
        <v>8</v>
      </c>
      <c r="L1368" s="11">
        <v>4</v>
      </c>
      <c r="M1368" s="11">
        <v>0.38095238095237999</v>
      </c>
      <c r="N1368" s="11">
        <v>0.39682539682539603</v>
      </c>
      <c r="O1368" s="11">
        <v>0.38095238095237999</v>
      </c>
      <c r="P1368" s="11">
        <v>0.38095238095237999</v>
      </c>
      <c r="Q1368" s="11">
        <v>0.38888888888888801</v>
      </c>
      <c r="R1368" s="11">
        <v>0.38490017945975002</v>
      </c>
      <c r="S1368" s="12">
        <v>377</v>
      </c>
    </row>
    <row r="1369" spans="2:19" x14ac:dyDescent="0.3">
      <c r="B1369" s="11" t="s">
        <v>484</v>
      </c>
      <c r="C1369" s="11" t="s">
        <v>19</v>
      </c>
      <c r="D1369" s="11" t="s">
        <v>785</v>
      </c>
      <c r="E1369" s="11">
        <v>16</v>
      </c>
      <c r="F1369" s="11" t="s">
        <v>21</v>
      </c>
      <c r="G1369" s="11" t="s">
        <v>22</v>
      </c>
      <c r="H1369" s="11" t="s">
        <v>49</v>
      </c>
      <c r="I1369" s="11">
        <v>0</v>
      </c>
      <c r="J1369" s="11">
        <v>6</v>
      </c>
      <c r="K1369" s="11">
        <v>5</v>
      </c>
      <c r="L1369" s="11">
        <v>12</v>
      </c>
      <c r="M1369" s="11">
        <v>0.52173913043478204</v>
      </c>
      <c r="N1369" s="11">
        <v>0.49275362318840499</v>
      </c>
      <c r="O1369" s="11">
        <v>0.52173913043478204</v>
      </c>
      <c r="P1369" s="11">
        <v>0.50683229813664599</v>
      </c>
      <c r="Q1369" s="11">
        <v>0.35294117647058798</v>
      </c>
      <c r="R1369" s="11">
        <v>0</v>
      </c>
      <c r="S1369" s="12">
        <v>456</v>
      </c>
    </row>
    <row r="1370" spans="2:19" x14ac:dyDescent="0.3">
      <c r="B1370" s="11" t="s">
        <v>484</v>
      </c>
      <c r="C1370" s="11" t="s">
        <v>19</v>
      </c>
      <c r="D1370" s="11" t="s">
        <v>785</v>
      </c>
      <c r="E1370" s="11">
        <v>16</v>
      </c>
      <c r="F1370" s="11" t="s">
        <v>21</v>
      </c>
      <c r="G1370" s="11" t="s">
        <v>33</v>
      </c>
      <c r="H1370" s="11" t="s">
        <v>49</v>
      </c>
      <c r="I1370" s="11">
        <v>1</v>
      </c>
      <c r="J1370" s="11">
        <v>8</v>
      </c>
      <c r="K1370" s="11">
        <v>3</v>
      </c>
      <c r="L1370" s="11">
        <v>9</v>
      </c>
      <c r="M1370" s="11">
        <v>0.476190476190476</v>
      </c>
      <c r="N1370" s="11">
        <v>0.40966386554621798</v>
      </c>
      <c r="O1370" s="11">
        <v>0.476190476190476</v>
      </c>
      <c r="P1370" s="11">
        <v>0.42061386888973101</v>
      </c>
      <c r="Q1370" s="11">
        <v>0.43055555555555503</v>
      </c>
      <c r="R1370" s="11">
        <v>0.32406944672724097</v>
      </c>
      <c r="S1370" s="12">
        <v>457</v>
      </c>
    </row>
    <row r="1371" spans="2:19" x14ac:dyDescent="0.3">
      <c r="B1371" s="11" t="s">
        <v>484</v>
      </c>
      <c r="C1371" s="11" t="s">
        <v>25</v>
      </c>
      <c r="D1371" s="11" t="s">
        <v>786</v>
      </c>
      <c r="E1371" s="11">
        <v>16</v>
      </c>
      <c r="F1371" s="11" t="s">
        <v>21</v>
      </c>
      <c r="G1371" s="11" t="s">
        <v>22</v>
      </c>
      <c r="H1371" s="11" t="s">
        <v>49</v>
      </c>
      <c r="I1371" s="11">
        <v>5</v>
      </c>
      <c r="J1371" s="11">
        <v>1</v>
      </c>
      <c r="K1371" s="11">
        <v>3</v>
      </c>
      <c r="L1371" s="11">
        <v>14</v>
      </c>
      <c r="M1371" s="11">
        <v>0.82608695652173902</v>
      </c>
      <c r="N1371" s="11">
        <v>0.85289855072463705</v>
      </c>
      <c r="O1371" s="11">
        <v>0.82608695652173902</v>
      </c>
      <c r="P1371" s="11">
        <v>0.83307453416149002</v>
      </c>
      <c r="Q1371" s="11">
        <v>0.828431372549019</v>
      </c>
      <c r="R1371" s="11">
        <v>0.79543311177270803</v>
      </c>
      <c r="S1371" s="12">
        <v>312</v>
      </c>
    </row>
    <row r="1372" spans="2:19" x14ac:dyDescent="0.3">
      <c r="B1372" s="11" t="s">
        <v>484</v>
      </c>
      <c r="C1372" s="11" t="s">
        <v>25</v>
      </c>
      <c r="D1372" s="11" t="s">
        <v>786</v>
      </c>
      <c r="E1372" s="11">
        <v>16</v>
      </c>
      <c r="F1372" s="11" t="s">
        <v>21</v>
      </c>
      <c r="G1372" s="11" t="s">
        <v>33</v>
      </c>
      <c r="H1372" s="11" t="s">
        <v>49</v>
      </c>
      <c r="I1372" s="11">
        <v>2</v>
      </c>
      <c r="J1372" s="11">
        <v>7</v>
      </c>
      <c r="K1372" s="11">
        <v>2</v>
      </c>
      <c r="L1372" s="11">
        <v>10</v>
      </c>
      <c r="M1372" s="11">
        <v>0.57142857142857095</v>
      </c>
      <c r="N1372" s="11">
        <v>0.55042016806722605</v>
      </c>
      <c r="O1372" s="11">
        <v>0.57142857142857095</v>
      </c>
      <c r="P1372" s="11">
        <v>0.52595680181886995</v>
      </c>
      <c r="Q1372" s="11">
        <v>0.52777777777777701</v>
      </c>
      <c r="R1372" s="11">
        <v>0.48309420820857302</v>
      </c>
      <c r="S1372" s="12">
        <v>313</v>
      </c>
    </row>
    <row r="1373" spans="2:19" x14ac:dyDescent="0.3">
      <c r="B1373" s="11" t="s">
        <v>484</v>
      </c>
      <c r="C1373" s="11" t="s">
        <v>27</v>
      </c>
      <c r="D1373" s="11" t="s">
        <v>787</v>
      </c>
      <c r="E1373" s="11">
        <v>16</v>
      </c>
      <c r="F1373" s="11" t="s">
        <v>21</v>
      </c>
      <c r="G1373" s="11" t="s">
        <v>22</v>
      </c>
      <c r="H1373" s="11" t="s">
        <v>49</v>
      </c>
      <c r="I1373" s="11">
        <v>2</v>
      </c>
      <c r="J1373" s="11">
        <v>2</v>
      </c>
      <c r="K1373" s="11">
        <v>10</v>
      </c>
      <c r="L1373" s="11">
        <v>6</v>
      </c>
      <c r="M1373" s="11">
        <v>0.4</v>
      </c>
      <c r="N1373" s="11">
        <v>0.63333333333333297</v>
      </c>
      <c r="O1373" s="11">
        <v>0.4</v>
      </c>
      <c r="P1373" s="11">
        <v>0.45</v>
      </c>
      <c r="Q1373" s="11">
        <v>0.4375</v>
      </c>
      <c r="R1373" s="11">
        <v>0.391271145018321</v>
      </c>
      <c r="S1373" s="12">
        <v>480</v>
      </c>
    </row>
    <row r="1374" spans="2:19" x14ac:dyDescent="0.3">
      <c r="B1374" s="11" t="s">
        <v>484</v>
      </c>
      <c r="C1374" s="11" t="s">
        <v>27</v>
      </c>
      <c r="D1374" s="11" t="s">
        <v>787</v>
      </c>
      <c r="E1374" s="11">
        <v>16</v>
      </c>
      <c r="F1374" s="11" t="s">
        <v>21</v>
      </c>
      <c r="G1374" s="11" t="s">
        <v>33</v>
      </c>
      <c r="H1374" s="11" t="s">
        <v>49</v>
      </c>
      <c r="I1374" s="11">
        <v>3</v>
      </c>
      <c r="J1374" s="11">
        <v>5</v>
      </c>
      <c r="K1374" s="11">
        <v>9</v>
      </c>
      <c r="L1374" s="11">
        <v>5</v>
      </c>
      <c r="M1374" s="11">
        <v>0.36363636363636298</v>
      </c>
      <c r="N1374" s="11">
        <v>0.40909090909090901</v>
      </c>
      <c r="O1374" s="11">
        <v>0.36363636363636298</v>
      </c>
      <c r="P1374" s="11">
        <v>0.37424242424242399</v>
      </c>
      <c r="Q1374" s="11">
        <v>0.36607142857142799</v>
      </c>
      <c r="R1374" s="11">
        <v>0.35970445142740598</v>
      </c>
      <c r="S1374" s="12">
        <v>481</v>
      </c>
    </row>
    <row r="1375" spans="2:19" x14ac:dyDescent="0.3">
      <c r="B1375" s="11" t="s">
        <v>484</v>
      </c>
      <c r="C1375" s="11" t="s">
        <v>29</v>
      </c>
      <c r="D1375" s="11" t="s">
        <v>788</v>
      </c>
      <c r="E1375" s="11">
        <v>16</v>
      </c>
      <c r="F1375" s="11" t="s">
        <v>21</v>
      </c>
      <c r="G1375" s="11" t="s">
        <v>22</v>
      </c>
      <c r="H1375" s="11" t="s">
        <v>49</v>
      </c>
      <c r="I1375" s="11">
        <v>1</v>
      </c>
      <c r="J1375" s="11">
        <v>5</v>
      </c>
      <c r="K1375" s="11">
        <v>2</v>
      </c>
      <c r="L1375" s="11">
        <v>15</v>
      </c>
      <c r="M1375" s="11">
        <v>0.69565217391304301</v>
      </c>
      <c r="N1375" s="11">
        <v>0.64130434782608603</v>
      </c>
      <c r="O1375" s="11">
        <v>0.69565217391304301</v>
      </c>
      <c r="P1375" s="11">
        <v>0.65726596161378703</v>
      </c>
      <c r="Q1375" s="11">
        <v>0.52450980392156799</v>
      </c>
      <c r="R1375" s="11">
        <v>0.43788268658607898</v>
      </c>
      <c r="S1375" s="12">
        <v>793</v>
      </c>
    </row>
    <row r="1376" spans="2:19" x14ac:dyDescent="0.3">
      <c r="B1376" s="11" t="s">
        <v>484</v>
      </c>
      <c r="C1376" s="11" t="s">
        <v>29</v>
      </c>
      <c r="D1376" s="11" t="s">
        <v>788</v>
      </c>
      <c r="E1376" s="11">
        <v>16</v>
      </c>
      <c r="F1376" s="11" t="s">
        <v>21</v>
      </c>
      <c r="G1376" s="11" t="s">
        <v>33</v>
      </c>
      <c r="H1376" s="11" t="s">
        <v>49</v>
      </c>
      <c r="I1376" s="11">
        <v>1</v>
      </c>
      <c r="J1376" s="11">
        <v>8</v>
      </c>
      <c r="K1376" s="11">
        <v>2</v>
      </c>
      <c r="L1376" s="11">
        <v>10</v>
      </c>
      <c r="M1376" s="11">
        <v>0.52380952380952295</v>
      </c>
      <c r="N1376" s="11">
        <v>0.46031746031746001</v>
      </c>
      <c r="O1376" s="11">
        <v>0.52380952380952295</v>
      </c>
      <c r="P1376" s="11">
        <v>0.452380952380952</v>
      </c>
      <c r="Q1376" s="11">
        <v>0.47222222222222199</v>
      </c>
      <c r="R1376" s="11">
        <v>0.36186420135146102</v>
      </c>
      <c r="S1376" s="12">
        <v>394</v>
      </c>
    </row>
    <row r="1377" spans="2:19" x14ac:dyDescent="0.3">
      <c r="B1377" s="3" t="s">
        <v>484</v>
      </c>
      <c r="C1377" s="3" t="s">
        <v>19</v>
      </c>
      <c r="D1377" s="3" t="s">
        <v>789</v>
      </c>
      <c r="E1377" s="3">
        <v>16</v>
      </c>
      <c r="F1377" s="3" t="s">
        <v>21</v>
      </c>
      <c r="G1377" s="3" t="s">
        <v>22</v>
      </c>
      <c r="H1377" s="3" t="s">
        <v>55</v>
      </c>
      <c r="I1377" s="3">
        <v>4</v>
      </c>
      <c r="J1377" s="3">
        <v>2</v>
      </c>
      <c r="K1377" s="3">
        <v>7</v>
      </c>
      <c r="L1377" s="3">
        <v>10</v>
      </c>
      <c r="M1377" s="3">
        <v>0.60869565217391297</v>
      </c>
      <c r="N1377" s="3">
        <v>0.71080368906455804</v>
      </c>
      <c r="O1377" s="3">
        <v>0.60869565217391297</v>
      </c>
      <c r="P1377" s="3">
        <v>0.632507275773877</v>
      </c>
      <c r="Q1377" s="3">
        <v>0.62745098039215697</v>
      </c>
      <c r="R1377" s="3">
        <v>0.58713297187549096</v>
      </c>
      <c r="S1377" s="4">
        <v>501</v>
      </c>
    </row>
    <row r="1378" spans="2:19" x14ac:dyDescent="0.3">
      <c r="B1378" s="3" t="s">
        <v>484</v>
      </c>
      <c r="C1378" s="3" t="s">
        <v>19</v>
      </c>
      <c r="D1378" s="3" t="s">
        <v>789</v>
      </c>
      <c r="E1378" s="3">
        <v>16</v>
      </c>
      <c r="F1378" s="3" t="s">
        <v>21</v>
      </c>
      <c r="G1378" s="3" t="s">
        <v>33</v>
      </c>
      <c r="H1378" s="3" t="s">
        <v>55</v>
      </c>
      <c r="I1378" s="3">
        <v>3</v>
      </c>
      <c r="J1378" s="3">
        <v>6</v>
      </c>
      <c r="K1378" s="3">
        <v>5</v>
      </c>
      <c r="L1378" s="3">
        <v>7</v>
      </c>
      <c r="M1378" s="3">
        <v>0.476190476190476</v>
      </c>
      <c r="N1378" s="3">
        <v>0.46840659340659302</v>
      </c>
      <c r="O1378" s="3">
        <v>0.476190476190476</v>
      </c>
      <c r="P1378" s="3">
        <v>0.47126050420167998</v>
      </c>
      <c r="Q1378" s="3">
        <v>0.45833333333333298</v>
      </c>
      <c r="R1378" s="3">
        <v>0.44513872104693802</v>
      </c>
      <c r="S1378" s="4">
        <v>502</v>
      </c>
    </row>
    <row r="1379" spans="2:19" x14ac:dyDescent="0.3">
      <c r="B1379" s="3" t="s">
        <v>484</v>
      </c>
      <c r="C1379" s="3" t="s">
        <v>23</v>
      </c>
      <c r="D1379" s="3" t="s">
        <v>790</v>
      </c>
      <c r="E1379" s="3">
        <v>16</v>
      </c>
      <c r="F1379" s="3" t="s">
        <v>21</v>
      </c>
      <c r="G1379" s="3" t="s">
        <v>22</v>
      </c>
      <c r="H1379" s="3" t="s">
        <v>55</v>
      </c>
      <c r="I1379" s="3">
        <v>1</v>
      </c>
      <c r="J1379" s="3">
        <v>5</v>
      </c>
      <c r="K1379" s="3">
        <v>4</v>
      </c>
      <c r="L1379" s="3">
        <v>13</v>
      </c>
      <c r="M1379" s="3">
        <v>0.60869565217391297</v>
      </c>
      <c r="N1379" s="3">
        <v>0.58599033816425095</v>
      </c>
      <c r="O1379" s="3">
        <v>0.60869565217391297</v>
      </c>
      <c r="P1379" s="3">
        <v>0.59649915302089196</v>
      </c>
      <c r="Q1379" s="3">
        <v>0.46568627450980299</v>
      </c>
      <c r="R1379" s="3">
        <v>0.36835028130179998</v>
      </c>
      <c r="S1379" s="4">
        <v>716</v>
      </c>
    </row>
    <row r="1380" spans="2:19" x14ac:dyDescent="0.3">
      <c r="B1380" s="3" t="s">
        <v>484</v>
      </c>
      <c r="C1380" s="3" t="s">
        <v>23</v>
      </c>
      <c r="D1380" s="3" t="s">
        <v>790</v>
      </c>
      <c r="E1380" s="3">
        <v>16</v>
      </c>
      <c r="F1380" s="3" t="s">
        <v>21</v>
      </c>
      <c r="G1380" s="3" t="s">
        <v>33</v>
      </c>
      <c r="H1380" s="3" t="s">
        <v>55</v>
      </c>
      <c r="I1380" s="3">
        <v>2</v>
      </c>
      <c r="J1380" s="3">
        <v>7</v>
      </c>
      <c r="K1380" s="3">
        <v>0</v>
      </c>
      <c r="L1380" s="3">
        <v>12</v>
      </c>
      <c r="M1380" s="3">
        <v>0.66666666666666596</v>
      </c>
      <c r="N1380" s="3">
        <v>0.78947368421052599</v>
      </c>
      <c r="O1380" s="3">
        <v>0.66666666666666596</v>
      </c>
      <c r="P1380" s="3">
        <v>0.59824046920821095</v>
      </c>
      <c r="Q1380" s="3">
        <v>0.61111111111111105</v>
      </c>
      <c r="R1380" s="3">
        <v>0.61207379018601804</v>
      </c>
      <c r="S1380" s="4">
        <v>718</v>
      </c>
    </row>
    <row r="1381" spans="2:19" x14ac:dyDescent="0.3">
      <c r="B1381" s="3" t="s">
        <v>484</v>
      </c>
      <c r="C1381" s="3" t="s">
        <v>25</v>
      </c>
      <c r="D1381" s="3" t="s">
        <v>791</v>
      </c>
      <c r="E1381" s="3">
        <v>16</v>
      </c>
      <c r="F1381" s="3" t="s">
        <v>21</v>
      </c>
      <c r="G1381" s="3" t="s">
        <v>22</v>
      </c>
      <c r="H1381" s="3" t="s">
        <v>55</v>
      </c>
      <c r="I1381" s="3">
        <v>1</v>
      </c>
      <c r="J1381" s="3">
        <v>5</v>
      </c>
      <c r="K1381" s="3">
        <v>4</v>
      </c>
      <c r="L1381" s="3">
        <v>13</v>
      </c>
      <c r="M1381" s="3">
        <v>0.60869565217391297</v>
      </c>
      <c r="N1381" s="3">
        <v>0.58599033816425095</v>
      </c>
      <c r="O1381" s="3">
        <v>0.60869565217391297</v>
      </c>
      <c r="P1381" s="3">
        <v>0.59649915302089196</v>
      </c>
      <c r="Q1381" s="3">
        <v>0.46568627450980299</v>
      </c>
      <c r="R1381" s="3">
        <v>0.36835028130179998</v>
      </c>
      <c r="S1381" s="4">
        <v>605</v>
      </c>
    </row>
    <row r="1382" spans="2:19" x14ac:dyDescent="0.3">
      <c r="B1382" s="3" t="s">
        <v>484</v>
      </c>
      <c r="C1382" s="3" t="s">
        <v>25</v>
      </c>
      <c r="D1382" s="3" t="s">
        <v>791</v>
      </c>
      <c r="E1382" s="3">
        <v>16</v>
      </c>
      <c r="F1382" s="3" t="s">
        <v>21</v>
      </c>
      <c r="G1382" s="3" t="s">
        <v>33</v>
      </c>
      <c r="H1382" s="3" t="s">
        <v>55</v>
      </c>
      <c r="I1382" s="3">
        <v>1</v>
      </c>
      <c r="J1382" s="3">
        <v>8</v>
      </c>
      <c r="K1382" s="3">
        <v>2</v>
      </c>
      <c r="L1382" s="3">
        <v>10</v>
      </c>
      <c r="M1382" s="3">
        <v>0.52380952380952295</v>
      </c>
      <c r="N1382" s="3">
        <v>0.46031746031746001</v>
      </c>
      <c r="O1382" s="3">
        <v>0.52380952380952295</v>
      </c>
      <c r="P1382" s="3">
        <v>0.452380952380952</v>
      </c>
      <c r="Q1382" s="3">
        <v>0.47222222222222199</v>
      </c>
      <c r="R1382" s="3">
        <v>0.36186420135146102</v>
      </c>
      <c r="S1382" s="4">
        <v>606</v>
      </c>
    </row>
    <row r="1383" spans="2:19" x14ac:dyDescent="0.3">
      <c r="B1383" s="3" t="s">
        <v>484</v>
      </c>
      <c r="C1383" s="3" t="s">
        <v>27</v>
      </c>
      <c r="D1383" s="3" t="s">
        <v>792</v>
      </c>
      <c r="E1383" s="3">
        <v>16</v>
      </c>
      <c r="F1383" s="3" t="s">
        <v>21</v>
      </c>
      <c r="G1383" s="3" t="s">
        <v>22</v>
      </c>
      <c r="H1383" s="3" t="s">
        <v>55</v>
      </c>
      <c r="I1383" s="3">
        <v>0</v>
      </c>
      <c r="J1383" s="3">
        <v>4</v>
      </c>
      <c r="K1383" s="3">
        <v>3</v>
      </c>
      <c r="L1383" s="3">
        <v>13</v>
      </c>
      <c r="M1383" s="3">
        <v>0.65</v>
      </c>
      <c r="N1383" s="3">
        <v>0.61176470588235199</v>
      </c>
      <c r="O1383" s="3">
        <v>0.65</v>
      </c>
      <c r="P1383" s="3">
        <v>0.63030303030303003</v>
      </c>
      <c r="Q1383" s="3">
        <v>0.40625</v>
      </c>
      <c r="R1383" s="3">
        <v>0</v>
      </c>
      <c r="S1383" s="4">
        <v>439</v>
      </c>
    </row>
    <row r="1384" spans="2:19" x14ac:dyDescent="0.3">
      <c r="B1384" s="3" t="s">
        <v>484</v>
      </c>
      <c r="C1384" s="3" t="s">
        <v>27</v>
      </c>
      <c r="D1384" s="3" t="s">
        <v>792</v>
      </c>
      <c r="E1384" s="3">
        <v>16</v>
      </c>
      <c r="F1384" s="3" t="s">
        <v>21</v>
      </c>
      <c r="G1384" s="3" t="s">
        <v>33</v>
      </c>
      <c r="H1384" s="3" t="s">
        <v>55</v>
      </c>
      <c r="I1384" s="3">
        <v>3</v>
      </c>
      <c r="J1384" s="3">
        <v>5</v>
      </c>
      <c r="K1384" s="3">
        <v>4</v>
      </c>
      <c r="L1384" s="3">
        <v>10</v>
      </c>
      <c r="M1384" s="3">
        <v>0.59090909090909005</v>
      </c>
      <c r="N1384" s="3">
        <v>0.58008658008657998</v>
      </c>
      <c r="O1384" s="3">
        <v>0.59090909090909005</v>
      </c>
      <c r="P1384" s="3">
        <v>0.58432601880877699</v>
      </c>
      <c r="Q1384" s="3">
        <v>0.54464285714285698</v>
      </c>
      <c r="R1384" s="3">
        <v>0.52596736361322205</v>
      </c>
      <c r="S1384" s="4">
        <v>441</v>
      </c>
    </row>
    <row r="1385" spans="2:19" x14ac:dyDescent="0.3">
      <c r="B1385" s="3" t="s">
        <v>484</v>
      </c>
      <c r="C1385" s="3" t="s">
        <v>29</v>
      </c>
      <c r="D1385" s="3" t="s">
        <v>793</v>
      </c>
      <c r="E1385" s="3">
        <v>16</v>
      </c>
      <c r="F1385" s="3" t="s">
        <v>21</v>
      </c>
      <c r="G1385" s="3" t="s">
        <v>22</v>
      </c>
      <c r="H1385" s="3" t="s">
        <v>55</v>
      </c>
      <c r="I1385" s="3">
        <v>2</v>
      </c>
      <c r="J1385" s="3">
        <v>4</v>
      </c>
      <c r="K1385" s="3">
        <v>1</v>
      </c>
      <c r="L1385" s="3">
        <v>16</v>
      </c>
      <c r="M1385" s="3">
        <v>0.78260869565217395</v>
      </c>
      <c r="N1385" s="3">
        <v>0.76521739130434696</v>
      </c>
      <c r="O1385" s="3">
        <v>0.78260869565217395</v>
      </c>
      <c r="P1385" s="3">
        <v>0.75518997258127696</v>
      </c>
      <c r="Q1385" s="3">
        <v>0.63725490196078405</v>
      </c>
      <c r="R1385" s="3">
        <v>0.63956859995776105</v>
      </c>
      <c r="S1385" s="4">
        <v>916</v>
      </c>
    </row>
    <row r="1386" spans="2:19" x14ac:dyDescent="0.3">
      <c r="B1386" s="3" t="s">
        <v>484</v>
      </c>
      <c r="C1386" s="3" t="s">
        <v>29</v>
      </c>
      <c r="D1386" s="3" t="s">
        <v>793</v>
      </c>
      <c r="E1386" s="3">
        <v>16</v>
      </c>
      <c r="F1386" s="3" t="s">
        <v>21</v>
      </c>
      <c r="G1386" s="3" t="s">
        <v>33</v>
      </c>
      <c r="H1386" s="3" t="s">
        <v>55</v>
      </c>
      <c r="I1386" s="3">
        <v>3</v>
      </c>
      <c r="J1386" s="3">
        <v>6</v>
      </c>
      <c r="K1386" s="3">
        <v>4</v>
      </c>
      <c r="L1386" s="3">
        <v>8</v>
      </c>
      <c r="M1386" s="3">
        <v>0.52380952380952295</v>
      </c>
      <c r="N1386" s="3">
        <v>0.51020408163265296</v>
      </c>
      <c r="O1386" s="3">
        <v>0.52380952380952295</v>
      </c>
      <c r="P1386" s="3">
        <v>0.51236263736263699</v>
      </c>
      <c r="Q1386" s="3">
        <v>0.5</v>
      </c>
      <c r="R1386" s="3">
        <v>0.48299558735864401</v>
      </c>
      <c r="S1386" s="4">
        <v>917</v>
      </c>
    </row>
    <row r="1387" spans="2:19" x14ac:dyDescent="0.3">
      <c r="B1387" s="11" t="s">
        <v>484</v>
      </c>
      <c r="C1387" s="11" t="s">
        <v>19</v>
      </c>
      <c r="D1387" s="11" t="s">
        <v>934</v>
      </c>
      <c r="E1387" s="11">
        <v>16</v>
      </c>
      <c r="F1387" s="11" t="s">
        <v>21</v>
      </c>
      <c r="G1387" s="11" t="s">
        <v>22</v>
      </c>
      <c r="H1387" s="11" t="s">
        <v>61</v>
      </c>
      <c r="I1387" s="11">
        <v>6</v>
      </c>
      <c r="J1387" s="11">
        <v>0</v>
      </c>
      <c r="K1387" s="11">
        <v>11</v>
      </c>
      <c r="L1387" s="11">
        <v>6</v>
      </c>
      <c r="M1387" s="11">
        <v>0.52173913043478204</v>
      </c>
      <c r="N1387" s="11">
        <v>0.83120204603580505</v>
      </c>
      <c r="O1387" s="11">
        <v>0.52173913043478204</v>
      </c>
      <c r="P1387" s="11">
        <v>0.52173913043478204</v>
      </c>
      <c r="Q1387" s="11">
        <v>0.67647058823529405</v>
      </c>
      <c r="R1387" s="11">
        <v>0.59408852578600402</v>
      </c>
      <c r="S1387" s="11">
        <v>393</v>
      </c>
    </row>
    <row r="1388" spans="2:19" x14ac:dyDescent="0.3">
      <c r="B1388" s="11" t="s">
        <v>484</v>
      </c>
      <c r="C1388" s="11" t="s">
        <v>19</v>
      </c>
      <c r="D1388" s="11" t="s">
        <v>934</v>
      </c>
      <c r="E1388" s="11">
        <v>16</v>
      </c>
      <c r="F1388" s="11" t="s">
        <v>21</v>
      </c>
      <c r="G1388" s="11" t="s">
        <v>33</v>
      </c>
      <c r="H1388" s="11" t="s">
        <v>61</v>
      </c>
      <c r="I1388" s="11">
        <v>4</v>
      </c>
      <c r="J1388" s="11">
        <v>5</v>
      </c>
      <c r="K1388" s="11">
        <v>5</v>
      </c>
      <c r="L1388" s="11">
        <v>7</v>
      </c>
      <c r="M1388" s="11">
        <v>0.52380952380952295</v>
      </c>
      <c r="N1388" s="11">
        <v>0.52380952380952295</v>
      </c>
      <c r="O1388" s="11">
        <v>0.52380952380952295</v>
      </c>
      <c r="P1388" s="11">
        <v>0.52380952380952295</v>
      </c>
      <c r="Q1388" s="11">
        <v>0.51388888888888895</v>
      </c>
      <c r="R1388" s="11">
        <v>0.50917507721731503</v>
      </c>
      <c r="S1388" s="11">
        <v>395</v>
      </c>
    </row>
    <row r="1389" spans="2:19" x14ac:dyDescent="0.3">
      <c r="B1389" s="11" t="s">
        <v>484</v>
      </c>
      <c r="C1389" s="11" t="s">
        <v>23</v>
      </c>
      <c r="D1389" s="11" t="s">
        <v>935</v>
      </c>
      <c r="E1389" s="11">
        <v>16</v>
      </c>
      <c r="F1389" s="11" t="s">
        <v>21</v>
      </c>
      <c r="G1389" s="11" t="s">
        <v>22</v>
      </c>
      <c r="H1389" s="11" t="s">
        <v>61</v>
      </c>
      <c r="I1389" s="11">
        <v>1</v>
      </c>
      <c r="J1389" s="11">
        <v>5</v>
      </c>
      <c r="K1389" s="11">
        <v>1</v>
      </c>
      <c r="L1389" s="11">
        <v>16</v>
      </c>
      <c r="M1389" s="11">
        <v>0.73913043478260798</v>
      </c>
      <c r="N1389" s="11">
        <v>0.693581780538302</v>
      </c>
      <c r="O1389" s="11">
        <v>0.73913043478260798</v>
      </c>
      <c r="P1389" s="11">
        <v>0.68764302059496496</v>
      </c>
      <c r="Q1389" s="11">
        <v>0.55392156862745001</v>
      </c>
      <c r="R1389" s="11">
        <v>0.494421816408677</v>
      </c>
      <c r="S1389" s="11">
        <v>107</v>
      </c>
    </row>
    <row r="1390" spans="2:19" x14ac:dyDescent="0.3">
      <c r="B1390" s="11" t="s">
        <v>484</v>
      </c>
      <c r="C1390" s="11" t="s">
        <v>23</v>
      </c>
      <c r="D1390" s="11" t="s">
        <v>935</v>
      </c>
      <c r="E1390" s="11">
        <v>16</v>
      </c>
      <c r="F1390" s="11" t="s">
        <v>21</v>
      </c>
      <c r="G1390" s="11" t="s">
        <v>33</v>
      </c>
      <c r="H1390" s="11" t="s">
        <v>61</v>
      </c>
      <c r="I1390" s="11">
        <v>2</v>
      </c>
      <c r="J1390" s="11">
        <v>7</v>
      </c>
      <c r="K1390" s="11">
        <v>3</v>
      </c>
      <c r="L1390" s="11">
        <v>9</v>
      </c>
      <c r="M1390" s="11">
        <v>0.52380952380952295</v>
      </c>
      <c r="N1390" s="11">
        <v>0.49285714285714199</v>
      </c>
      <c r="O1390" s="11">
        <v>0.52380952380952295</v>
      </c>
      <c r="P1390" s="11">
        <v>0.48979591836734698</v>
      </c>
      <c r="Q1390" s="11">
        <v>0.48611111111111099</v>
      </c>
      <c r="R1390" s="11">
        <v>0.44005586839669603</v>
      </c>
      <c r="S1390" s="11">
        <v>107</v>
      </c>
    </row>
    <row r="1391" spans="2:19" x14ac:dyDescent="0.3">
      <c r="B1391" s="11" t="s">
        <v>484</v>
      </c>
      <c r="C1391" s="11" t="s">
        <v>27</v>
      </c>
      <c r="D1391" s="11" t="s">
        <v>936</v>
      </c>
      <c r="E1391" s="11">
        <v>16</v>
      </c>
      <c r="F1391" s="11" t="s">
        <v>21</v>
      </c>
      <c r="G1391" s="11" t="s">
        <v>22</v>
      </c>
      <c r="H1391" s="11" t="s">
        <v>61</v>
      </c>
      <c r="I1391" s="11">
        <v>0</v>
      </c>
      <c r="J1391" s="11">
        <v>4</v>
      </c>
      <c r="K1391" s="11">
        <v>3</v>
      </c>
      <c r="L1391" s="11">
        <v>13</v>
      </c>
      <c r="M1391" s="11">
        <v>0.65</v>
      </c>
      <c r="N1391" s="11">
        <v>0.61176470588235199</v>
      </c>
      <c r="O1391" s="11">
        <v>0.65</v>
      </c>
      <c r="P1391" s="11">
        <v>0.63030303030303003</v>
      </c>
      <c r="Q1391" s="11">
        <v>0.40625</v>
      </c>
      <c r="R1391" s="11">
        <v>0</v>
      </c>
      <c r="S1391" s="11">
        <v>526</v>
      </c>
    </row>
    <row r="1392" spans="2:19" x14ac:dyDescent="0.3">
      <c r="B1392" s="11" t="s">
        <v>484</v>
      </c>
      <c r="C1392" s="11" t="s">
        <v>27</v>
      </c>
      <c r="D1392" s="11" t="s">
        <v>936</v>
      </c>
      <c r="E1392" s="11">
        <v>16</v>
      </c>
      <c r="F1392" s="11" t="s">
        <v>21</v>
      </c>
      <c r="G1392" s="11" t="s">
        <v>33</v>
      </c>
      <c r="H1392" s="11" t="s">
        <v>61</v>
      </c>
      <c r="I1392" s="11">
        <v>2</v>
      </c>
      <c r="J1392" s="11">
        <v>6</v>
      </c>
      <c r="K1392" s="11">
        <v>8</v>
      </c>
      <c r="L1392" s="11">
        <v>6</v>
      </c>
      <c r="M1392" s="11">
        <v>0.36363636363636298</v>
      </c>
      <c r="N1392" s="11">
        <v>0.39090909090908998</v>
      </c>
      <c r="O1392" s="11">
        <v>0.36363636363636298</v>
      </c>
      <c r="P1392" s="11">
        <v>0.37451437451437403</v>
      </c>
      <c r="Q1392" s="11">
        <v>0.33928571428571402</v>
      </c>
      <c r="R1392" s="11">
        <v>0.32172944208038001</v>
      </c>
      <c r="S1392" s="11">
        <v>528</v>
      </c>
    </row>
    <row r="1393" spans="2:19" x14ac:dyDescent="0.3">
      <c r="B1393" s="11" t="s">
        <v>484</v>
      </c>
      <c r="C1393" s="11" t="s">
        <v>25</v>
      </c>
      <c r="D1393" s="11" t="s">
        <v>937</v>
      </c>
      <c r="E1393" s="11">
        <v>16</v>
      </c>
      <c r="F1393" s="11" t="s">
        <v>21</v>
      </c>
      <c r="G1393" s="11" t="s">
        <v>22</v>
      </c>
      <c r="H1393" s="11" t="s">
        <v>61</v>
      </c>
      <c r="I1393" s="11">
        <v>1</v>
      </c>
      <c r="J1393" s="11">
        <v>5</v>
      </c>
      <c r="K1393" s="11">
        <v>3</v>
      </c>
      <c r="L1393" s="11">
        <v>14</v>
      </c>
      <c r="M1393" s="11">
        <v>0.65217391304347805</v>
      </c>
      <c r="N1393" s="11">
        <v>0.60983981693363798</v>
      </c>
      <c r="O1393" s="11">
        <v>0.65217391304347805</v>
      </c>
      <c r="P1393" s="11">
        <v>0.62705314009661794</v>
      </c>
      <c r="Q1393" s="11">
        <v>0.49509803921568601</v>
      </c>
      <c r="R1393" s="11">
        <v>0.39875907218330298</v>
      </c>
      <c r="S1393" s="11">
        <v>807</v>
      </c>
    </row>
    <row r="1394" spans="2:19" x14ac:dyDescent="0.3">
      <c r="B1394" s="11" t="s">
        <v>484</v>
      </c>
      <c r="C1394" s="11" t="s">
        <v>25</v>
      </c>
      <c r="D1394" s="11" t="s">
        <v>937</v>
      </c>
      <c r="E1394" s="11">
        <v>16</v>
      </c>
      <c r="F1394" s="11" t="s">
        <v>21</v>
      </c>
      <c r="G1394" s="11" t="s">
        <v>33</v>
      </c>
      <c r="H1394" s="11" t="s">
        <v>61</v>
      </c>
      <c r="I1394" s="11">
        <v>1</v>
      </c>
      <c r="J1394" s="11">
        <v>8</v>
      </c>
      <c r="K1394" s="11">
        <v>1</v>
      </c>
      <c r="L1394" s="11">
        <v>11</v>
      </c>
      <c r="M1394" s="11">
        <v>0.57142857142857095</v>
      </c>
      <c r="N1394" s="11">
        <v>0.54511278195488699</v>
      </c>
      <c r="O1394" s="11">
        <v>0.57142857142857095</v>
      </c>
      <c r="P1394" s="11">
        <v>0.48345203183912799</v>
      </c>
      <c r="Q1394" s="11">
        <v>0.51388888888888895</v>
      </c>
      <c r="R1394" s="11">
        <v>0.41437591482852498</v>
      </c>
      <c r="S1394" s="11">
        <v>809</v>
      </c>
    </row>
    <row r="1395" spans="2:19" x14ac:dyDescent="0.3">
      <c r="B1395" s="11" t="s">
        <v>484</v>
      </c>
      <c r="C1395" s="11" t="s">
        <v>29</v>
      </c>
      <c r="D1395" s="11" t="s">
        <v>938</v>
      </c>
      <c r="E1395" s="11">
        <v>16</v>
      </c>
      <c r="F1395" s="11" t="s">
        <v>21</v>
      </c>
      <c r="G1395" s="11" t="s">
        <v>22</v>
      </c>
      <c r="H1395" s="11" t="s">
        <v>61</v>
      </c>
      <c r="I1395" s="11">
        <v>6</v>
      </c>
      <c r="J1395" s="11">
        <v>0</v>
      </c>
      <c r="K1395" s="11">
        <v>7</v>
      </c>
      <c r="L1395" s="11">
        <v>10</v>
      </c>
      <c r="M1395" s="11">
        <v>0.69565217391304301</v>
      </c>
      <c r="N1395" s="11">
        <v>0.85953177257525004</v>
      </c>
      <c r="O1395" s="11">
        <v>0.69565217391304301</v>
      </c>
      <c r="P1395" s="11">
        <v>0.71226375116535301</v>
      </c>
      <c r="Q1395" s="11">
        <v>0.79411764705882304</v>
      </c>
      <c r="R1395" s="11">
        <v>0.72183800517768903</v>
      </c>
      <c r="S1395" s="11">
        <v>112</v>
      </c>
    </row>
    <row r="1396" spans="2:19" x14ac:dyDescent="0.3">
      <c r="B1396" s="11" t="s">
        <v>484</v>
      </c>
      <c r="C1396" s="11" t="s">
        <v>29</v>
      </c>
      <c r="D1396" s="11" t="s">
        <v>938</v>
      </c>
      <c r="E1396" s="11">
        <v>16</v>
      </c>
      <c r="F1396" s="11" t="s">
        <v>21</v>
      </c>
      <c r="G1396" s="11" t="s">
        <v>33</v>
      </c>
      <c r="H1396" s="11" t="s">
        <v>61</v>
      </c>
      <c r="I1396" s="11">
        <v>2</v>
      </c>
      <c r="J1396" s="11">
        <v>7</v>
      </c>
      <c r="K1396" s="11">
        <v>3</v>
      </c>
      <c r="L1396" s="11">
        <v>9</v>
      </c>
      <c r="M1396" s="11">
        <v>0.52380952380952295</v>
      </c>
      <c r="N1396" s="11">
        <v>0.49285714285714199</v>
      </c>
      <c r="O1396" s="11">
        <v>0.52380952380952295</v>
      </c>
      <c r="P1396" s="11">
        <v>0.48979591836734698</v>
      </c>
      <c r="Q1396" s="11">
        <v>0.48611111111111099</v>
      </c>
      <c r="R1396" s="11">
        <v>0.44005586839669603</v>
      </c>
      <c r="S1396" s="11">
        <v>113</v>
      </c>
    </row>
    <row r="1397" spans="2:19" x14ac:dyDescent="0.3">
      <c r="B1397" s="3" t="s">
        <v>484</v>
      </c>
      <c r="C1397" s="3" t="s">
        <v>23</v>
      </c>
      <c r="D1397" s="3" t="s">
        <v>794</v>
      </c>
      <c r="E1397" s="3">
        <v>16</v>
      </c>
      <c r="F1397" s="3" t="s">
        <v>21</v>
      </c>
      <c r="G1397" s="3" t="s">
        <v>22</v>
      </c>
      <c r="H1397" s="3" t="s">
        <v>67</v>
      </c>
      <c r="I1397" s="3">
        <v>0</v>
      </c>
      <c r="J1397" s="3">
        <v>6</v>
      </c>
      <c r="K1397" s="3">
        <v>1</v>
      </c>
      <c r="L1397" s="3">
        <v>16</v>
      </c>
      <c r="M1397" s="3">
        <v>0.69565217391304301</v>
      </c>
      <c r="N1397" s="3">
        <v>0.53754940711462396</v>
      </c>
      <c r="O1397" s="3">
        <v>0.69565217391304301</v>
      </c>
      <c r="P1397" s="3">
        <v>0.60646599777034504</v>
      </c>
      <c r="Q1397" s="3">
        <v>0.47058823529411697</v>
      </c>
      <c r="R1397" s="3">
        <v>0</v>
      </c>
      <c r="S1397" s="4">
        <v>887</v>
      </c>
    </row>
    <row r="1398" spans="2:19" x14ac:dyDescent="0.3">
      <c r="B1398" s="3" t="s">
        <v>484</v>
      </c>
      <c r="C1398" s="3" t="s">
        <v>23</v>
      </c>
      <c r="D1398" s="3" t="s">
        <v>794</v>
      </c>
      <c r="E1398" s="3">
        <v>16</v>
      </c>
      <c r="F1398" s="3" t="s">
        <v>21</v>
      </c>
      <c r="G1398" s="3" t="s">
        <v>33</v>
      </c>
      <c r="H1398" s="3" t="s">
        <v>67</v>
      </c>
      <c r="I1398" s="3">
        <v>1</v>
      </c>
      <c r="J1398" s="3">
        <v>8</v>
      </c>
      <c r="K1398" s="3">
        <v>4</v>
      </c>
      <c r="L1398" s="3">
        <v>8</v>
      </c>
      <c r="M1398" s="3">
        <v>0.42857142857142799</v>
      </c>
      <c r="N1398" s="3">
        <v>0.371428571428571</v>
      </c>
      <c r="O1398" s="3">
        <v>0.42857142857142799</v>
      </c>
      <c r="P1398" s="3">
        <v>0.38775510204081598</v>
      </c>
      <c r="Q1398" s="3">
        <v>0.38888888888888801</v>
      </c>
      <c r="R1398" s="3">
        <v>0.293370578931131</v>
      </c>
      <c r="S1398" s="4">
        <v>889</v>
      </c>
    </row>
    <row r="1399" spans="2:19" x14ac:dyDescent="0.3">
      <c r="B1399" s="3" t="s">
        <v>484</v>
      </c>
      <c r="C1399" s="3" t="s">
        <v>19</v>
      </c>
      <c r="D1399" s="3" t="s">
        <v>795</v>
      </c>
      <c r="E1399" s="3">
        <v>16</v>
      </c>
      <c r="F1399" s="3" t="s">
        <v>21</v>
      </c>
      <c r="G1399" s="3" t="s">
        <v>22</v>
      </c>
      <c r="H1399" s="3" t="s">
        <v>67</v>
      </c>
      <c r="I1399" s="3">
        <v>3</v>
      </c>
      <c r="J1399" s="3">
        <v>3</v>
      </c>
      <c r="K1399" s="3">
        <v>5</v>
      </c>
      <c r="L1399" s="3">
        <v>12</v>
      </c>
      <c r="M1399" s="3">
        <v>0.65217391304347805</v>
      </c>
      <c r="N1399" s="3">
        <v>0.68913043478260805</v>
      </c>
      <c r="O1399" s="3">
        <v>0.65217391304347805</v>
      </c>
      <c r="P1399" s="3">
        <v>0.66614906832298104</v>
      </c>
      <c r="Q1399" s="3">
        <v>0.60294117647058798</v>
      </c>
      <c r="R1399" s="3">
        <v>0.570434647201574</v>
      </c>
      <c r="S1399" s="4">
        <v>902</v>
      </c>
    </row>
    <row r="1400" spans="2:19" x14ac:dyDescent="0.3">
      <c r="B1400" s="3" t="s">
        <v>484</v>
      </c>
      <c r="C1400" s="3" t="s">
        <v>19</v>
      </c>
      <c r="D1400" s="3" t="s">
        <v>795</v>
      </c>
      <c r="E1400" s="3">
        <v>16</v>
      </c>
      <c r="F1400" s="3" t="s">
        <v>21</v>
      </c>
      <c r="G1400" s="3" t="s">
        <v>33</v>
      </c>
      <c r="H1400" s="3" t="s">
        <v>67</v>
      </c>
      <c r="I1400" s="3">
        <v>5</v>
      </c>
      <c r="J1400" s="3">
        <v>4</v>
      </c>
      <c r="K1400" s="3">
        <v>4</v>
      </c>
      <c r="L1400" s="3">
        <v>8</v>
      </c>
      <c r="M1400" s="3">
        <v>0.61904761904761896</v>
      </c>
      <c r="N1400" s="3">
        <v>0.61904761904761896</v>
      </c>
      <c r="O1400" s="3">
        <v>0.61904761904761896</v>
      </c>
      <c r="P1400" s="3">
        <v>0.61904761904761896</v>
      </c>
      <c r="Q1400" s="3">
        <v>0.61111111111111105</v>
      </c>
      <c r="R1400" s="3">
        <v>0.60858061945018405</v>
      </c>
      <c r="S1400" s="4">
        <v>903</v>
      </c>
    </row>
    <row r="1401" spans="2:19" x14ac:dyDescent="0.3">
      <c r="B1401" s="3" t="s">
        <v>484</v>
      </c>
      <c r="C1401" s="3" t="s">
        <v>29</v>
      </c>
      <c r="D1401" s="3" t="s">
        <v>796</v>
      </c>
      <c r="E1401" s="3">
        <v>16</v>
      </c>
      <c r="F1401" s="3" t="s">
        <v>21</v>
      </c>
      <c r="G1401" s="3" t="s">
        <v>22</v>
      </c>
      <c r="H1401" s="3" t="s">
        <v>67</v>
      </c>
      <c r="I1401" s="3">
        <v>2</v>
      </c>
      <c r="J1401" s="3">
        <v>4</v>
      </c>
      <c r="K1401" s="3">
        <v>1</v>
      </c>
      <c r="L1401" s="3">
        <v>16</v>
      </c>
      <c r="M1401" s="3">
        <v>0.78260869565217395</v>
      </c>
      <c r="N1401" s="3">
        <v>0.76521739130434696</v>
      </c>
      <c r="O1401" s="3">
        <v>0.78260869565217395</v>
      </c>
      <c r="P1401" s="3">
        <v>0.75518997258127696</v>
      </c>
      <c r="Q1401" s="3">
        <v>0.63725490196078405</v>
      </c>
      <c r="R1401" s="3">
        <v>0.63956859995776105</v>
      </c>
      <c r="S1401" s="4">
        <v>943</v>
      </c>
    </row>
    <row r="1402" spans="2:19" x14ac:dyDescent="0.3">
      <c r="B1402" s="3" t="s">
        <v>484</v>
      </c>
      <c r="C1402" s="3" t="s">
        <v>29</v>
      </c>
      <c r="D1402" s="3" t="s">
        <v>796</v>
      </c>
      <c r="E1402" s="3">
        <v>16</v>
      </c>
      <c r="F1402" s="3" t="s">
        <v>21</v>
      </c>
      <c r="G1402" s="3" t="s">
        <v>33</v>
      </c>
      <c r="H1402" s="3" t="s">
        <v>67</v>
      </c>
      <c r="I1402" s="3">
        <v>1</v>
      </c>
      <c r="J1402" s="3">
        <v>8</v>
      </c>
      <c r="K1402" s="3">
        <v>3</v>
      </c>
      <c r="L1402" s="3">
        <v>9</v>
      </c>
      <c r="M1402" s="3">
        <v>0.476190476190476</v>
      </c>
      <c r="N1402" s="3">
        <v>0.40966386554621798</v>
      </c>
      <c r="O1402" s="3">
        <v>0.476190476190476</v>
      </c>
      <c r="P1402" s="3">
        <v>0.42061386888973101</v>
      </c>
      <c r="Q1402" s="3">
        <v>0.43055555555555503</v>
      </c>
      <c r="R1402" s="3">
        <v>0.32406944672724097</v>
      </c>
      <c r="S1402" s="4">
        <v>944</v>
      </c>
    </row>
    <row r="1403" spans="2:19" x14ac:dyDescent="0.3">
      <c r="B1403" s="3" t="s">
        <v>484</v>
      </c>
      <c r="C1403" s="3" t="s">
        <v>27</v>
      </c>
      <c r="D1403" s="3" t="s">
        <v>797</v>
      </c>
      <c r="E1403" s="3">
        <v>16</v>
      </c>
      <c r="F1403" s="3" t="s">
        <v>21</v>
      </c>
      <c r="G1403" s="3" t="s">
        <v>22</v>
      </c>
      <c r="H1403" s="3" t="s">
        <v>67</v>
      </c>
      <c r="I1403" s="3">
        <v>0</v>
      </c>
      <c r="J1403" s="3">
        <v>4</v>
      </c>
      <c r="K1403" s="3">
        <v>1</v>
      </c>
      <c r="L1403" s="3">
        <v>15</v>
      </c>
      <c r="M1403" s="3">
        <v>0.75</v>
      </c>
      <c r="N1403" s="3">
        <v>0.63157894736842102</v>
      </c>
      <c r="O1403" s="3">
        <v>0.75</v>
      </c>
      <c r="P1403" s="3">
        <v>0.68571428571428505</v>
      </c>
      <c r="Q1403" s="3">
        <v>0.46875</v>
      </c>
      <c r="R1403" s="3">
        <v>0</v>
      </c>
      <c r="S1403" s="4">
        <v>704</v>
      </c>
    </row>
    <row r="1404" spans="2:19" x14ac:dyDescent="0.3">
      <c r="B1404" s="3" t="s">
        <v>484</v>
      </c>
      <c r="C1404" s="3" t="s">
        <v>27</v>
      </c>
      <c r="D1404" s="3" t="s">
        <v>797</v>
      </c>
      <c r="E1404" s="3">
        <v>16</v>
      </c>
      <c r="F1404" s="3" t="s">
        <v>21</v>
      </c>
      <c r="G1404" s="3" t="s">
        <v>33</v>
      </c>
      <c r="H1404" s="3" t="s">
        <v>67</v>
      </c>
      <c r="I1404" s="3">
        <v>3</v>
      </c>
      <c r="J1404" s="3">
        <v>5</v>
      </c>
      <c r="K1404" s="3">
        <v>6</v>
      </c>
      <c r="L1404" s="3">
        <v>8</v>
      </c>
      <c r="M1404" s="3">
        <v>0.5</v>
      </c>
      <c r="N1404" s="3">
        <v>0.512820512820512</v>
      </c>
      <c r="O1404" s="3">
        <v>0.5</v>
      </c>
      <c r="P1404" s="3">
        <v>0.50544662309368205</v>
      </c>
      <c r="Q1404" s="3">
        <v>0.47321428571428498</v>
      </c>
      <c r="R1404" s="3">
        <v>0.45788313721339802</v>
      </c>
      <c r="S1404" s="4">
        <v>706</v>
      </c>
    </row>
    <row r="1405" spans="2:19" x14ac:dyDescent="0.3">
      <c r="B1405" s="3" t="s">
        <v>484</v>
      </c>
      <c r="C1405" s="3" t="s">
        <v>25</v>
      </c>
      <c r="D1405" s="3" t="s">
        <v>798</v>
      </c>
      <c r="E1405" s="3">
        <v>16</v>
      </c>
      <c r="F1405" s="3" t="s">
        <v>21</v>
      </c>
      <c r="G1405" s="3" t="s">
        <v>22</v>
      </c>
      <c r="H1405" s="3" t="s">
        <v>67</v>
      </c>
      <c r="I1405" s="3">
        <v>0</v>
      </c>
      <c r="J1405" s="3">
        <v>6</v>
      </c>
      <c r="K1405" s="3">
        <v>1</v>
      </c>
      <c r="L1405" s="3">
        <v>16</v>
      </c>
      <c r="M1405" s="3">
        <v>0.69565217391304301</v>
      </c>
      <c r="N1405" s="3">
        <v>0.53754940711462396</v>
      </c>
      <c r="O1405" s="3">
        <v>0.69565217391304301</v>
      </c>
      <c r="P1405" s="3">
        <v>0.60646599777034504</v>
      </c>
      <c r="Q1405" s="3">
        <v>0.47058823529411697</v>
      </c>
      <c r="R1405" s="3">
        <v>0</v>
      </c>
      <c r="S1405" s="4">
        <v>113</v>
      </c>
    </row>
    <row r="1406" spans="2:19" x14ac:dyDescent="0.3">
      <c r="B1406" s="3" t="s">
        <v>484</v>
      </c>
      <c r="C1406" s="3" t="s">
        <v>25</v>
      </c>
      <c r="D1406" s="3" t="s">
        <v>798</v>
      </c>
      <c r="E1406" s="3">
        <v>16</v>
      </c>
      <c r="F1406" s="3" t="s">
        <v>21</v>
      </c>
      <c r="G1406" s="3" t="s">
        <v>33</v>
      </c>
      <c r="H1406" s="3" t="s">
        <v>67</v>
      </c>
      <c r="I1406" s="3">
        <v>3</v>
      </c>
      <c r="J1406" s="3">
        <v>6</v>
      </c>
      <c r="K1406" s="3">
        <v>1</v>
      </c>
      <c r="L1406" s="3">
        <v>11</v>
      </c>
      <c r="M1406" s="3">
        <v>0.66666666666666596</v>
      </c>
      <c r="N1406" s="3">
        <v>0.69117647058823495</v>
      </c>
      <c r="O1406" s="3">
        <v>0.66666666666666596</v>
      </c>
      <c r="P1406" s="3">
        <v>0.63129973474801004</v>
      </c>
      <c r="Q1406" s="3">
        <v>0.625</v>
      </c>
      <c r="R1406" s="3">
        <v>0.62054574618451996</v>
      </c>
      <c r="S1406" s="4">
        <v>113</v>
      </c>
    </row>
    <row r="1407" spans="2:19" x14ac:dyDescent="0.3">
      <c r="B1407" s="11" t="s">
        <v>484</v>
      </c>
      <c r="C1407" s="11" t="s">
        <v>23</v>
      </c>
      <c r="D1407" s="11" t="s">
        <v>799</v>
      </c>
      <c r="E1407" s="11">
        <v>16</v>
      </c>
      <c r="F1407" s="11" t="s">
        <v>21</v>
      </c>
      <c r="G1407" s="11" t="s">
        <v>22</v>
      </c>
      <c r="H1407" s="11" t="s">
        <v>73</v>
      </c>
      <c r="I1407" s="11">
        <v>0</v>
      </c>
      <c r="J1407" s="11">
        <v>6</v>
      </c>
      <c r="K1407" s="11">
        <v>1</v>
      </c>
      <c r="L1407" s="11">
        <v>16</v>
      </c>
      <c r="M1407" s="11">
        <v>0.69565217391304301</v>
      </c>
      <c r="N1407" s="11">
        <v>0.53754940711462396</v>
      </c>
      <c r="O1407" s="11">
        <v>0.69565217391304301</v>
      </c>
      <c r="P1407" s="11">
        <v>0.60646599777034504</v>
      </c>
      <c r="Q1407" s="11">
        <v>0.47058823529411697</v>
      </c>
      <c r="R1407" s="11">
        <v>0</v>
      </c>
      <c r="S1407" s="12">
        <v>533</v>
      </c>
    </row>
    <row r="1408" spans="2:19" x14ac:dyDescent="0.3">
      <c r="B1408" s="11" t="s">
        <v>484</v>
      </c>
      <c r="C1408" s="11" t="s">
        <v>23</v>
      </c>
      <c r="D1408" s="11" t="s">
        <v>799</v>
      </c>
      <c r="E1408" s="11">
        <v>16</v>
      </c>
      <c r="F1408" s="11" t="s">
        <v>21</v>
      </c>
      <c r="G1408" s="11" t="s">
        <v>33</v>
      </c>
      <c r="H1408" s="11" t="s">
        <v>73</v>
      </c>
      <c r="I1408" s="11">
        <v>3</v>
      </c>
      <c r="J1408" s="11">
        <v>6</v>
      </c>
      <c r="K1408" s="11">
        <v>4</v>
      </c>
      <c r="L1408" s="11">
        <v>8</v>
      </c>
      <c r="M1408" s="11">
        <v>0.52380952380952295</v>
      </c>
      <c r="N1408" s="11">
        <v>0.51020408163265296</v>
      </c>
      <c r="O1408" s="11">
        <v>0.52380952380952295</v>
      </c>
      <c r="P1408" s="11">
        <v>0.51236263736263699</v>
      </c>
      <c r="Q1408" s="11">
        <v>0.5</v>
      </c>
      <c r="R1408" s="11">
        <v>0.48299558735864401</v>
      </c>
      <c r="S1408" s="12">
        <v>534</v>
      </c>
    </row>
    <row r="1409" spans="2:19" x14ac:dyDescent="0.3">
      <c r="B1409" s="11" t="s">
        <v>484</v>
      </c>
      <c r="C1409" s="11" t="s">
        <v>25</v>
      </c>
      <c r="D1409" s="11" t="s">
        <v>800</v>
      </c>
      <c r="E1409" s="11">
        <v>16</v>
      </c>
      <c r="F1409" s="11" t="s">
        <v>21</v>
      </c>
      <c r="G1409" s="11" t="s">
        <v>22</v>
      </c>
      <c r="H1409" s="11" t="s">
        <v>73</v>
      </c>
      <c r="I1409" s="11">
        <v>3</v>
      </c>
      <c r="J1409" s="11">
        <v>3</v>
      </c>
      <c r="K1409" s="11">
        <v>2</v>
      </c>
      <c r="L1409" s="11">
        <v>15</v>
      </c>
      <c r="M1409" s="11">
        <v>0.78260869565217395</v>
      </c>
      <c r="N1409" s="11">
        <v>0.77246376811594197</v>
      </c>
      <c r="O1409" s="11">
        <v>0.78260869565217395</v>
      </c>
      <c r="P1409" s="11">
        <v>0.77583286278938401</v>
      </c>
      <c r="Q1409" s="11">
        <v>0.69117647058823495</v>
      </c>
      <c r="R1409" s="11">
        <v>0.68532344065693596</v>
      </c>
      <c r="S1409" s="12">
        <v>404</v>
      </c>
    </row>
    <row r="1410" spans="2:19" x14ac:dyDescent="0.3">
      <c r="B1410" s="11" t="s">
        <v>484</v>
      </c>
      <c r="C1410" s="11" t="s">
        <v>25</v>
      </c>
      <c r="D1410" s="11" t="s">
        <v>800</v>
      </c>
      <c r="E1410" s="11">
        <v>16</v>
      </c>
      <c r="F1410" s="11" t="s">
        <v>21</v>
      </c>
      <c r="G1410" s="11" t="s">
        <v>33</v>
      </c>
      <c r="H1410" s="11" t="s">
        <v>73</v>
      </c>
      <c r="I1410" s="11">
        <v>2</v>
      </c>
      <c r="J1410" s="11">
        <v>7</v>
      </c>
      <c r="K1410" s="11">
        <v>0</v>
      </c>
      <c r="L1410" s="11">
        <v>12</v>
      </c>
      <c r="M1410" s="11">
        <v>0.66666666666666596</v>
      </c>
      <c r="N1410" s="11">
        <v>0.78947368421052599</v>
      </c>
      <c r="O1410" s="11">
        <v>0.66666666666666596</v>
      </c>
      <c r="P1410" s="11">
        <v>0.59824046920821095</v>
      </c>
      <c r="Q1410" s="11">
        <v>0.61111111111111105</v>
      </c>
      <c r="R1410" s="11">
        <v>0.61207379018601804</v>
      </c>
      <c r="S1410" s="12">
        <v>405</v>
      </c>
    </row>
    <row r="1411" spans="2:19" x14ac:dyDescent="0.3">
      <c r="B1411" s="11" t="s">
        <v>484</v>
      </c>
      <c r="C1411" s="11" t="s">
        <v>29</v>
      </c>
      <c r="D1411" s="11" t="s">
        <v>801</v>
      </c>
      <c r="E1411" s="11">
        <v>16</v>
      </c>
      <c r="F1411" s="11" t="s">
        <v>21</v>
      </c>
      <c r="G1411" s="11" t="s">
        <v>22</v>
      </c>
      <c r="H1411" s="11" t="s">
        <v>73</v>
      </c>
      <c r="I1411" s="11">
        <v>3</v>
      </c>
      <c r="J1411" s="11">
        <v>3</v>
      </c>
      <c r="K1411" s="11">
        <v>12</v>
      </c>
      <c r="L1411" s="11">
        <v>5</v>
      </c>
      <c r="M1411" s="11">
        <v>0.34782608695652101</v>
      </c>
      <c r="N1411" s="11">
        <v>0.514130434782608</v>
      </c>
      <c r="O1411" s="11">
        <v>0.34782608695652101</v>
      </c>
      <c r="P1411" s="11">
        <v>0.37018633540372597</v>
      </c>
      <c r="Q1411" s="11">
        <v>0.39705882352941102</v>
      </c>
      <c r="R1411" s="11">
        <v>0.36821398145189899</v>
      </c>
      <c r="S1411" s="12">
        <v>436</v>
      </c>
    </row>
    <row r="1412" spans="2:19" x14ac:dyDescent="0.3">
      <c r="B1412" s="11" t="s">
        <v>484</v>
      </c>
      <c r="C1412" s="11" t="s">
        <v>29</v>
      </c>
      <c r="D1412" s="11" t="s">
        <v>801</v>
      </c>
      <c r="E1412" s="11">
        <v>16</v>
      </c>
      <c r="F1412" s="11" t="s">
        <v>21</v>
      </c>
      <c r="G1412" s="11" t="s">
        <v>33</v>
      </c>
      <c r="H1412" s="11" t="s">
        <v>73</v>
      </c>
      <c r="I1412" s="11">
        <v>9</v>
      </c>
      <c r="J1412" s="11">
        <v>0</v>
      </c>
      <c r="K1412" s="11">
        <v>9</v>
      </c>
      <c r="L1412" s="11">
        <v>3</v>
      </c>
      <c r="M1412" s="11">
        <v>0.57142857142857095</v>
      </c>
      <c r="N1412" s="11">
        <v>0.78571428571428503</v>
      </c>
      <c r="O1412" s="11">
        <v>0.57142857142857095</v>
      </c>
      <c r="P1412" s="11">
        <v>0.51428571428571401</v>
      </c>
      <c r="Q1412" s="11">
        <v>0.625</v>
      </c>
      <c r="R1412" s="11">
        <v>0.59460355750135996</v>
      </c>
      <c r="S1412" s="12">
        <v>437</v>
      </c>
    </row>
    <row r="1413" spans="2:19" x14ac:dyDescent="0.3">
      <c r="B1413" s="11" t="s">
        <v>484</v>
      </c>
      <c r="C1413" s="11" t="s">
        <v>27</v>
      </c>
      <c r="D1413" s="11" t="s">
        <v>802</v>
      </c>
      <c r="E1413" s="11">
        <v>16</v>
      </c>
      <c r="F1413" s="11" t="s">
        <v>21</v>
      </c>
      <c r="G1413" s="11" t="s">
        <v>22</v>
      </c>
      <c r="H1413" s="11" t="s">
        <v>73</v>
      </c>
      <c r="I1413" s="11">
        <v>0</v>
      </c>
      <c r="J1413" s="11">
        <v>4</v>
      </c>
      <c r="K1413" s="11">
        <v>2</v>
      </c>
      <c r="L1413" s="11">
        <v>14</v>
      </c>
      <c r="M1413" s="11">
        <v>0.7</v>
      </c>
      <c r="N1413" s="11">
        <v>0.62222222222222201</v>
      </c>
      <c r="O1413" s="11">
        <v>0.7</v>
      </c>
      <c r="P1413" s="11">
        <v>0.65882352941176403</v>
      </c>
      <c r="Q1413" s="11">
        <v>0.4375</v>
      </c>
      <c r="R1413" s="11">
        <v>0</v>
      </c>
      <c r="S1413" s="12">
        <v>502</v>
      </c>
    </row>
    <row r="1414" spans="2:19" x14ac:dyDescent="0.3">
      <c r="B1414" s="11" t="s">
        <v>484</v>
      </c>
      <c r="C1414" s="11" t="s">
        <v>27</v>
      </c>
      <c r="D1414" s="11" t="s">
        <v>802</v>
      </c>
      <c r="E1414" s="11">
        <v>16</v>
      </c>
      <c r="F1414" s="11" t="s">
        <v>21</v>
      </c>
      <c r="G1414" s="11" t="s">
        <v>33</v>
      </c>
      <c r="H1414" s="11" t="s">
        <v>73</v>
      </c>
      <c r="I1414" s="11">
        <v>3</v>
      </c>
      <c r="J1414" s="11">
        <v>5</v>
      </c>
      <c r="K1414" s="11">
        <v>10</v>
      </c>
      <c r="L1414" s="11">
        <v>4</v>
      </c>
      <c r="M1414" s="11">
        <v>0.31818181818181801</v>
      </c>
      <c r="N1414" s="11">
        <v>0.366744366744366</v>
      </c>
      <c r="O1414" s="11">
        <v>0.31818181818181801</v>
      </c>
      <c r="P1414" s="11">
        <v>0.32523997741388999</v>
      </c>
      <c r="Q1414" s="11">
        <v>0.33035714285714202</v>
      </c>
      <c r="R1414" s="11">
        <v>0.32377227131456399</v>
      </c>
      <c r="S1414" s="12">
        <v>503</v>
      </c>
    </row>
    <row r="1415" spans="2:19" x14ac:dyDescent="0.3">
      <c r="B1415" s="11" t="s">
        <v>484</v>
      </c>
      <c r="C1415" s="11" t="s">
        <v>19</v>
      </c>
      <c r="D1415" s="11" t="s">
        <v>803</v>
      </c>
      <c r="E1415" s="11">
        <v>16</v>
      </c>
      <c r="F1415" s="11" t="s">
        <v>21</v>
      </c>
      <c r="G1415" s="11" t="s">
        <v>22</v>
      </c>
      <c r="H1415" s="11" t="s">
        <v>73</v>
      </c>
      <c r="I1415" s="11">
        <v>6</v>
      </c>
      <c r="J1415" s="11">
        <v>0</v>
      </c>
      <c r="K1415" s="11">
        <v>17</v>
      </c>
      <c r="L1415" s="11">
        <v>0</v>
      </c>
      <c r="M1415" s="11">
        <v>0.26086956521739102</v>
      </c>
      <c r="N1415" s="11">
        <v>6.8052930056710703E-2</v>
      </c>
      <c r="O1415" s="11">
        <v>0.26086956521739102</v>
      </c>
      <c r="P1415" s="11">
        <v>0.107946026986506</v>
      </c>
      <c r="Q1415" s="11">
        <v>0.5</v>
      </c>
      <c r="R1415" s="11">
        <v>0</v>
      </c>
      <c r="S1415" s="12">
        <v>715</v>
      </c>
    </row>
    <row r="1416" spans="2:19" x14ac:dyDescent="0.3">
      <c r="B1416" s="11" t="s">
        <v>484</v>
      </c>
      <c r="C1416" s="11" t="s">
        <v>19</v>
      </c>
      <c r="D1416" s="11" t="s">
        <v>803</v>
      </c>
      <c r="E1416" s="11">
        <v>16</v>
      </c>
      <c r="F1416" s="11" t="s">
        <v>21</v>
      </c>
      <c r="G1416" s="11" t="s">
        <v>33</v>
      </c>
      <c r="H1416" s="11" t="s">
        <v>73</v>
      </c>
      <c r="I1416" s="11">
        <v>9</v>
      </c>
      <c r="J1416" s="11">
        <v>0</v>
      </c>
      <c r="K1416" s="11">
        <v>12</v>
      </c>
      <c r="L1416" s="11">
        <v>0</v>
      </c>
      <c r="M1416" s="11">
        <v>0.42857142857142799</v>
      </c>
      <c r="N1416" s="11">
        <v>0.183673469387755</v>
      </c>
      <c r="O1416" s="11">
        <v>0.42857142857142799</v>
      </c>
      <c r="P1416" s="11">
        <v>0.25714285714285701</v>
      </c>
      <c r="Q1416" s="11">
        <v>0.5</v>
      </c>
      <c r="R1416" s="11">
        <v>0</v>
      </c>
      <c r="S1416" s="12">
        <v>716</v>
      </c>
    </row>
    <row r="1417" spans="2:19" x14ac:dyDescent="0.3">
      <c r="B1417" s="3" t="s">
        <v>484</v>
      </c>
      <c r="C1417" s="3" t="s">
        <v>23</v>
      </c>
      <c r="D1417" s="3" t="s">
        <v>804</v>
      </c>
      <c r="E1417" s="3">
        <v>16</v>
      </c>
      <c r="F1417" s="3" t="s">
        <v>21</v>
      </c>
      <c r="G1417" s="3" t="s">
        <v>22</v>
      </c>
      <c r="H1417" s="3" t="s">
        <v>85</v>
      </c>
      <c r="I1417" s="3">
        <v>1</v>
      </c>
      <c r="J1417" s="3">
        <v>5</v>
      </c>
      <c r="K1417" s="3">
        <v>4</v>
      </c>
      <c r="L1417" s="3">
        <v>13</v>
      </c>
      <c r="M1417" s="3">
        <v>0.60869565217391297</v>
      </c>
      <c r="N1417" s="3">
        <v>0.58599033816425095</v>
      </c>
      <c r="O1417" s="3">
        <v>0.60869565217391297</v>
      </c>
      <c r="P1417" s="3">
        <v>0.59649915302089196</v>
      </c>
      <c r="Q1417" s="3">
        <v>0.46568627450980299</v>
      </c>
      <c r="R1417" s="3">
        <v>0.36835028130179998</v>
      </c>
      <c r="S1417" s="4">
        <v>434</v>
      </c>
    </row>
    <row r="1418" spans="2:19" x14ac:dyDescent="0.3">
      <c r="B1418" s="3" t="s">
        <v>484</v>
      </c>
      <c r="C1418" s="3" t="s">
        <v>23</v>
      </c>
      <c r="D1418" s="3" t="s">
        <v>804</v>
      </c>
      <c r="E1418" s="3">
        <v>16</v>
      </c>
      <c r="F1418" s="3" t="s">
        <v>21</v>
      </c>
      <c r="G1418" s="3" t="s">
        <v>33</v>
      </c>
      <c r="H1418" s="3" t="s">
        <v>85</v>
      </c>
      <c r="I1418" s="3">
        <v>2</v>
      </c>
      <c r="J1418" s="3">
        <v>7</v>
      </c>
      <c r="K1418" s="3">
        <v>5</v>
      </c>
      <c r="L1418" s="3">
        <v>7</v>
      </c>
      <c r="M1418" s="3">
        <v>0.42857142857142799</v>
      </c>
      <c r="N1418" s="3">
        <v>0.40816326530612201</v>
      </c>
      <c r="O1418" s="3">
        <v>0.42857142857142799</v>
      </c>
      <c r="P1418" s="3">
        <v>0.41483516483516403</v>
      </c>
      <c r="Q1418" s="3">
        <v>0.40277777777777701</v>
      </c>
      <c r="R1418" s="3">
        <v>0.36889397323343998</v>
      </c>
      <c r="S1418" s="4">
        <v>435</v>
      </c>
    </row>
    <row r="1419" spans="2:19" x14ac:dyDescent="0.3">
      <c r="B1419" s="3" t="s">
        <v>484</v>
      </c>
      <c r="C1419" s="3" t="s">
        <v>25</v>
      </c>
      <c r="D1419" s="3" t="s">
        <v>805</v>
      </c>
      <c r="E1419" s="3">
        <v>16</v>
      </c>
      <c r="F1419" s="3" t="s">
        <v>21</v>
      </c>
      <c r="G1419" s="3" t="s">
        <v>22</v>
      </c>
      <c r="H1419" s="3" t="s">
        <v>85</v>
      </c>
      <c r="I1419" s="3">
        <v>4</v>
      </c>
      <c r="J1419" s="3">
        <v>2</v>
      </c>
      <c r="K1419" s="3">
        <v>4</v>
      </c>
      <c r="L1419" s="3">
        <v>13</v>
      </c>
      <c r="M1419" s="3">
        <v>0.73913043478260798</v>
      </c>
      <c r="N1419" s="3">
        <v>0.77101449275362299</v>
      </c>
      <c r="O1419" s="3">
        <v>0.73913043478260798</v>
      </c>
      <c r="P1419" s="3">
        <v>0.74961180124223603</v>
      </c>
      <c r="Q1419" s="3">
        <v>0.71568627450980304</v>
      </c>
      <c r="R1419" s="3">
        <v>0.68557712326216202</v>
      </c>
      <c r="S1419" s="4">
        <v>603</v>
      </c>
    </row>
    <row r="1420" spans="2:19" x14ac:dyDescent="0.3">
      <c r="B1420" s="3" t="s">
        <v>484</v>
      </c>
      <c r="C1420" s="3" t="s">
        <v>25</v>
      </c>
      <c r="D1420" s="3" t="s">
        <v>805</v>
      </c>
      <c r="E1420" s="3">
        <v>16</v>
      </c>
      <c r="F1420" s="3" t="s">
        <v>21</v>
      </c>
      <c r="G1420" s="3" t="s">
        <v>33</v>
      </c>
      <c r="H1420" s="3" t="s">
        <v>85</v>
      </c>
      <c r="I1420" s="3">
        <v>4</v>
      </c>
      <c r="J1420" s="3">
        <v>5</v>
      </c>
      <c r="K1420" s="3">
        <v>0</v>
      </c>
      <c r="L1420" s="3">
        <v>12</v>
      </c>
      <c r="M1420" s="3">
        <v>0.76190476190476097</v>
      </c>
      <c r="N1420" s="3">
        <v>0.83193277310924296</v>
      </c>
      <c r="O1420" s="3">
        <v>0.76190476190476097</v>
      </c>
      <c r="P1420" s="3">
        <v>0.73664266767715003</v>
      </c>
      <c r="Q1420" s="3">
        <v>0.72222222222222199</v>
      </c>
      <c r="R1420" s="3">
        <v>0.74840632921642403</v>
      </c>
      <c r="S1420" s="4">
        <v>605</v>
      </c>
    </row>
    <row r="1421" spans="2:19" x14ac:dyDescent="0.3">
      <c r="B1421" s="3" t="s">
        <v>484</v>
      </c>
      <c r="C1421" s="3" t="s">
        <v>19</v>
      </c>
      <c r="D1421" s="3" t="s">
        <v>806</v>
      </c>
      <c r="E1421" s="3">
        <v>16</v>
      </c>
      <c r="F1421" s="3" t="s">
        <v>21</v>
      </c>
      <c r="G1421" s="3" t="s">
        <v>22</v>
      </c>
      <c r="H1421" s="3" t="s">
        <v>85</v>
      </c>
      <c r="I1421" s="3">
        <v>1</v>
      </c>
      <c r="J1421" s="3">
        <v>5</v>
      </c>
      <c r="K1421" s="3">
        <v>1</v>
      </c>
      <c r="L1421" s="3">
        <v>16</v>
      </c>
      <c r="M1421" s="3">
        <v>0.73913043478260798</v>
      </c>
      <c r="N1421" s="3">
        <v>0.693581780538302</v>
      </c>
      <c r="O1421" s="3">
        <v>0.73913043478260798</v>
      </c>
      <c r="P1421" s="3">
        <v>0.68764302059496496</v>
      </c>
      <c r="Q1421" s="3">
        <v>0.55392156862745001</v>
      </c>
      <c r="R1421" s="3">
        <v>0.494421816408677</v>
      </c>
      <c r="S1421" s="4">
        <v>741</v>
      </c>
    </row>
    <row r="1422" spans="2:19" x14ac:dyDescent="0.3">
      <c r="B1422" s="3" t="s">
        <v>484</v>
      </c>
      <c r="C1422" s="3" t="s">
        <v>19</v>
      </c>
      <c r="D1422" s="3" t="s">
        <v>806</v>
      </c>
      <c r="E1422" s="3">
        <v>16</v>
      </c>
      <c r="F1422" s="3" t="s">
        <v>21</v>
      </c>
      <c r="G1422" s="3" t="s">
        <v>33</v>
      </c>
      <c r="H1422" s="3" t="s">
        <v>85</v>
      </c>
      <c r="I1422" s="3">
        <v>4</v>
      </c>
      <c r="J1422" s="3">
        <v>5</v>
      </c>
      <c r="K1422" s="3">
        <v>6</v>
      </c>
      <c r="L1422" s="3">
        <v>6</v>
      </c>
      <c r="M1422" s="3">
        <v>0.476190476190476</v>
      </c>
      <c r="N1422" s="3">
        <v>0.483116883116883</v>
      </c>
      <c r="O1422" s="3">
        <v>0.476190476190476</v>
      </c>
      <c r="P1422" s="3">
        <v>0.47858777378228101</v>
      </c>
      <c r="Q1422" s="3">
        <v>0.47222222222222199</v>
      </c>
      <c r="R1422" s="3">
        <v>0.469247006410559</v>
      </c>
      <c r="S1422" s="4">
        <v>742</v>
      </c>
    </row>
    <row r="1423" spans="2:19" x14ac:dyDescent="0.3">
      <c r="B1423" s="3" t="s">
        <v>484</v>
      </c>
      <c r="C1423" s="3" t="s">
        <v>29</v>
      </c>
      <c r="D1423" s="3" t="s">
        <v>807</v>
      </c>
      <c r="E1423" s="3">
        <v>16</v>
      </c>
      <c r="F1423" s="3" t="s">
        <v>21</v>
      </c>
      <c r="G1423" s="3" t="s">
        <v>22</v>
      </c>
      <c r="H1423" s="3" t="s">
        <v>85</v>
      </c>
      <c r="I1423" s="3">
        <v>5</v>
      </c>
      <c r="J1423" s="3">
        <v>1</v>
      </c>
      <c r="K1423" s="3">
        <v>1</v>
      </c>
      <c r="L1423" s="3">
        <v>16</v>
      </c>
      <c r="M1423" s="3">
        <v>0.91304347826086896</v>
      </c>
      <c r="N1423" s="3">
        <v>0.91304347826086896</v>
      </c>
      <c r="O1423" s="3">
        <v>0.91304347826086896</v>
      </c>
      <c r="P1423" s="3">
        <v>0.91304347826086896</v>
      </c>
      <c r="Q1423" s="3">
        <v>0.88725490196078405</v>
      </c>
      <c r="R1423" s="3">
        <v>0.88561488554009504</v>
      </c>
      <c r="S1423" s="4">
        <v>863</v>
      </c>
    </row>
    <row r="1424" spans="2:19" x14ac:dyDescent="0.3">
      <c r="B1424" s="3" t="s">
        <v>484</v>
      </c>
      <c r="C1424" s="3" t="s">
        <v>29</v>
      </c>
      <c r="D1424" s="3" t="s">
        <v>807</v>
      </c>
      <c r="E1424" s="3">
        <v>16</v>
      </c>
      <c r="F1424" s="3" t="s">
        <v>21</v>
      </c>
      <c r="G1424" s="3" t="s">
        <v>33</v>
      </c>
      <c r="H1424" s="3" t="s">
        <v>85</v>
      </c>
      <c r="I1424" s="3">
        <v>6</v>
      </c>
      <c r="J1424" s="3">
        <v>3</v>
      </c>
      <c r="K1424" s="3">
        <v>6</v>
      </c>
      <c r="L1424" s="3">
        <v>6</v>
      </c>
      <c r="M1424" s="3">
        <v>0.57142857142857095</v>
      </c>
      <c r="N1424" s="3">
        <v>0.59523809523809501</v>
      </c>
      <c r="O1424" s="3">
        <v>0.57142857142857095</v>
      </c>
      <c r="P1424" s="3">
        <v>0.57142857142857095</v>
      </c>
      <c r="Q1424" s="3">
        <v>0.58333333333333304</v>
      </c>
      <c r="R1424" s="3">
        <v>0.57735026918962495</v>
      </c>
      <c r="S1424" s="4">
        <v>869</v>
      </c>
    </row>
    <row r="1425" spans="2:19" x14ac:dyDescent="0.3">
      <c r="B1425" s="3" t="s">
        <v>484</v>
      </c>
      <c r="C1425" s="3" t="s">
        <v>27</v>
      </c>
      <c r="D1425" s="3" t="s">
        <v>808</v>
      </c>
      <c r="E1425" s="3">
        <v>16</v>
      </c>
      <c r="F1425" s="3" t="s">
        <v>21</v>
      </c>
      <c r="G1425" s="3" t="s">
        <v>22</v>
      </c>
      <c r="H1425" s="3" t="s">
        <v>85</v>
      </c>
      <c r="I1425" s="3">
        <v>0</v>
      </c>
      <c r="J1425" s="3">
        <v>4</v>
      </c>
      <c r="K1425" s="3">
        <v>5</v>
      </c>
      <c r="L1425" s="3">
        <v>11</v>
      </c>
      <c r="M1425" s="3">
        <v>0.55000000000000004</v>
      </c>
      <c r="N1425" s="3">
        <v>0.586666666666666</v>
      </c>
      <c r="O1425" s="3">
        <v>0.55000000000000004</v>
      </c>
      <c r="P1425" s="3">
        <v>0.56774193548386997</v>
      </c>
      <c r="Q1425" s="3">
        <v>0.34375</v>
      </c>
      <c r="R1425" s="3">
        <v>0</v>
      </c>
      <c r="S1425" s="4">
        <v>876</v>
      </c>
    </row>
    <row r="1426" spans="2:19" x14ac:dyDescent="0.3">
      <c r="B1426" s="3" t="s">
        <v>484</v>
      </c>
      <c r="C1426" s="3" t="s">
        <v>27</v>
      </c>
      <c r="D1426" s="3" t="s">
        <v>808</v>
      </c>
      <c r="E1426" s="3">
        <v>16</v>
      </c>
      <c r="F1426" s="3" t="s">
        <v>21</v>
      </c>
      <c r="G1426" s="3" t="s">
        <v>33</v>
      </c>
      <c r="H1426" s="3" t="s">
        <v>85</v>
      </c>
      <c r="I1426" s="3">
        <v>3</v>
      </c>
      <c r="J1426" s="3">
        <v>5</v>
      </c>
      <c r="K1426" s="3">
        <v>9</v>
      </c>
      <c r="L1426" s="3">
        <v>5</v>
      </c>
      <c r="M1426" s="3">
        <v>0.36363636363636298</v>
      </c>
      <c r="N1426" s="3">
        <v>0.40909090909090901</v>
      </c>
      <c r="O1426" s="3">
        <v>0.36363636363636298</v>
      </c>
      <c r="P1426" s="3">
        <v>0.37424242424242399</v>
      </c>
      <c r="Q1426" s="3">
        <v>0.36607142857142799</v>
      </c>
      <c r="R1426" s="3">
        <v>0.35970445142740598</v>
      </c>
      <c r="S1426" s="4">
        <v>877</v>
      </c>
    </row>
    <row r="1427" spans="2:19" x14ac:dyDescent="0.3">
      <c r="B1427" s="11" t="s">
        <v>484</v>
      </c>
      <c r="C1427" s="11" t="s">
        <v>23</v>
      </c>
      <c r="D1427" s="11" t="s">
        <v>809</v>
      </c>
      <c r="E1427" s="11">
        <v>16</v>
      </c>
      <c r="F1427" s="11" t="s">
        <v>21</v>
      </c>
      <c r="G1427" s="11" t="s">
        <v>22</v>
      </c>
      <c r="H1427" s="11" t="s">
        <v>91</v>
      </c>
      <c r="I1427" s="11">
        <v>2</v>
      </c>
      <c r="J1427" s="11">
        <v>4</v>
      </c>
      <c r="K1427" s="11">
        <v>4</v>
      </c>
      <c r="L1427" s="11">
        <v>13</v>
      </c>
      <c r="M1427" s="11">
        <v>0.65217391304347805</v>
      </c>
      <c r="N1427" s="11">
        <v>0.65217391304347805</v>
      </c>
      <c r="O1427" s="11">
        <v>0.65217391304347805</v>
      </c>
      <c r="P1427" s="11">
        <v>0.65217391304347805</v>
      </c>
      <c r="Q1427" s="11">
        <v>0.54901960784313697</v>
      </c>
      <c r="R1427" s="11">
        <v>0.50487816429740096</v>
      </c>
      <c r="S1427" s="12">
        <v>784</v>
      </c>
    </row>
    <row r="1428" spans="2:19" x14ac:dyDescent="0.3">
      <c r="B1428" s="11" t="s">
        <v>484</v>
      </c>
      <c r="C1428" s="11" t="s">
        <v>23</v>
      </c>
      <c r="D1428" s="11" t="s">
        <v>809</v>
      </c>
      <c r="E1428" s="11">
        <v>16</v>
      </c>
      <c r="F1428" s="11" t="s">
        <v>21</v>
      </c>
      <c r="G1428" s="11" t="s">
        <v>33</v>
      </c>
      <c r="H1428" s="11" t="s">
        <v>91</v>
      </c>
      <c r="I1428" s="11">
        <v>4</v>
      </c>
      <c r="J1428" s="11">
        <v>5</v>
      </c>
      <c r="K1428" s="11">
        <v>6</v>
      </c>
      <c r="L1428" s="11">
        <v>6</v>
      </c>
      <c r="M1428" s="11">
        <v>0.476190476190476</v>
      </c>
      <c r="N1428" s="11">
        <v>0.483116883116883</v>
      </c>
      <c r="O1428" s="11">
        <v>0.476190476190476</v>
      </c>
      <c r="P1428" s="11">
        <v>0.47858777378228101</v>
      </c>
      <c r="Q1428" s="11">
        <v>0.47222222222222199</v>
      </c>
      <c r="R1428" s="11">
        <v>0.469247006410559</v>
      </c>
      <c r="S1428" s="12">
        <v>786</v>
      </c>
    </row>
    <row r="1429" spans="2:19" x14ac:dyDescent="0.3">
      <c r="B1429" s="11" t="s">
        <v>484</v>
      </c>
      <c r="C1429" s="11" t="s">
        <v>19</v>
      </c>
      <c r="D1429" s="11" t="s">
        <v>810</v>
      </c>
      <c r="E1429" s="11">
        <v>16</v>
      </c>
      <c r="F1429" s="11" t="s">
        <v>21</v>
      </c>
      <c r="G1429" s="11" t="s">
        <v>22</v>
      </c>
      <c r="H1429" s="11" t="s">
        <v>91</v>
      </c>
      <c r="I1429" s="11">
        <v>0</v>
      </c>
      <c r="J1429" s="11">
        <v>6</v>
      </c>
      <c r="K1429" s="11">
        <v>3</v>
      </c>
      <c r="L1429" s="11">
        <v>14</v>
      </c>
      <c r="M1429" s="11">
        <v>0.60869565217391297</v>
      </c>
      <c r="N1429" s="11">
        <v>0.51739130434782599</v>
      </c>
      <c r="O1429" s="11">
        <v>0.60869565217391297</v>
      </c>
      <c r="P1429" s="11">
        <v>0.55934195064629799</v>
      </c>
      <c r="Q1429" s="11">
        <v>0.41176470588235198</v>
      </c>
      <c r="R1429" s="11">
        <v>0</v>
      </c>
      <c r="S1429" s="12">
        <v>874</v>
      </c>
    </row>
    <row r="1430" spans="2:19" x14ac:dyDescent="0.3">
      <c r="B1430" s="11" t="s">
        <v>484</v>
      </c>
      <c r="C1430" s="11" t="s">
        <v>19</v>
      </c>
      <c r="D1430" s="11" t="s">
        <v>810</v>
      </c>
      <c r="E1430" s="11">
        <v>16</v>
      </c>
      <c r="F1430" s="11" t="s">
        <v>21</v>
      </c>
      <c r="G1430" s="11" t="s">
        <v>33</v>
      </c>
      <c r="H1430" s="11" t="s">
        <v>91</v>
      </c>
      <c r="I1430" s="11">
        <v>5</v>
      </c>
      <c r="J1430" s="11">
        <v>4</v>
      </c>
      <c r="K1430" s="11">
        <v>3</v>
      </c>
      <c r="L1430" s="11">
        <v>9</v>
      </c>
      <c r="M1430" s="11">
        <v>0.66666666666666596</v>
      </c>
      <c r="N1430" s="11">
        <v>0.66346153846153799</v>
      </c>
      <c r="O1430" s="11">
        <v>0.66666666666666596</v>
      </c>
      <c r="P1430" s="11">
        <v>0.66352941176470503</v>
      </c>
      <c r="Q1430" s="11">
        <v>0.65277777777777701</v>
      </c>
      <c r="R1430" s="11">
        <v>0.65161636551288604</v>
      </c>
      <c r="S1430" s="12">
        <v>876</v>
      </c>
    </row>
    <row r="1431" spans="2:19" x14ac:dyDescent="0.3">
      <c r="B1431" s="11" t="s">
        <v>484</v>
      </c>
      <c r="C1431" s="11" t="s">
        <v>25</v>
      </c>
      <c r="D1431" s="11" t="s">
        <v>811</v>
      </c>
      <c r="E1431" s="11">
        <v>16</v>
      </c>
      <c r="F1431" s="11" t="s">
        <v>21</v>
      </c>
      <c r="G1431" s="11" t="s">
        <v>22</v>
      </c>
      <c r="H1431" s="11" t="s">
        <v>91</v>
      </c>
      <c r="I1431" s="11">
        <v>2</v>
      </c>
      <c r="J1431" s="11">
        <v>4</v>
      </c>
      <c r="K1431" s="11">
        <v>2</v>
      </c>
      <c r="L1431" s="11">
        <v>15</v>
      </c>
      <c r="M1431" s="11">
        <v>0.73913043478260798</v>
      </c>
      <c r="N1431" s="11">
        <v>0.71395881006864903</v>
      </c>
      <c r="O1431" s="11">
        <v>0.73913043478260798</v>
      </c>
      <c r="P1431" s="11">
        <v>0.72028985507246301</v>
      </c>
      <c r="Q1431" s="11">
        <v>0.60784313725490202</v>
      </c>
      <c r="R1431" s="11">
        <v>0.58372351144886303</v>
      </c>
      <c r="S1431" s="12">
        <v>829</v>
      </c>
    </row>
    <row r="1432" spans="2:19" x14ac:dyDescent="0.3">
      <c r="B1432" s="11" t="s">
        <v>484</v>
      </c>
      <c r="C1432" s="11" t="s">
        <v>25</v>
      </c>
      <c r="D1432" s="11" t="s">
        <v>811</v>
      </c>
      <c r="E1432" s="11">
        <v>16</v>
      </c>
      <c r="F1432" s="11" t="s">
        <v>21</v>
      </c>
      <c r="G1432" s="11" t="s">
        <v>33</v>
      </c>
      <c r="H1432" s="11" t="s">
        <v>91</v>
      </c>
      <c r="I1432" s="11">
        <v>4</v>
      </c>
      <c r="J1432" s="11">
        <v>5</v>
      </c>
      <c r="K1432" s="11">
        <v>3</v>
      </c>
      <c r="L1432" s="11">
        <v>9</v>
      </c>
      <c r="M1432" s="11">
        <v>0.61904761904761896</v>
      </c>
      <c r="N1432" s="11">
        <v>0.61224489795918302</v>
      </c>
      <c r="O1432" s="11">
        <v>0.61904761904761896</v>
      </c>
      <c r="P1432" s="11">
        <v>0.60989010989010894</v>
      </c>
      <c r="Q1432" s="11">
        <v>0.59722222222222199</v>
      </c>
      <c r="R1432" s="11">
        <v>0.59154636852226705</v>
      </c>
      <c r="S1432" s="12">
        <v>830</v>
      </c>
    </row>
    <row r="1433" spans="2:19" x14ac:dyDescent="0.3">
      <c r="B1433" s="11" t="s">
        <v>484</v>
      </c>
      <c r="C1433" s="11" t="s">
        <v>27</v>
      </c>
      <c r="D1433" s="11" t="s">
        <v>812</v>
      </c>
      <c r="E1433" s="11">
        <v>16</v>
      </c>
      <c r="F1433" s="11" t="s">
        <v>21</v>
      </c>
      <c r="G1433" s="11" t="s">
        <v>22</v>
      </c>
      <c r="H1433" s="11" t="s">
        <v>91</v>
      </c>
      <c r="I1433" s="11">
        <v>1</v>
      </c>
      <c r="J1433" s="11">
        <v>3</v>
      </c>
      <c r="K1433" s="11">
        <v>5</v>
      </c>
      <c r="L1433" s="11">
        <v>11</v>
      </c>
      <c r="M1433" s="11">
        <v>0.6</v>
      </c>
      <c r="N1433" s="11">
        <v>0.661904761904761</v>
      </c>
      <c r="O1433" s="11">
        <v>0.6</v>
      </c>
      <c r="P1433" s="11">
        <v>0.62666666666666604</v>
      </c>
      <c r="Q1433" s="11">
        <v>0.46875</v>
      </c>
      <c r="R1433" s="11">
        <v>0.38733034936245903</v>
      </c>
      <c r="S1433" s="12">
        <v>840</v>
      </c>
    </row>
    <row r="1434" spans="2:19" x14ac:dyDescent="0.3">
      <c r="B1434" s="11" t="s">
        <v>484</v>
      </c>
      <c r="C1434" s="11" t="s">
        <v>27</v>
      </c>
      <c r="D1434" s="11" t="s">
        <v>812</v>
      </c>
      <c r="E1434" s="11">
        <v>16</v>
      </c>
      <c r="F1434" s="11" t="s">
        <v>21</v>
      </c>
      <c r="G1434" s="11" t="s">
        <v>33</v>
      </c>
      <c r="H1434" s="11" t="s">
        <v>91</v>
      </c>
      <c r="I1434" s="11">
        <v>3</v>
      </c>
      <c r="J1434" s="11">
        <v>5</v>
      </c>
      <c r="K1434" s="11">
        <v>11</v>
      </c>
      <c r="L1434" s="11">
        <v>3</v>
      </c>
      <c r="M1434" s="11">
        <v>0.27272727272727199</v>
      </c>
      <c r="N1434" s="11">
        <v>0.31655844155844098</v>
      </c>
      <c r="O1434" s="11">
        <v>0.27272727272727199</v>
      </c>
      <c r="P1434" s="11">
        <v>0.27272727272727199</v>
      </c>
      <c r="Q1434" s="11">
        <v>0.29464285714285698</v>
      </c>
      <c r="R1434" s="11">
        <v>0.28347335475691998</v>
      </c>
      <c r="S1434" s="12">
        <v>841</v>
      </c>
    </row>
    <row r="1435" spans="2:19" x14ac:dyDescent="0.3">
      <c r="B1435" s="11" t="s">
        <v>484</v>
      </c>
      <c r="C1435" s="11" t="s">
        <v>29</v>
      </c>
      <c r="D1435" s="11" t="s">
        <v>813</v>
      </c>
      <c r="E1435" s="11">
        <v>16</v>
      </c>
      <c r="F1435" s="11" t="s">
        <v>21</v>
      </c>
      <c r="G1435" s="11" t="s">
        <v>22</v>
      </c>
      <c r="H1435" s="11" t="s">
        <v>91</v>
      </c>
      <c r="I1435" s="11">
        <v>4</v>
      </c>
      <c r="J1435" s="11">
        <v>2</v>
      </c>
      <c r="K1435" s="11">
        <v>3</v>
      </c>
      <c r="L1435" s="11">
        <v>14</v>
      </c>
      <c r="M1435" s="11">
        <v>0.78260869565217395</v>
      </c>
      <c r="N1435" s="11">
        <v>0.795807453416149</v>
      </c>
      <c r="O1435" s="11">
        <v>0.78260869565217395</v>
      </c>
      <c r="P1435" s="11">
        <v>0.78767609202391797</v>
      </c>
      <c r="Q1435" s="11">
        <v>0.74509803921568596</v>
      </c>
      <c r="R1435" s="11">
        <v>0.72383480988108295</v>
      </c>
      <c r="S1435" s="12">
        <v>100</v>
      </c>
    </row>
    <row r="1436" spans="2:19" x14ac:dyDescent="0.3">
      <c r="B1436" s="11" t="s">
        <v>484</v>
      </c>
      <c r="C1436" s="11" t="s">
        <v>29</v>
      </c>
      <c r="D1436" s="11" t="s">
        <v>813</v>
      </c>
      <c r="E1436" s="11">
        <v>16</v>
      </c>
      <c r="F1436" s="11" t="s">
        <v>21</v>
      </c>
      <c r="G1436" s="11" t="s">
        <v>33</v>
      </c>
      <c r="H1436" s="11" t="s">
        <v>91</v>
      </c>
      <c r="I1436" s="11">
        <v>0</v>
      </c>
      <c r="J1436" s="11">
        <v>9</v>
      </c>
      <c r="K1436" s="11">
        <v>1</v>
      </c>
      <c r="L1436" s="11">
        <v>11</v>
      </c>
      <c r="M1436" s="11">
        <v>0.52380952380952295</v>
      </c>
      <c r="N1436" s="11">
        <v>0.314285714285714</v>
      </c>
      <c r="O1436" s="11">
        <v>0.52380952380952295</v>
      </c>
      <c r="P1436" s="11">
        <v>0.39285714285714202</v>
      </c>
      <c r="Q1436" s="11">
        <v>0.45833333333333298</v>
      </c>
      <c r="R1436" s="11">
        <v>0</v>
      </c>
      <c r="S1436" s="12">
        <v>100</v>
      </c>
    </row>
    <row r="1437" spans="2:19" x14ac:dyDescent="0.3">
      <c r="B1437" s="3" t="s">
        <v>484</v>
      </c>
      <c r="C1437" s="3" t="s">
        <v>23</v>
      </c>
      <c r="D1437" s="3" t="s">
        <v>814</v>
      </c>
      <c r="E1437" s="3">
        <v>16</v>
      </c>
      <c r="F1437" s="3" t="s">
        <v>21</v>
      </c>
      <c r="G1437" s="3" t="s">
        <v>22</v>
      </c>
      <c r="H1437" s="3" t="s">
        <v>96</v>
      </c>
      <c r="I1437" s="3">
        <v>0</v>
      </c>
      <c r="J1437" s="3">
        <v>6</v>
      </c>
      <c r="K1437" s="3">
        <v>0</v>
      </c>
      <c r="L1437" s="3">
        <v>17</v>
      </c>
      <c r="M1437" s="3">
        <v>0.73913043478260798</v>
      </c>
      <c r="N1437" s="3">
        <v>0.54631379962192805</v>
      </c>
      <c r="O1437" s="3">
        <v>0.73913043478260798</v>
      </c>
      <c r="P1437" s="3">
        <v>0.62826086956521698</v>
      </c>
      <c r="Q1437" s="3">
        <v>0.5</v>
      </c>
      <c r="R1437" s="3">
        <v>0</v>
      </c>
      <c r="S1437" s="4">
        <v>690</v>
      </c>
    </row>
    <row r="1438" spans="2:19" x14ac:dyDescent="0.3">
      <c r="B1438" s="3" t="s">
        <v>484</v>
      </c>
      <c r="C1438" s="3" t="s">
        <v>23</v>
      </c>
      <c r="D1438" s="3" t="s">
        <v>814</v>
      </c>
      <c r="E1438" s="3">
        <v>16</v>
      </c>
      <c r="F1438" s="3" t="s">
        <v>21</v>
      </c>
      <c r="G1438" s="3" t="s">
        <v>33</v>
      </c>
      <c r="H1438" s="3" t="s">
        <v>96</v>
      </c>
      <c r="I1438" s="3">
        <v>3</v>
      </c>
      <c r="J1438" s="3">
        <v>6</v>
      </c>
      <c r="K1438" s="3">
        <v>3</v>
      </c>
      <c r="L1438" s="3">
        <v>9</v>
      </c>
      <c r="M1438" s="3">
        <v>0.57142857142857095</v>
      </c>
      <c r="N1438" s="3">
        <v>0.55714285714285705</v>
      </c>
      <c r="O1438" s="3">
        <v>0.57142857142857095</v>
      </c>
      <c r="P1438" s="3">
        <v>0.55238095238095197</v>
      </c>
      <c r="Q1438" s="3">
        <v>0.54166666666666596</v>
      </c>
      <c r="R1438" s="3">
        <v>0.52331756969605203</v>
      </c>
      <c r="S1438" s="4">
        <v>691</v>
      </c>
    </row>
    <row r="1439" spans="2:19" x14ac:dyDescent="0.3">
      <c r="B1439" s="3" t="s">
        <v>484</v>
      </c>
      <c r="C1439" s="3" t="s">
        <v>19</v>
      </c>
      <c r="D1439" s="3" t="s">
        <v>815</v>
      </c>
      <c r="E1439" s="3">
        <v>16</v>
      </c>
      <c r="F1439" s="3" t="s">
        <v>21</v>
      </c>
      <c r="G1439" s="3" t="s">
        <v>22</v>
      </c>
      <c r="H1439" s="3" t="s">
        <v>96</v>
      </c>
      <c r="I1439" s="3">
        <v>1</v>
      </c>
      <c r="J1439" s="3">
        <v>5</v>
      </c>
      <c r="K1439" s="3">
        <v>0</v>
      </c>
      <c r="L1439" s="3">
        <v>17</v>
      </c>
      <c r="M1439" s="3">
        <v>0.78260869565217395</v>
      </c>
      <c r="N1439" s="3">
        <v>0.83201581027667904</v>
      </c>
      <c r="O1439" s="3">
        <v>0.78260869565217395</v>
      </c>
      <c r="P1439" s="3">
        <v>0.71890428412167495</v>
      </c>
      <c r="Q1439" s="3">
        <v>0.58333333333333304</v>
      </c>
      <c r="R1439" s="3">
        <v>0.59905782799545804</v>
      </c>
      <c r="S1439" s="4">
        <v>735</v>
      </c>
    </row>
    <row r="1440" spans="2:19" x14ac:dyDescent="0.3">
      <c r="B1440" s="3" t="s">
        <v>484</v>
      </c>
      <c r="C1440" s="3" t="s">
        <v>19</v>
      </c>
      <c r="D1440" s="3" t="s">
        <v>815</v>
      </c>
      <c r="E1440" s="3">
        <v>16</v>
      </c>
      <c r="F1440" s="3" t="s">
        <v>21</v>
      </c>
      <c r="G1440" s="3" t="s">
        <v>33</v>
      </c>
      <c r="H1440" s="3" t="s">
        <v>96</v>
      </c>
      <c r="I1440" s="3">
        <v>5</v>
      </c>
      <c r="J1440" s="3">
        <v>4</v>
      </c>
      <c r="K1440" s="3">
        <v>0</v>
      </c>
      <c r="L1440" s="3">
        <v>12</v>
      </c>
      <c r="M1440" s="3">
        <v>0.80952380952380898</v>
      </c>
      <c r="N1440" s="3">
        <v>0.85714285714285698</v>
      </c>
      <c r="O1440" s="3">
        <v>0.80952380952380898</v>
      </c>
      <c r="P1440" s="3">
        <v>0.79591836734693799</v>
      </c>
      <c r="Q1440" s="3">
        <v>0.77777777777777701</v>
      </c>
      <c r="R1440" s="3">
        <v>0.803428418944651</v>
      </c>
      <c r="S1440" s="4">
        <v>736</v>
      </c>
    </row>
    <row r="1441" spans="2:19" x14ac:dyDescent="0.3">
      <c r="B1441" s="3" t="s">
        <v>484</v>
      </c>
      <c r="C1441" s="3" t="s">
        <v>29</v>
      </c>
      <c r="D1441" s="3" t="s">
        <v>816</v>
      </c>
      <c r="E1441" s="3">
        <v>16</v>
      </c>
      <c r="F1441" s="3" t="s">
        <v>21</v>
      </c>
      <c r="G1441" s="3" t="s">
        <v>22</v>
      </c>
      <c r="H1441" s="3" t="s">
        <v>96</v>
      </c>
      <c r="I1441" s="3">
        <v>1</v>
      </c>
      <c r="J1441" s="3">
        <v>5</v>
      </c>
      <c r="K1441" s="3">
        <v>0</v>
      </c>
      <c r="L1441" s="3">
        <v>17</v>
      </c>
      <c r="M1441" s="3">
        <v>0.78260869565217395</v>
      </c>
      <c r="N1441" s="3">
        <v>0.83201581027667904</v>
      </c>
      <c r="O1441" s="3">
        <v>0.78260869565217395</v>
      </c>
      <c r="P1441" s="3">
        <v>0.71890428412167495</v>
      </c>
      <c r="Q1441" s="3">
        <v>0.58333333333333304</v>
      </c>
      <c r="R1441" s="3">
        <v>0.59905782799545804</v>
      </c>
      <c r="S1441" s="4">
        <v>567</v>
      </c>
    </row>
    <row r="1442" spans="2:19" x14ac:dyDescent="0.3">
      <c r="B1442" s="3" t="s">
        <v>484</v>
      </c>
      <c r="C1442" s="3" t="s">
        <v>29</v>
      </c>
      <c r="D1442" s="3" t="s">
        <v>816</v>
      </c>
      <c r="E1442" s="3">
        <v>16</v>
      </c>
      <c r="F1442" s="3" t="s">
        <v>21</v>
      </c>
      <c r="G1442" s="3" t="s">
        <v>33</v>
      </c>
      <c r="H1442" s="3" t="s">
        <v>96</v>
      </c>
      <c r="I1442" s="3">
        <v>1</v>
      </c>
      <c r="J1442" s="3">
        <v>8</v>
      </c>
      <c r="K1442" s="3">
        <v>0</v>
      </c>
      <c r="L1442" s="3">
        <v>12</v>
      </c>
      <c r="M1442" s="3">
        <v>0.61904761904761896</v>
      </c>
      <c r="N1442" s="3">
        <v>0.77142857142857102</v>
      </c>
      <c r="O1442" s="3">
        <v>0.61904761904761896</v>
      </c>
      <c r="P1442" s="3">
        <v>0.51428571428571401</v>
      </c>
      <c r="Q1442" s="3">
        <v>0.55555555555555503</v>
      </c>
      <c r="R1442" s="3">
        <v>0.50813274815461396</v>
      </c>
      <c r="S1442" s="4">
        <v>568</v>
      </c>
    </row>
    <row r="1443" spans="2:19" x14ac:dyDescent="0.3">
      <c r="B1443" s="3" t="s">
        <v>484</v>
      </c>
      <c r="C1443" s="3" t="s">
        <v>27</v>
      </c>
      <c r="D1443" s="3" t="s">
        <v>817</v>
      </c>
      <c r="E1443" s="3">
        <v>16</v>
      </c>
      <c r="F1443" s="3" t="s">
        <v>21</v>
      </c>
      <c r="G1443" s="3" t="s">
        <v>22</v>
      </c>
      <c r="H1443" s="3" t="s">
        <v>96</v>
      </c>
      <c r="I1443" s="3">
        <v>0</v>
      </c>
      <c r="J1443" s="3">
        <v>4</v>
      </c>
      <c r="K1443" s="3">
        <v>3</v>
      </c>
      <c r="L1443" s="3">
        <v>13</v>
      </c>
      <c r="M1443" s="3">
        <v>0.65</v>
      </c>
      <c r="N1443" s="3">
        <v>0.61176470588235199</v>
      </c>
      <c r="O1443" s="3">
        <v>0.65</v>
      </c>
      <c r="P1443" s="3">
        <v>0.63030303030303003</v>
      </c>
      <c r="Q1443" s="3">
        <v>0.40625</v>
      </c>
      <c r="R1443" s="3">
        <v>0</v>
      </c>
      <c r="S1443" s="4">
        <v>551</v>
      </c>
    </row>
    <row r="1444" spans="2:19" x14ac:dyDescent="0.3">
      <c r="B1444" s="3" t="s">
        <v>484</v>
      </c>
      <c r="C1444" s="3" t="s">
        <v>25</v>
      </c>
      <c r="D1444" s="3" t="s">
        <v>818</v>
      </c>
      <c r="E1444" s="3">
        <v>16</v>
      </c>
      <c r="F1444" s="3" t="s">
        <v>21</v>
      </c>
      <c r="G1444" s="3" t="s">
        <v>22</v>
      </c>
      <c r="H1444" s="3" t="s">
        <v>96</v>
      </c>
      <c r="I1444" s="3">
        <v>0</v>
      </c>
      <c r="J1444" s="3">
        <v>6</v>
      </c>
      <c r="K1444" s="3">
        <v>1</v>
      </c>
      <c r="L1444" s="3">
        <v>16</v>
      </c>
      <c r="M1444" s="3">
        <v>0.69565217391304301</v>
      </c>
      <c r="N1444" s="3">
        <v>0.53754940711462396</v>
      </c>
      <c r="O1444" s="3">
        <v>0.69565217391304301</v>
      </c>
      <c r="P1444" s="3">
        <v>0.60646599777034504</v>
      </c>
      <c r="Q1444" s="3">
        <v>0.47058823529411697</v>
      </c>
      <c r="R1444" s="3">
        <v>0</v>
      </c>
      <c r="S1444" s="4">
        <v>551</v>
      </c>
    </row>
    <row r="1445" spans="2:19" x14ac:dyDescent="0.3">
      <c r="B1445" s="3" t="s">
        <v>484</v>
      </c>
      <c r="C1445" s="3" t="s">
        <v>27</v>
      </c>
      <c r="D1445" s="3" t="s">
        <v>817</v>
      </c>
      <c r="E1445" s="3">
        <v>16</v>
      </c>
      <c r="F1445" s="3" t="s">
        <v>21</v>
      </c>
      <c r="G1445" s="3" t="s">
        <v>33</v>
      </c>
      <c r="H1445" s="3" t="s">
        <v>96</v>
      </c>
      <c r="I1445" s="3">
        <v>4</v>
      </c>
      <c r="J1445" s="3">
        <v>4</v>
      </c>
      <c r="K1445" s="3">
        <v>4</v>
      </c>
      <c r="L1445" s="3">
        <v>10</v>
      </c>
      <c r="M1445" s="3">
        <v>0.63636363636363602</v>
      </c>
      <c r="N1445" s="3">
        <v>0.63636363636363602</v>
      </c>
      <c r="O1445" s="3">
        <v>0.63636363636363602</v>
      </c>
      <c r="P1445" s="3">
        <v>0.63636363636363602</v>
      </c>
      <c r="Q1445" s="3">
        <v>0.60714285714285698</v>
      </c>
      <c r="R1445" s="3">
        <v>0.59761430466719601</v>
      </c>
      <c r="S1445" s="4">
        <v>551</v>
      </c>
    </row>
    <row r="1446" spans="2:19" x14ac:dyDescent="0.3">
      <c r="B1446" s="3" t="s">
        <v>484</v>
      </c>
      <c r="C1446" s="3" t="s">
        <v>25</v>
      </c>
      <c r="D1446" s="3" t="s">
        <v>818</v>
      </c>
      <c r="E1446" s="3">
        <v>16</v>
      </c>
      <c r="F1446" s="3" t="s">
        <v>21</v>
      </c>
      <c r="G1446" s="3" t="s">
        <v>33</v>
      </c>
      <c r="H1446" s="3" t="s">
        <v>96</v>
      </c>
      <c r="I1446" s="3">
        <v>1</v>
      </c>
      <c r="J1446" s="3">
        <v>8</v>
      </c>
      <c r="K1446" s="3">
        <v>0</v>
      </c>
      <c r="L1446" s="3">
        <v>12</v>
      </c>
      <c r="M1446" s="3">
        <v>0.61904761904761896</v>
      </c>
      <c r="N1446" s="3">
        <v>0.77142857142857102</v>
      </c>
      <c r="O1446" s="3">
        <v>0.61904761904761896</v>
      </c>
      <c r="P1446" s="3">
        <v>0.51428571428571401</v>
      </c>
      <c r="Q1446" s="3">
        <v>0.55555555555555503</v>
      </c>
      <c r="R1446" s="3">
        <v>0.50813274815461396</v>
      </c>
      <c r="S1446" s="4">
        <v>552</v>
      </c>
    </row>
    <row r="1447" spans="2:19" x14ac:dyDescent="0.3">
      <c r="B1447" s="29" t="s">
        <v>484</v>
      </c>
      <c r="C1447" s="29" t="s">
        <v>23</v>
      </c>
      <c r="D1447" s="29" t="s">
        <v>819</v>
      </c>
      <c r="E1447" s="29">
        <v>32</v>
      </c>
      <c r="F1447" s="29" t="s">
        <v>21</v>
      </c>
      <c r="G1447" s="29" t="s">
        <v>22</v>
      </c>
      <c r="H1447" s="29" t="s">
        <v>31</v>
      </c>
      <c r="I1447" s="29">
        <v>0</v>
      </c>
      <c r="J1447" s="29">
        <v>6</v>
      </c>
      <c r="K1447" s="29">
        <v>0</v>
      </c>
      <c r="L1447" s="29">
        <v>17</v>
      </c>
      <c r="M1447" s="29">
        <v>0.73913043478260798</v>
      </c>
      <c r="N1447" s="29">
        <v>0.54631379962192805</v>
      </c>
      <c r="O1447" s="29">
        <v>0.73913043478260798</v>
      </c>
      <c r="P1447" s="29">
        <v>0.62826086956521698</v>
      </c>
      <c r="Q1447" s="29">
        <v>0.5</v>
      </c>
      <c r="R1447" s="29">
        <v>0</v>
      </c>
      <c r="S1447" s="30">
        <v>162</v>
      </c>
    </row>
    <row r="1448" spans="2:19" x14ac:dyDescent="0.3">
      <c r="B1448" s="29" t="s">
        <v>484</v>
      </c>
      <c r="C1448" s="29" t="s">
        <v>23</v>
      </c>
      <c r="D1448" s="29" t="s">
        <v>819</v>
      </c>
      <c r="E1448" s="29">
        <v>32</v>
      </c>
      <c r="F1448" s="29" t="s">
        <v>21</v>
      </c>
      <c r="G1448" s="29" t="s">
        <v>33</v>
      </c>
      <c r="H1448" s="29" t="s">
        <v>31</v>
      </c>
      <c r="I1448" s="29">
        <v>0</v>
      </c>
      <c r="J1448" s="29">
        <v>9</v>
      </c>
      <c r="K1448" s="29">
        <v>0</v>
      </c>
      <c r="L1448" s="29">
        <v>12</v>
      </c>
      <c r="M1448" s="29">
        <v>0.57142857142857095</v>
      </c>
      <c r="N1448" s="29">
        <v>0.32653061224489699</v>
      </c>
      <c r="O1448" s="29">
        <v>0.57142857142857095</v>
      </c>
      <c r="P1448" s="29">
        <v>0.415584415584415</v>
      </c>
      <c r="Q1448" s="29">
        <v>0.5</v>
      </c>
      <c r="R1448" s="29">
        <v>0</v>
      </c>
      <c r="S1448" s="30">
        <v>162</v>
      </c>
    </row>
    <row r="1449" spans="2:19" x14ac:dyDescent="0.3">
      <c r="B1449" s="29" t="s">
        <v>484</v>
      </c>
      <c r="C1449" s="29" t="s">
        <v>19</v>
      </c>
      <c r="D1449" s="29" t="s">
        <v>820</v>
      </c>
      <c r="E1449" s="29">
        <v>32</v>
      </c>
      <c r="F1449" s="29" t="s">
        <v>21</v>
      </c>
      <c r="G1449" s="29" t="s">
        <v>22</v>
      </c>
      <c r="H1449" s="29" t="s">
        <v>31</v>
      </c>
      <c r="I1449" s="29">
        <v>0</v>
      </c>
      <c r="J1449" s="29">
        <v>6</v>
      </c>
      <c r="K1449" s="29">
        <v>0</v>
      </c>
      <c r="L1449" s="29">
        <v>17</v>
      </c>
      <c r="M1449" s="29">
        <v>0.73913043478260798</v>
      </c>
      <c r="N1449" s="29">
        <v>0.54631379962192805</v>
      </c>
      <c r="O1449" s="29">
        <v>0.73913043478260798</v>
      </c>
      <c r="P1449" s="29">
        <v>0.62826086956521698</v>
      </c>
      <c r="Q1449" s="29">
        <v>0.5</v>
      </c>
      <c r="R1449" s="29">
        <v>0</v>
      </c>
      <c r="S1449" s="30">
        <v>172</v>
      </c>
    </row>
    <row r="1450" spans="2:19" x14ac:dyDescent="0.3">
      <c r="B1450" s="29" t="s">
        <v>484</v>
      </c>
      <c r="C1450" s="29" t="s">
        <v>19</v>
      </c>
      <c r="D1450" s="29" t="s">
        <v>820</v>
      </c>
      <c r="E1450" s="29">
        <v>32</v>
      </c>
      <c r="F1450" s="29" t="s">
        <v>21</v>
      </c>
      <c r="G1450" s="29" t="s">
        <v>33</v>
      </c>
      <c r="H1450" s="29" t="s">
        <v>31</v>
      </c>
      <c r="I1450" s="29">
        <v>0</v>
      </c>
      <c r="J1450" s="29">
        <v>9</v>
      </c>
      <c r="K1450" s="29">
        <v>0</v>
      </c>
      <c r="L1450" s="29">
        <v>12</v>
      </c>
      <c r="M1450" s="29">
        <v>0.57142857142857095</v>
      </c>
      <c r="N1450" s="29">
        <v>0.32653061224489699</v>
      </c>
      <c r="O1450" s="29">
        <v>0.57142857142857095</v>
      </c>
      <c r="P1450" s="29">
        <v>0.415584415584415</v>
      </c>
      <c r="Q1450" s="29">
        <v>0.5</v>
      </c>
      <c r="R1450" s="29">
        <v>0</v>
      </c>
      <c r="S1450" s="30">
        <v>173</v>
      </c>
    </row>
    <row r="1451" spans="2:19" x14ac:dyDescent="0.3">
      <c r="B1451" s="29" t="s">
        <v>484</v>
      </c>
      <c r="C1451" s="29" t="s">
        <v>29</v>
      </c>
      <c r="D1451" s="29" t="s">
        <v>821</v>
      </c>
      <c r="E1451" s="29">
        <v>32</v>
      </c>
      <c r="F1451" s="29" t="s">
        <v>21</v>
      </c>
      <c r="G1451" s="29" t="s">
        <v>22</v>
      </c>
      <c r="H1451" s="29" t="s">
        <v>31</v>
      </c>
      <c r="I1451" s="29">
        <v>0</v>
      </c>
      <c r="J1451" s="29">
        <v>6</v>
      </c>
      <c r="K1451" s="29">
        <v>0</v>
      </c>
      <c r="L1451" s="29">
        <v>17</v>
      </c>
      <c r="M1451" s="29">
        <v>0.73913043478260798</v>
      </c>
      <c r="N1451" s="29">
        <v>0.54631379962192805</v>
      </c>
      <c r="O1451" s="29">
        <v>0.73913043478260798</v>
      </c>
      <c r="P1451" s="29">
        <v>0.62826086956521698</v>
      </c>
      <c r="Q1451" s="29">
        <v>0.5</v>
      </c>
      <c r="R1451" s="29">
        <v>0</v>
      </c>
      <c r="S1451" s="30">
        <v>162</v>
      </c>
    </row>
    <row r="1452" spans="2:19" x14ac:dyDescent="0.3">
      <c r="B1452" s="29" t="s">
        <v>484</v>
      </c>
      <c r="C1452" s="29" t="s">
        <v>29</v>
      </c>
      <c r="D1452" s="29" t="s">
        <v>821</v>
      </c>
      <c r="E1452" s="29">
        <v>32</v>
      </c>
      <c r="F1452" s="29" t="s">
        <v>21</v>
      </c>
      <c r="G1452" s="29" t="s">
        <v>33</v>
      </c>
      <c r="H1452" s="29" t="s">
        <v>31</v>
      </c>
      <c r="I1452" s="29">
        <v>0</v>
      </c>
      <c r="J1452" s="29">
        <v>9</v>
      </c>
      <c r="K1452" s="29">
        <v>0</v>
      </c>
      <c r="L1452" s="29">
        <v>12</v>
      </c>
      <c r="M1452" s="29">
        <v>0.57142857142857095</v>
      </c>
      <c r="N1452" s="29">
        <v>0.32653061224489699</v>
      </c>
      <c r="O1452" s="29">
        <v>0.57142857142857095</v>
      </c>
      <c r="P1452" s="29">
        <v>0.415584415584415</v>
      </c>
      <c r="Q1452" s="29">
        <v>0.5</v>
      </c>
      <c r="R1452" s="29">
        <v>0</v>
      </c>
      <c r="S1452" s="30">
        <v>163</v>
      </c>
    </row>
    <row r="1453" spans="2:19" x14ac:dyDescent="0.3">
      <c r="B1453" s="29" t="s">
        <v>484</v>
      </c>
      <c r="C1453" s="29" t="s">
        <v>25</v>
      </c>
      <c r="D1453" s="29" t="s">
        <v>822</v>
      </c>
      <c r="E1453" s="29">
        <v>32</v>
      </c>
      <c r="F1453" s="29" t="s">
        <v>21</v>
      </c>
      <c r="G1453" s="29" t="s">
        <v>22</v>
      </c>
      <c r="H1453" s="29" t="s">
        <v>31</v>
      </c>
      <c r="I1453" s="29">
        <v>5</v>
      </c>
      <c r="J1453" s="29">
        <v>1</v>
      </c>
      <c r="K1453" s="29">
        <v>11</v>
      </c>
      <c r="L1453" s="29">
        <v>6</v>
      </c>
      <c r="M1453" s="29">
        <v>0.47826086956521702</v>
      </c>
      <c r="N1453" s="29">
        <v>0.71506211180124202</v>
      </c>
      <c r="O1453" s="29">
        <v>0.47826086956521702</v>
      </c>
      <c r="P1453" s="29">
        <v>0.48814229249011798</v>
      </c>
      <c r="Q1453" s="29">
        <v>0.59313725490196001</v>
      </c>
      <c r="R1453" s="29">
        <v>0.52979283282422696</v>
      </c>
      <c r="S1453" s="30">
        <v>166</v>
      </c>
    </row>
    <row r="1454" spans="2:19" x14ac:dyDescent="0.3">
      <c r="B1454" s="29" t="s">
        <v>484</v>
      </c>
      <c r="C1454" s="29" t="s">
        <v>25</v>
      </c>
      <c r="D1454" s="29" t="s">
        <v>822</v>
      </c>
      <c r="E1454" s="29">
        <v>32</v>
      </c>
      <c r="F1454" s="29" t="s">
        <v>21</v>
      </c>
      <c r="G1454" s="29" t="s">
        <v>33</v>
      </c>
      <c r="H1454" s="29" t="s">
        <v>31</v>
      </c>
      <c r="I1454" s="29">
        <v>8</v>
      </c>
      <c r="J1454" s="29">
        <v>1</v>
      </c>
      <c r="K1454" s="29">
        <v>10</v>
      </c>
      <c r="L1454" s="29">
        <v>2</v>
      </c>
      <c r="M1454" s="29">
        <v>0.476190476190476</v>
      </c>
      <c r="N1454" s="29">
        <v>0.57142857142857095</v>
      </c>
      <c r="O1454" s="29">
        <v>0.476190476190476</v>
      </c>
      <c r="P1454" s="29">
        <v>0.40634920634920602</v>
      </c>
      <c r="Q1454" s="29">
        <v>0.52777777777777701</v>
      </c>
      <c r="R1454" s="29">
        <v>0.45772603197935902</v>
      </c>
      <c r="S1454" s="30">
        <v>167</v>
      </c>
    </row>
    <row r="1455" spans="2:19" x14ac:dyDescent="0.3">
      <c r="B1455" s="29" t="s">
        <v>484</v>
      </c>
      <c r="C1455" s="29" t="s">
        <v>27</v>
      </c>
      <c r="D1455" s="29" t="s">
        <v>823</v>
      </c>
      <c r="E1455" s="29">
        <v>32</v>
      </c>
      <c r="F1455" s="29" t="s">
        <v>21</v>
      </c>
      <c r="G1455" s="29" t="s">
        <v>22</v>
      </c>
      <c r="H1455" s="29" t="s">
        <v>31</v>
      </c>
      <c r="I1455" s="29">
        <v>0</v>
      </c>
      <c r="J1455" s="29">
        <v>4</v>
      </c>
      <c r="K1455" s="29">
        <v>0</v>
      </c>
      <c r="L1455" s="29">
        <v>16</v>
      </c>
      <c r="M1455" s="29">
        <v>0.8</v>
      </c>
      <c r="N1455" s="29">
        <v>0.64</v>
      </c>
      <c r="O1455" s="29">
        <v>0.8</v>
      </c>
      <c r="P1455" s="29">
        <v>0.71111111111111103</v>
      </c>
      <c r="Q1455" s="29">
        <v>0.5</v>
      </c>
      <c r="R1455" s="29">
        <v>0</v>
      </c>
      <c r="S1455" s="30">
        <v>140</v>
      </c>
    </row>
    <row r="1456" spans="2:19" x14ac:dyDescent="0.3">
      <c r="B1456" s="29" t="s">
        <v>484</v>
      </c>
      <c r="C1456" s="29" t="s">
        <v>27</v>
      </c>
      <c r="D1456" s="29" t="s">
        <v>823</v>
      </c>
      <c r="E1456" s="29">
        <v>32</v>
      </c>
      <c r="F1456" s="29" t="s">
        <v>21</v>
      </c>
      <c r="G1456" s="29" t="s">
        <v>33</v>
      </c>
      <c r="H1456" s="29" t="s">
        <v>31</v>
      </c>
      <c r="I1456" s="29">
        <v>0</v>
      </c>
      <c r="J1456" s="29">
        <v>8</v>
      </c>
      <c r="K1456" s="29">
        <v>0</v>
      </c>
      <c r="L1456" s="29">
        <v>14</v>
      </c>
      <c r="M1456" s="29">
        <v>0.63636363636363602</v>
      </c>
      <c r="N1456" s="29">
        <v>0.40495867768595001</v>
      </c>
      <c r="O1456" s="29">
        <v>0.63636363636363602</v>
      </c>
      <c r="P1456" s="29">
        <v>0.49494949494949497</v>
      </c>
      <c r="Q1456" s="29">
        <v>0.5</v>
      </c>
      <c r="R1456" s="29">
        <v>0</v>
      </c>
      <c r="S1456" s="30">
        <v>141</v>
      </c>
    </row>
    <row r="1457" spans="2:19" x14ac:dyDescent="0.3">
      <c r="B1457" s="9" t="s">
        <v>484</v>
      </c>
      <c r="C1457" s="9" t="s">
        <v>23</v>
      </c>
      <c r="D1457" s="9" t="s">
        <v>824</v>
      </c>
      <c r="E1457" s="9">
        <v>32</v>
      </c>
      <c r="F1457" s="9" t="s">
        <v>21</v>
      </c>
      <c r="G1457" s="9" t="s">
        <v>22</v>
      </c>
      <c r="H1457" s="9" t="s">
        <v>32</v>
      </c>
      <c r="I1457" s="9">
        <v>1</v>
      </c>
      <c r="J1457" s="9">
        <v>5</v>
      </c>
      <c r="K1457" s="9">
        <v>3</v>
      </c>
      <c r="L1457" s="9">
        <v>14</v>
      </c>
      <c r="M1457" s="9">
        <v>0.65217391304347805</v>
      </c>
      <c r="N1457" s="9">
        <v>0.60983981693363798</v>
      </c>
      <c r="O1457" s="9">
        <v>0.65217391304347805</v>
      </c>
      <c r="P1457" s="9">
        <v>0.62705314009661794</v>
      </c>
      <c r="Q1457" s="9">
        <v>0.49509803921568601</v>
      </c>
      <c r="R1457" s="9">
        <v>0.39875907218330298</v>
      </c>
      <c r="S1457" s="10">
        <v>159</v>
      </c>
    </row>
    <row r="1458" spans="2:19" x14ac:dyDescent="0.3">
      <c r="B1458" s="9" t="s">
        <v>484</v>
      </c>
      <c r="C1458" s="9" t="s">
        <v>23</v>
      </c>
      <c r="D1458" s="9" t="s">
        <v>824</v>
      </c>
      <c r="E1458" s="9">
        <v>32</v>
      </c>
      <c r="F1458" s="9" t="s">
        <v>21</v>
      </c>
      <c r="G1458" s="9" t="s">
        <v>33</v>
      </c>
      <c r="H1458" s="9" t="s">
        <v>32</v>
      </c>
      <c r="I1458" s="9">
        <v>6</v>
      </c>
      <c r="J1458" s="9">
        <v>3</v>
      </c>
      <c r="K1458" s="9">
        <v>8</v>
      </c>
      <c r="L1458" s="9">
        <v>4</v>
      </c>
      <c r="M1458" s="9">
        <v>0.476190476190476</v>
      </c>
      <c r="N1458" s="9">
        <v>0.51020408163265296</v>
      </c>
      <c r="O1458" s="9">
        <v>0.476190476190476</v>
      </c>
      <c r="P1458" s="9">
        <v>0.46420398823144798</v>
      </c>
      <c r="Q1458" s="9">
        <v>0.5</v>
      </c>
      <c r="R1458" s="9">
        <v>0.48299558735864401</v>
      </c>
      <c r="S1458" s="10">
        <v>161</v>
      </c>
    </row>
    <row r="1459" spans="2:19" x14ac:dyDescent="0.3">
      <c r="B1459" s="9" t="s">
        <v>484</v>
      </c>
      <c r="C1459" s="9" t="s">
        <v>19</v>
      </c>
      <c r="D1459" s="9" t="s">
        <v>825</v>
      </c>
      <c r="E1459" s="9">
        <v>32</v>
      </c>
      <c r="F1459" s="9" t="s">
        <v>21</v>
      </c>
      <c r="G1459" s="9" t="s">
        <v>22</v>
      </c>
      <c r="H1459" s="9" t="s">
        <v>32</v>
      </c>
      <c r="I1459" s="9">
        <v>6</v>
      </c>
      <c r="J1459" s="9">
        <v>0</v>
      </c>
      <c r="K1459" s="9">
        <v>17</v>
      </c>
      <c r="L1459" s="9">
        <v>0</v>
      </c>
      <c r="M1459" s="9">
        <v>0.26086956521739102</v>
      </c>
      <c r="N1459" s="9">
        <v>6.8052930056710703E-2</v>
      </c>
      <c r="O1459" s="9">
        <v>0.26086956521739102</v>
      </c>
      <c r="P1459" s="9">
        <v>0.107946026986506</v>
      </c>
      <c r="Q1459" s="9">
        <v>0.5</v>
      </c>
      <c r="R1459" s="9">
        <v>0</v>
      </c>
      <c r="S1459" s="10">
        <v>157</v>
      </c>
    </row>
    <row r="1460" spans="2:19" x14ac:dyDescent="0.3">
      <c r="B1460" s="9" t="s">
        <v>484</v>
      </c>
      <c r="C1460" s="9" t="s">
        <v>19</v>
      </c>
      <c r="D1460" s="9" t="s">
        <v>825</v>
      </c>
      <c r="E1460" s="9">
        <v>32</v>
      </c>
      <c r="F1460" s="9" t="s">
        <v>21</v>
      </c>
      <c r="G1460" s="9" t="s">
        <v>33</v>
      </c>
      <c r="H1460" s="9" t="s">
        <v>32</v>
      </c>
      <c r="I1460" s="9">
        <v>9</v>
      </c>
      <c r="J1460" s="9">
        <v>0</v>
      </c>
      <c r="K1460" s="9">
        <v>12</v>
      </c>
      <c r="L1460" s="9">
        <v>0</v>
      </c>
      <c r="M1460" s="9">
        <v>0.42857142857142799</v>
      </c>
      <c r="N1460" s="9">
        <v>0.183673469387755</v>
      </c>
      <c r="O1460" s="9">
        <v>0.42857142857142799</v>
      </c>
      <c r="P1460" s="9">
        <v>0.25714285714285701</v>
      </c>
      <c r="Q1460" s="9">
        <v>0.5</v>
      </c>
      <c r="R1460" s="9">
        <v>0</v>
      </c>
      <c r="S1460" s="10">
        <v>158</v>
      </c>
    </row>
    <row r="1461" spans="2:19" x14ac:dyDescent="0.3">
      <c r="B1461" s="9" t="s">
        <v>484</v>
      </c>
      <c r="C1461" s="9" t="s">
        <v>29</v>
      </c>
      <c r="D1461" s="9" t="s">
        <v>826</v>
      </c>
      <c r="E1461" s="9">
        <v>32</v>
      </c>
      <c r="F1461" s="9" t="s">
        <v>21</v>
      </c>
      <c r="G1461" s="9" t="s">
        <v>22</v>
      </c>
      <c r="H1461" s="9" t="s">
        <v>32</v>
      </c>
      <c r="I1461" s="9">
        <v>6</v>
      </c>
      <c r="J1461" s="9">
        <v>0</v>
      </c>
      <c r="K1461" s="9">
        <v>17</v>
      </c>
      <c r="L1461" s="9">
        <v>0</v>
      </c>
      <c r="M1461" s="9">
        <v>0.26086956521739102</v>
      </c>
      <c r="N1461" s="9">
        <v>6.8052930056710703E-2</v>
      </c>
      <c r="O1461" s="9">
        <v>0.26086956521739102</v>
      </c>
      <c r="P1461" s="9">
        <v>0.107946026986506</v>
      </c>
      <c r="Q1461" s="9">
        <v>0.5</v>
      </c>
      <c r="R1461" s="9">
        <v>0</v>
      </c>
      <c r="S1461" s="10">
        <v>158</v>
      </c>
    </row>
    <row r="1462" spans="2:19" x14ac:dyDescent="0.3">
      <c r="B1462" s="9" t="s">
        <v>484</v>
      </c>
      <c r="C1462" s="9" t="s">
        <v>29</v>
      </c>
      <c r="D1462" s="9" t="s">
        <v>826</v>
      </c>
      <c r="E1462" s="9">
        <v>32</v>
      </c>
      <c r="F1462" s="9" t="s">
        <v>21</v>
      </c>
      <c r="G1462" s="9" t="s">
        <v>33</v>
      </c>
      <c r="H1462" s="9" t="s">
        <v>32</v>
      </c>
      <c r="I1462" s="9">
        <v>9</v>
      </c>
      <c r="J1462" s="9">
        <v>0</v>
      </c>
      <c r="K1462" s="9">
        <v>12</v>
      </c>
      <c r="L1462" s="9">
        <v>0</v>
      </c>
      <c r="M1462" s="9">
        <v>0.42857142857142799</v>
      </c>
      <c r="N1462" s="9">
        <v>0.183673469387755</v>
      </c>
      <c r="O1462" s="9">
        <v>0.42857142857142799</v>
      </c>
      <c r="P1462" s="9">
        <v>0.25714285714285701</v>
      </c>
      <c r="Q1462" s="9">
        <v>0.5</v>
      </c>
      <c r="R1462" s="9">
        <v>0</v>
      </c>
      <c r="S1462" s="10">
        <v>156</v>
      </c>
    </row>
    <row r="1463" spans="2:19" x14ac:dyDescent="0.3">
      <c r="B1463" s="9" t="s">
        <v>484</v>
      </c>
      <c r="C1463" s="9" t="s">
        <v>25</v>
      </c>
      <c r="D1463" s="9" t="s">
        <v>827</v>
      </c>
      <c r="E1463" s="9">
        <v>32</v>
      </c>
      <c r="F1463" s="9" t="s">
        <v>21</v>
      </c>
      <c r="G1463" s="9" t="s">
        <v>22</v>
      </c>
      <c r="H1463" s="9" t="s">
        <v>32</v>
      </c>
      <c r="I1463" s="9">
        <v>0</v>
      </c>
      <c r="J1463" s="9">
        <v>6</v>
      </c>
      <c r="K1463" s="9">
        <v>0</v>
      </c>
      <c r="L1463" s="9">
        <v>17</v>
      </c>
      <c r="M1463" s="9">
        <v>0.73913043478260798</v>
      </c>
      <c r="N1463" s="9">
        <v>0.54631379962192805</v>
      </c>
      <c r="O1463" s="9">
        <v>0.73913043478260798</v>
      </c>
      <c r="P1463" s="9">
        <v>0.62826086956521698</v>
      </c>
      <c r="Q1463" s="9">
        <v>0.5</v>
      </c>
      <c r="R1463" s="9">
        <v>0</v>
      </c>
      <c r="S1463" s="10">
        <v>178</v>
      </c>
    </row>
    <row r="1464" spans="2:19" x14ac:dyDescent="0.3">
      <c r="B1464" s="9" t="s">
        <v>484</v>
      </c>
      <c r="C1464" s="9" t="s">
        <v>25</v>
      </c>
      <c r="D1464" s="9" t="s">
        <v>827</v>
      </c>
      <c r="E1464" s="9">
        <v>32</v>
      </c>
      <c r="F1464" s="9" t="s">
        <v>21</v>
      </c>
      <c r="G1464" s="9" t="s">
        <v>33</v>
      </c>
      <c r="H1464" s="9" t="s">
        <v>32</v>
      </c>
      <c r="I1464" s="9">
        <v>0</v>
      </c>
      <c r="J1464" s="9">
        <v>9</v>
      </c>
      <c r="K1464" s="9">
        <v>0</v>
      </c>
      <c r="L1464" s="9">
        <v>12</v>
      </c>
      <c r="M1464" s="9">
        <v>0.57142857142857095</v>
      </c>
      <c r="N1464" s="9">
        <v>0.32653061224489699</v>
      </c>
      <c r="O1464" s="9">
        <v>0.57142857142857095</v>
      </c>
      <c r="P1464" s="9">
        <v>0.415584415584415</v>
      </c>
      <c r="Q1464" s="9">
        <v>0.5</v>
      </c>
      <c r="R1464" s="9">
        <v>0</v>
      </c>
      <c r="S1464" s="10">
        <v>179</v>
      </c>
    </row>
    <row r="1465" spans="2:19" x14ac:dyDescent="0.3">
      <c r="B1465" s="9" t="s">
        <v>484</v>
      </c>
      <c r="C1465" s="9" t="s">
        <v>27</v>
      </c>
      <c r="D1465" s="9" t="s">
        <v>828</v>
      </c>
      <c r="E1465" s="9">
        <v>32</v>
      </c>
      <c r="F1465" s="9" t="s">
        <v>21</v>
      </c>
      <c r="G1465" s="9" t="s">
        <v>22</v>
      </c>
      <c r="H1465" s="9" t="s">
        <v>32</v>
      </c>
      <c r="I1465" s="9">
        <v>4</v>
      </c>
      <c r="J1465" s="9">
        <v>0</v>
      </c>
      <c r="K1465" s="9">
        <v>14</v>
      </c>
      <c r="L1465" s="9">
        <v>2</v>
      </c>
      <c r="M1465" s="9">
        <v>0.3</v>
      </c>
      <c r="N1465" s="9">
        <v>0.844444444444444</v>
      </c>
      <c r="O1465" s="9">
        <v>0.3</v>
      </c>
      <c r="P1465" s="9">
        <v>0.25050505050505001</v>
      </c>
      <c r="Q1465" s="9">
        <v>0.5625</v>
      </c>
      <c r="R1465" s="9">
        <v>0.40824829046386302</v>
      </c>
      <c r="S1465" s="10">
        <v>201</v>
      </c>
    </row>
    <row r="1466" spans="2:19" x14ac:dyDescent="0.3">
      <c r="B1466" s="9" t="s">
        <v>484</v>
      </c>
      <c r="C1466" s="9" t="s">
        <v>27</v>
      </c>
      <c r="D1466" s="9" t="s">
        <v>828</v>
      </c>
      <c r="E1466" s="9">
        <v>32</v>
      </c>
      <c r="F1466" s="9" t="s">
        <v>21</v>
      </c>
      <c r="G1466" s="9" t="s">
        <v>33</v>
      </c>
      <c r="H1466" s="9" t="s">
        <v>32</v>
      </c>
      <c r="I1466" s="9">
        <v>4</v>
      </c>
      <c r="J1466" s="9">
        <v>4</v>
      </c>
      <c r="K1466" s="9">
        <v>10</v>
      </c>
      <c r="L1466" s="9">
        <v>4</v>
      </c>
      <c r="M1466" s="9">
        <v>0.36363636363636298</v>
      </c>
      <c r="N1466" s="9">
        <v>0.422077922077922</v>
      </c>
      <c r="O1466" s="9">
        <v>0.36363636363636298</v>
      </c>
      <c r="P1466" s="9">
        <v>0.36363636363636298</v>
      </c>
      <c r="Q1466" s="9">
        <v>0.39285714285714202</v>
      </c>
      <c r="R1466" s="9">
        <v>0.37796447300922698</v>
      </c>
      <c r="S1466" s="10">
        <v>202</v>
      </c>
    </row>
    <row r="1467" spans="2:19" x14ac:dyDescent="0.3">
      <c r="B1467" s="29" t="s">
        <v>484</v>
      </c>
      <c r="C1467" s="29" t="s">
        <v>23</v>
      </c>
      <c r="D1467" s="29" t="s">
        <v>829</v>
      </c>
      <c r="E1467" s="29">
        <v>32</v>
      </c>
      <c r="F1467" s="29" t="s">
        <v>21</v>
      </c>
      <c r="G1467" s="29" t="s">
        <v>22</v>
      </c>
      <c r="H1467" s="29" t="s">
        <v>39</v>
      </c>
      <c r="I1467" s="29">
        <v>6</v>
      </c>
      <c r="J1467" s="29">
        <v>0</v>
      </c>
      <c r="K1467" s="29">
        <v>17</v>
      </c>
      <c r="L1467" s="29">
        <v>0</v>
      </c>
      <c r="M1467" s="29">
        <v>0.26086956521739102</v>
      </c>
      <c r="N1467" s="29">
        <v>6.8052930056710703E-2</v>
      </c>
      <c r="O1467" s="29">
        <v>0.26086956521739102</v>
      </c>
      <c r="P1467" s="29">
        <v>0.107946026986506</v>
      </c>
      <c r="Q1467" s="29">
        <v>0.5</v>
      </c>
      <c r="R1467" s="29">
        <v>0</v>
      </c>
      <c r="S1467" s="30">
        <v>273</v>
      </c>
    </row>
    <row r="1468" spans="2:19" x14ac:dyDescent="0.3">
      <c r="B1468" s="29" t="s">
        <v>484</v>
      </c>
      <c r="C1468" s="29" t="s">
        <v>23</v>
      </c>
      <c r="D1468" s="29" t="s">
        <v>829</v>
      </c>
      <c r="E1468" s="29">
        <v>32</v>
      </c>
      <c r="F1468" s="29" t="s">
        <v>21</v>
      </c>
      <c r="G1468" s="29" t="s">
        <v>33</v>
      </c>
      <c r="H1468" s="29" t="s">
        <v>39</v>
      </c>
      <c r="I1468" s="29">
        <v>8</v>
      </c>
      <c r="J1468" s="29">
        <v>1</v>
      </c>
      <c r="K1468" s="29">
        <v>12</v>
      </c>
      <c r="L1468" s="29">
        <v>0</v>
      </c>
      <c r="M1468" s="29">
        <v>0.38095238095237999</v>
      </c>
      <c r="N1468" s="29">
        <v>0.17142857142857101</v>
      </c>
      <c r="O1468" s="29">
        <v>0.38095238095237999</v>
      </c>
      <c r="P1468" s="29">
        <v>0.23645320197044301</v>
      </c>
      <c r="Q1468" s="29">
        <v>0.44444444444444398</v>
      </c>
      <c r="R1468" s="29">
        <v>0</v>
      </c>
      <c r="S1468" s="30">
        <v>276</v>
      </c>
    </row>
    <row r="1469" spans="2:19" x14ac:dyDescent="0.3">
      <c r="B1469" s="29" t="s">
        <v>484</v>
      </c>
      <c r="C1469" s="29" t="s">
        <v>19</v>
      </c>
      <c r="D1469" s="29" t="s">
        <v>830</v>
      </c>
      <c r="E1469" s="29">
        <v>32</v>
      </c>
      <c r="F1469" s="29" t="s">
        <v>21</v>
      </c>
      <c r="G1469" s="29" t="s">
        <v>22</v>
      </c>
      <c r="H1469" s="29" t="s">
        <v>39</v>
      </c>
      <c r="I1469" s="29">
        <v>0</v>
      </c>
      <c r="J1469" s="29">
        <v>6</v>
      </c>
      <c r="K1469" s="29">
        <v>0</v>
      </c>
      <c r="L1469" s="29">
        <v>17</v>
      </c>
      <c r="M1469" s="29">
        <v>0.73913043478260798</v>
      </c>
      <c r="N1469" s="29">
        <v>0.54631379962192805</v>
      </c>
      <c r="O1469" s="29">
        <v>0.73913043478260798</v>
      </c>
      <c r="P1469" s="29">
        <v>0.62826086956521698</v>
      </c>
      <c r="Q1469" s="29">
        <v>0.5</v>
      </c>
      <c r="R1469" s="29">
        <v>0</v>
      </c>
      <c r="S1469" s="30">
        <v>274</v>
      </c>
    </row>
    <row r="1470" spans="2:19" x14ac:dyDescent="0.3">
      <c r="B1470" s="29" t="s">
        <v>484</v>
      </c>
      <c r="C1470" s="29" t="s">
        <v>19</v>
      </c>
      <c r="D1470" s="29" t="s">
        <v>830</v>
      </c>
      <c r="E1470" s="29">
        <v>32</v>
      </c>
      <c r="F1470" s="29" t="s">
        <v>21</v>
      </c>
      <c r="G1470" s="29" t="s">
        <v>33</v>
      </c>
      <c r="H1470" s="29" t="s">
        <v>39</v>
      </c>
      <c r="I1470" s="29">
        <v>0</v>
      </c>
      <c r="J1470" s="29">
        <v>9</v>
      </c>
      <c r="K1470" s="29">
        <v>0</v>
      </c>
      <c r="L1470" s="29">
        <v>12</v>
      </c>
      <c r="M1470" s="29">
        <v>0.57142857142857095</v>
      </c>
      <c r="N1470" s="29">
        <v>0.32653061224489699</v>
      </c>
      <c r="O1470" s="29">
        <v>0.57142857142857095</v>
      </c>
      <c r="P1470" s="29">
        <v>0.415584415584415</v>
      </c>
      <c r="Q1470" s="29">
        <v>0.5</v>
      </c>
      <c r="R1470" s="29">
        <v>0</v>
      </c>
      <c r="S1470" s="30">
        <v>275</v>
      </c>
    </row>
    <row r="1471" spans="2:19" x14ac:dyDescent="0.3">
      <c r="B1471" s="29" t="s">
        <v>484</v>
      </c>
      <c r="C1471" s="29" t="s">
        <v>29</v>
      </c>
      <c r="D1471" s="29" t="s">
        <v>831</v>
      </c>
      <c r="E1471" s="29">
        <v>32</v>
      </c>
      <c r="F1471" s="29" t="s">
        <v>21</v>
      </c>
      <c r="G1471" s="29" t="s">
        <v>22</v>
      </c>
      <c r="H1471" s="29" t="s">
        <v>39</v>
      </c>
      <c r="I1471" s="29">
        <v>0</v>
      </c>
      <c r="J1471" s="29">
        <v>6</v>
      </c>
      <c r="K1471" s="29">
        <v>0</v>
      </c>
      <c r="L1471" s="29">
        <v>17</v>
      </c>
      <c r="M1471" s="29">
        <v>0.73913043478260798</v>
      </c>
      <c r="N1471" s="29">
        <v>0.54631379962192805</v>
      </c>
      <c r="O1471" s="29">
        <v>0.73913043478260798</v>
      </c>
      <c r="P1471" s="29">
        <v>0.62826086956521698</v>
      </c>
      <c r="Q1471" s="29">
        <v>0.5</v>
      </c>
      <c r="R1471" s="29">
        <v>0</v>
      </c>
      <c r="S1471" s="30">
        <v>265</v>
      </c>
    </row>
    <row r="1472" spans="2:19" x14ac:dyDescent="0.3">
      <c r="B1472" s="29" t="s">
        <v>484</v>
      </c>
      <c r="C1472" s="29" t="s">
        <v>29</v>
      </c>
      <c r="D1472" s="29" t="s">
        <v>831</v>
      </c>
      <c r="E1472" s="29">
        <v>32</v>
      </c>
      <c r="F1472" s="29" t="s">
        <v>21</v>
      </c>
      <c r="G1472" s="29" t="s">
        <v>33</v>
      </c>
      <c r="H1472" s="29" t="s">
        <v>39</v>
      </c>
      <c r="I1472" s="29">
        <v>0</v>
      </c>
      <c r="J1472" s="29">
        <v>9</v>
      </c>
      <c r="K1472" s="29">
        <v>0</v>
      </c>
      <c r="L1472" s="29">
        <v>12</v>
      </c>
      <c r="M1472" s="29">
        <v>0.57142857142857095</v>
      </c>
      <c r="N1472" s="29">
        <v>0.32653061224489699</v>
      </c>
      <c r="O1472" s="29">
        <v>0.57142857142857095</v>
      </c>
      <c r="P1472" s="29">
        <v>0.415584415584415</v>
      </c>
      <c r="Q1472" s="29">
        <v>0.5</v>
      </c>
      <c r="R1472" s="29">
        <v>0</v>
      </c>
      <c r="S1472" s="30">
        <v>266</v>
      </c>
    </row>
    <row r="1473" spans="2:19" x14ac:dyDescent="0.3">
      <c r="B1473" s="29" t="s">
        <v>484</v>
      </c>
      <c r="C1473" s="29" t="s">
        <v>27</v>
      </c>
      <c r="D1473" s="29" t="s">
        <v>832</v>
      </c>
      <c r="E1473" s="29">
        <v>32</v>
      </c>
      <c r="F1473" s="29" t="s">
        <v>21</v>
      </c>
      <c r="G1473" s="29" t="s">
        <v>22</v>
      </c>
      <c r="H1473" s="29" t="s">
        <v>39</v>
      </c>
      <c r="I1473" s="29">
        <v>0</v>
      </c>
      <c r="J1473" s="29">
        <v>4</v>
      </c>
      <c r="K1473" s="29">
        <v>1</v>
      </c>
      <c r="L1473" s="29">
        <v>15</v>
      </c>
      <c r="M1473" s="29">
        <v>0.75</v>
      </c>
      <c r="N1473" s="29">
        <v>0.63157894736842102</v>
      </c>
      <c r="O1473" s="29">
        <v>0.75</v>
      </c>
      <c r="P1473" s="29">
        <v>0.68571428571428505</v>
      </c>
      <c r="Q1473" s="29">
        <v>0.46875</v>
      </c>
      <c r="R1473" s="29">
        <v>0</v>
      </c>
      <c r="S1473" s="30">
        <v>253</v>
      </c>
    </row>
    <row r="1474" spans="2:19" x14ac:dyDescent="0.3">
      <c r="B1474" s="29" t="s">
        <v>484</v>
      </c>
      <c r="C1474" s="29" t="s">
        <v>27</v>
      </c>
      <c r="D1474" s="29" t="s">
        <v>832</v>
      </c>
      <c r="E1474" s="29">
        <v>32</v>
      </c>
      <c r="F1474" s="29" t="s">
        <v>21</v>
      </c>
      <c r="G1474" s="29" t="s">
        <v>33</v>
      </c>
      <c r="H1474" s="29" t="s">
        <v>39</v>
      </c>
      <c r="I1474" s="29">
        <v>4</v>
      </c>
      <c r="J1474" s="29">
        <v>4</v>
      </c>
      <c r="K1474" s="29">
        <v>1</v>
      </c>
      <c r="L1474" s="29">
        <v>13</v>
      </c>
      <c r="M1474" s="29">
        <v>0.77272727272727204</v>
      </c>
      <c r="N1474" s="29">
        <v>0.77754010695187104</v>
      </c>
      <c r="O1474" s="29">
        <v>0.77272727272727204</v>
      </c>
      <c r="P1474" s="29">
        <v>0.75750056395217602</v>
      </c>
      <c r="Q1474" s="29">
        <v>0.71428571428571397</v>
      </c>
      <c r="R1474" s="29">
        <v>0.73003290343587401</v>
      </c>
      <c r="S1474" s="30">
        <v>254</v>
      </c>
    </row>
    <row r="1475" spans="2:19" x14ac:dyDescent="0.3">
      <c r="B1475" s="29" t="s">
        <v>484</v>
      </c>
      <c r="C1475" s="29" t="s">
        <v>25</v>
      </c>
      <c r="D1475" s="29" t="s">
        <v>833</v>
      </c>
      <c r="E1475" s="29">
        <v>32</v>
      </c>
      <c r="F1475" s="29" t="s">
        <v>21</v>
      </c>
      <c r="G1475" s="29" t="s">
        <v>22</v>
      </c>
      <c r="H1475" s="29" t="s">
        <v>39</v>
      </c>
      <c r="I1475" s="29">
        <v>6</v>
      </c>
      <c r="J1475" s="29">
        <v>0</v>
      </c>
      <c r="K1475" s="29">
        <v>17</v>
      </c>
      <c r="L1475" s="29">
        <v>0</v>
      </c>
      <c r="M1475" s="29">
        <v>0.26086956521739102</v>
      </c>
      <c r="N1475" s="29">
        <v>6.8052930056710703E-2</v>
      </c>
      <c r="O1475" s="29">
        <v>0.26086956521739102</v>
      </c>
      <c r="P1475" s="29">
        <v>0.107946026986506</v>
      </c>
      <c r="Q1475" s="29">
        <v>0.5</v>
      </c>
      <c r="R1475" s="29">
        <v>0</v>
      </c>
      <c r="S1475" s="30">
        <v>326</v>
      </c>
    </row>
    <row r="1476" spans="2:19" x14ac:dyDescent="0.3">
      <c r="B1476" s="29" t="s">
        <v>484</v>
      </c>
      <c r="C1476" s="29" t="s">
        <v>25</v>
      </c>
      <c r="D1476" s="29" t="s">
        <v>833</v>
      </c>
      <c r="E1476" s="29">
        <v>32</v>
      </c>
      <c r="F1476" s="29" t="s">
        <v>21</v>
      </c>
      <c r="G1476" s="29" t="s">
        <v>33</v>
      </c>
      <c r="H1476" s="29" t="s">
        <v>39</v>
      </c>
      <c r="I1476" s="29">
        <v>9</v>
      </c>
      <c r="J1476" s="29">
        <v>0</v>
      </c>
      <c r="K1476" s="29">
        <v>12</v>
      </c>
      <c r="L1476" s="29">
        <v>0</v>
      </c>
      <c r="M1476" s="29">
        <v>0.42857142857142799</v>
      </c>
      <c r="N1476" s="29">
        <v>0.183673469387755</v>
      </c>
      <c r="O1476" s="29">
        <v>0.42857142857142799</v>
      </c>
      <c r="P1476" s="29">
        <v>0.25714285714285701</v>
      </c>
      <c r="Q1476" s="29">
        <v>0.5</v>
      </c>
      <c r="R1476" s="29">
        <v>0</v>
      </c>
      <c r="S1476" s="30">
        <v>237</v>
      </c>
    </row>
    <row r="1477" spans="2:19" x14ac:dyDescent="0.3">
      <c r="B1477" s="9" t="s">
        <v>484</v>
      </c>
      <c r="C1477" s="9" t="s">
        <v>23</v>
      </c>
      <c r="D1477" s="9" t="s">
        <v>834</v>
      </c>
      <c r="E1477" s="9">
        <v>32</v>
      </c>
      <c r="F1477" s="9" t="s">
        <v>21</v>
      </c>
      <c r="G1477" s="9" t="s">
        <v>22</v>
      </c>
      <c r="H1477" s="9" t="s">
        <v>49</v>
      </c>
      <c r="I1477" s="9">
        <v>4</v>
      </c>
      <c r="J1477" s="9">
        <v>2</v>
      </c>
      <c r="K1477" s="9">
        <v>6</v>
      </c>
      <c r="L1477" s="9">
        <v>11</v>
      </c>
      <c r="M1477" s="9">
        <v>0.65217391304347805</v>
      </c>
      <c r="N1477" s="9">
        <v>0.72976588628762495</v>
      </c>
      <c r="O1477" s="9">
        <v>0.65217391304347805</v>
      </c>
      <c r="P1477" s="9">
        <v>0.672463768115942</v>
      </c>
      <c r="Q1477" s="9">
        <v>0.65686274509803899</v>
      </c>
      <c r="R1477" s="9">
        <v>0.61814513737513999</v>
      </c>
      <c r="S1477" s="10">
        <v>260</v>
      </c>
    </row>
    <row r="1478" spans="2:19" x14ac:dyDescent="0.3">
      <c r="B1478" s="9" t="s">
        <v>484</v>
      </c>
      <c r="C1478" s="9" t="s">
        <v>23</v>
      </c>
      <c r="D1478" s="9" t="s">
        <v>834</v>
      </c>
      <c r="E1478" s="9">
        <v>32</v>
      </c>
      <c r="F1478" s="9" t="s">
        <v>21</v>
      </c>
      <c r="G1478" s="9" t="s">
        <v>33</v>
      </c>
      <c r="H1478" s="9" t="s">
        <v>49</v>
      </c>
      <c r="I1478" s="9">
        <v>4</v>
      </c>
      <c r="J1478" s="9">
        <v>5</v>
      </c>
      <c r="K1478" s="9">
        <v>6</v>
      </c>
      <c r="L1478" s="9">
        <v>6</v>
      </c>
      <c r="M1478" s="9">
        <v>0.476190476190476</v>
      </c>
      <c r="N1478" s="9">
        <v>0.483116883116883</v>
      </c>
      <c r="O1478" s="9">
        <v>0.476190476190476</v>
      </c>
      <c r="P1478" s="9">
        <v>0.47858777378228101</v>
      </c>
      <c r="Q1478" s="9">
        <v>0.47222222222222199</v>
      </c>
      <c r="R1478" s="9">
        <v>0.469247006410559</v>
      </c>
      <c r="S1478" s="10">
        <v>261</v>
      </c>
    </row>
    <row r="1479" spans="2:19" x14ac:dyDescent="0.3">
      <c r="B1479" s="9" t="s">
        <v>484</v>
      </c>
      <c r="C1479" s="9" t="s">
        <v>19</v>
      </c>
      <c r="D1479" s="9" t="s">
        <v>835</v>
      </c>
      <c r="E1479" s="9">
        <v>32</v>
      </c>
      <c r="F1479" s="9" t="s">
        <v>21</v>
      </c>
      <c r="G1479" s="9" t="s">
        <v>22</v>
      </c>
      <c r="H1479" s="9" t="s">
        <v>49</v>
      </c>
      <c r="I1479" s="9">
        <v>0</v>
      </c>
      <c r="J1479" s="9">
        <v>6</v>
      </c>
      <c r="K1479" s="9">
        <v>0</v>
      </c>
      <c r="L1479" s="9">
        <v>17</v>
      </c>
      <c r="M1479" s="9">
        <v>0.73913043478260798</v>
      </c>
      <c r="N1479" s="9">
        <v>0.54631379962192805</v>
      </c>
      <c r="O1479" s="9">
        <v>0.73913043478260798</v>
      </c>
      <c r="P1479" s="9">
        <v>0.62826086956521698</v>
      </c>
      <c r="Q1479" s="9">
        <v>0.5</v>
      </c>
      <c r="R1479" s="9">
        <v>0</v>
      </c>
      <c r="S1479" s="10">
        <v>272</v>
      </c>
    </row>
    <row r="1480" spans="2:19" x14ac:dyDescent="0.3">
      <c r="B1480" s="9" t="s">
        <v>484</v>
      </c>
      <c r="C1480" s="9" t="s">
        <v>19</v>
      </c>
      <c r="D1480" s="9" t="s">
        <v>835</v>
      </c>
      <c r="E1480" s="9">
        <v>32</v>
      </c>
      <c r="F1480" s="9" t="s">
        <v>21</v>
      </c>
      <c r="G1480" s="9" t="s">
        <v>33</v>
      </c>
      <c r="H1480" s="9" t="s">
        <v>49</v>
      </c>
      <c r="I1480" s="9">
        <v>4</v>
      </c>
      <c r="J1480" s="9">
        <v>5</v>
      </c>
      <c r="K1480" s="9">
        <v>2</v>
      </c>
      <c r="L1480" s="9">
        <v>10</v>
      </c>
      <c r="M1480" s="9">
        <v>0.66666666666666596</v>
      </c>
      <c r="N1480" s="9">
        <v>0.66666666666666596</v>
      </c>
      <c r="O1480" s="9">
        <v>0.66666666666666596</v>
      </c>
      <c r="P1480" s="9">
        <v>0.65185185185185102</v>
      </c>
      <c r="Q1480" s="9">
        <v>0.63888888888888895</v>
      </c>
      <c r="R1480" s="9">
        <v>0.63696186146957701</v>
      </c>
      <c r="S1480" s="10">
        <v>274</v>
      </c>
    </row>
    <row r="1481" spans="2:19" x14ac:dyDescent="0.3">
      <c r="B1481" s="9" t="s">
        <v>484</v>
      </c>
      <c r="C1481" s="9" t="s">
        <v>27</v>
      </c>
      <c r="D1481" s="9" t="s">
        <v>836</v>
      </c>
      <c r="E1481" s="9">
        <v>32</v>
      </c>
      <c r="F1481" s="9" t="s">
        <v>21</v>
      </c>
      <c r="G1481" s="9" t="s">
        <v>22</v>
      </c>
      <c r="H1481" s="9" t="s">
        <v>49</v>
      </c>
      <c r="I1481" s="9">
        <v>0</v>
      </c>
      <c r="J1481" s="9">
        <v>4</v>
      </c>
      <c r="K1481" s="9">
        <v>4</v>
      </c>
      <c r="L1481" s="9">
        <v>12</v>
      </c>
      <c r="M1481" s="9">
        <v>0.6</v>
      </c>
      <c r="N1481" s="9">
        <v>0.6</v>
      </c>
      <c r="O1481" s="9">
        <v>0.6</v>
      </c>
      <c r="P1481" s="9">
        <v>0.6</v>
      </c>
      <c r="Q1481" s="9">
        <v>0.375</v>
      </c>
      <c r="R1481" s="9">
        <v>0</v>
      </c>
      <c r="S1481" s="10">
        <v>231</v>
      </c>
    </row>
    <row r="1482" spans="2:19" x14ac:dyDescent="0.3">
      <c r="B1482" s="9" t="s">
        <v>484</v>
      </c>
      <c r="C1482" s="9" t="s">
        <v>27</v>
      </c>
      <c r="D1482" s="9" t="s">
        <v>836</v>
      </c>
      <c r="E1482" s="9">
        <v>32</v>
      </c>
      <c r="F1482" s="9" t="s">
        <v>21</v>
      </c>
      <c r="G1482" s="9" t="s">
        <v>33</v>
      </c>
      <c r="H1482" s="9" t="s">
        <v>49</v>
      </c>
      <c r="I1482" s="9">
        <v>1</v>
      </c>
      <c r="J1482" s="9">
        <v>7</v>
      </c>
      <c r="K1482" s="9">
        <v>3</v>
      </c>
      <c r="L1482" s="9">
        <v>11</v>
      </c>
      <c r="M1482" s="9">
        <v>0.54545454545454497</v>
      </c>
      <c r="N1482" s="9">
        <v>0.479797979797979</v>
      </c>
      <c r="O1482" s="9">
        <v>0.54545454545454497</v>
      </c>
      <c r="P1482" s="9">
        <v>0.49810606060606</v>
      </c>
      <c r="Q1482" s="9">
        <v>0.45535714285714202</v>
      </c>
      <c r="R1482" s="9">
        <v>0.349992479742819</v>
      </c>
      <c r="S1482" s="10">
        <v>232</v>
      </c>
    </row>
    <row r="1483" spans="2:19" x14ac:dyDescent="0.3">
      <c r="B1483" s="9" t="s">
        <v>484</v>
      </c>
      <c r="C1483" s="9" t="s">
        <v>29</v>
      </c>
      <c r="D1483" s="9" t="s">
        <v>837</v>
      </c>
      <c r="E1483" s="9">
        <v>32</v>
      </c>
      <c r="F1483" s="9" t="s">
        <v>21</v>
      </c>
      <c r="G1483" s="9" t="s">
        <v>22</v>
      </c>
      <c r="H1483" s="9" t="s">
        <v>49</v>
      </c>
      <c r="I1483" s="9">
        <v>2</v>
      </c>
      <c r="J1483" s="9">
        <v>4</v>
      </c>
      <c r="K1483" s="9">
        <v>8</v>
      </c>
      <c r="L1483" s="9">
        <v>9</v>
      </c>
      <c r="M1483" s="9">
        <v>0.47826086956521702</v>
      </c>
      <c r="N1483" s="9">
        <v>0.56387959866220705</v>
      </c>
      <c r="O1483" s="9">
        <v>0.47826086956521702</v>
      </c>
      <c r="P1483" s="9">
        <v>0.50869565217391199</v>
      </c>
      <c r="Q1483" s="9">
        <v>0.43137254901960698</v>
      </c>
      <c r="R1483" s="9">
        <v>0.39536695830035101</v>
      </c>
      <c r="S1483" s="10">
        <v>397</v>
      </c>
    </row>
    <row r="1484" spans="2:19" x14ac:dyDescent="0.3">
      <c r="B1484" s="9" t="s">
        <v>484</v>
      </c>
      <c r="C1484" s="9" t="s">
        <v>29</v>
      </c>
      <c r="D1484" s="9" t="s">
        <v>837</v>
      </c>
      <c r="E1484" s="9">
        <v>32</v>
      </c>
      <c r="F1484" s="9" t="s">
        <v>21</v>
      </c>
      <c r="G1484" s="9" t="s">
        <v>33</v>
      </c>
      <c r="H1484" s="9" t="s">
        <v>49</v>
      </c>
      <c r="I1484" s="9">
        <v>4</v>
      </c>
      <c r="J1484" s="9">
        <v>5</v>
      </c>
      <c r="K1484" s="9">
        <v>11</v>
      </c>
      <c r="L1484" s="9">
        <v>1</v>
      </c>
      <c r="M1484" s="9">
        <v>0.238095238095238</v>
      </c>
      <c r="N1484" s="9">
        <v>0.209523809523809</v>
      </c>
      <c r="O1484" s="9">
        <v>0.238095238095238</v>
      </c>
      <c r="P1484" s="9">
        <v>0.206349206349206</v>
      </c>
      <c r="Q1484" s="9">
        <v>0.26388888888888801</v>
      </c>
      <c r="R1484" s="9">
        <v>0.20142502649045099</v>
      </c>
      <c r="S1484" s="10">
        <v>398</v>
      </c>
    </row>
    <row r="1485" spans="2:19" x14ac:dyDescent="0.3">
      <c r="B1485" s="9" t="s">
        <v>484</v>
      </c>
      <c r="C1485" s="9" t="s">
        <v>25</v>
      </c>
      <c r="D1485" s="9" t="s">
        <v>838</v>
      </c>
      <c r="E1485" s="9">
        <v>32</v>
      </c>
      <c r="F1485" s="9" t="s">
        <v>21</v>
      </c>
      <c r="G1485" s="9" t="s">
        <v>22</v>
      </c>
      <c r="H1485" s="9" t="s">
        <v>49</v>
      </c>
      <c r="I1485" s="9">
        <v>3</v>
      </c>
      <c r="J1485" s="9">
        <v>3</v>
      </c>
      <c r="K1485" s="9">
        <v>6</v>
      </c>
      <c r="L1485" s="9">
        <v>11</v>
      </c>
      <c r="M1485" s="9">
        <v>0.60869565217391297</v>
      </c>
      <c r="N1485" s="9">
        <v>0.66770186335403703</v>
      </c>
      <c r="O1485" s="9">
        <v>0.60869565217391297</v>
      </c>
      <c r="P1485" s="9">
        <v>0.62889200561009795</v>
      </c>
      <c r="Q1485" s="9">
        <v>0.57352941176470495</v>
      </c>
      <c r="R1485" s="9">
        <v>0.53952837572617895</v>
      </c>
      <c r="S1485" s="10">
        <v>575</v>
      </c>
    </row>
    <row r="1486" spans="2:19" x14ac:dyDescent="0.3">
      <c r="B1486" s="9" t="s">
        <v>484</v>
      </c>
      <c r="C1486" s="9" t="s">
        <v>25</v>
      </c>
      <c r="D1486" s="9" t="s">
        <v>838</v>
      </c>
      <c r="E1486" s="9">
        <v>32</v>
      </c>
      <c r="F1486" s="9" t="s">
        <v>21</v>
      </c>
      <c r="G1486" s="9" t="s">
        <v>33</v>
      </c>
      <c r="H1486" s="9" t="s">
        <v>49</v>
      </c>
      <c r="I1486" s="9">
        <v>4</v>
      </c>
      <c r="J1486" s="9">
        <v>5</v>
      </c>
      <c r="K1486" s="9">
        <v>7</v>
      </c>
      <c r="L1486" s="9">
        <v>5</v>
      </c>
      <c r="M1486" s="9">
        <v>0.42857142857142799</v>
      </c>
      <c r="N1486" s="9">
        <v>0.44155844155844098</v>
      </c>
      <c r="O1486" s="9">
        <v>0.42857142857142799</v>
      </c>
      <c r="P1486" s="9">
        <v>0.43116883116883098</v>
      </c>
      <c r="Q1486" s="9">
        <v>0.43055555555555503</v>
      </c>
      <c r="R1486" s="9">
        <v>0.428361950754725</v>
      </c>
      <c r="S1486" s="10">
        <v>576</v>
      </c>
    </row>
    <row r="1487" spans="2:19" x14ac:dyDescent="0.3">
      <c r="B1487" s="29" t="s">
        <v>484</v>
      </c>
      <c r="C1487" s="29" t="s">
        <v>19</v>
      </c>
      <c r="D1487" s="29" t="s">
        <v>839</v>
      </c>
      <c r="E1487" s="29">
        <v>32</v>
      </c>
      <c r="F1487" s="29" t="s">
        <v>21</v>
      </c>
      <c r="G1487" s="29" t="s">
        <v>22</v>
      </c>
      <c r="H1487" s="29" t="s">
        <v>55</v>
      </c>
      <c r="I1487" s="29">
        <v>0</v>
      </c>
      <c r="J1487" s="29">
        <v>6</v>
      </c>
      <c r="K1487" s="29">
        <v>3</v>
      </c>
      <c r="L1487" s="29">
        <v>14</v>
      </c>
      <c r="M1487" s="29">
        <v>0.60869565217391297</v>
      </c>
      <c r="N1487" s="29">
        <v>0.51739130434782599</v>
      </c>
      <c r="O1487" s="29">
        <v>0.60869565217391297</v>
      </c>
      <c r="P1487" s="29">
        <v>0.55934195064629799</v>
      </c>
      <c r="Q1487" s="29">
        <v>0.41176470588235198</v>
      </c>
      <c r="R1487" s="29">
        <v>0</v>
      </c>
      <c r="S1487" s="30">
        <v>288</v>
      </c>
    </row>
    <row r="1488" spans="2:19" x14ac:dyDescent="0.3">
      <c r="B1488" s="29" t="s">
        <v>484</v>
      </c>
      <c r="C1488" s="29" t="s">
        <v>19</v>
      </c>
      <c r="D1488" s="29" t="s">
        <v>839</v>
      </c>
      <c r="E1488" s="29">
        <v>32</v>
      </c>
      <c r="F1488" s="29" t="s">
        <v>21</v>
      </c>
      <c r="G1488" s="29" t="s">
        <v>33</v>
      </c>
      <c r="H1488" s="29" t="s">
        <v>55</v>
      </c>
      <c r="I1488" s="29">
        <v>6</v>
      </c>
      <c r="J1488" s="29">
        <v>3</v>
      </c>
      <c r="K1488" s="29">
        <v>6</v>
      </c>
      <c r="L1488" s="29">
        <v>6</v>
      </c>
      <c r="M1488" s="29">
        <v>0.57142857142857095</v>
      </c>
      <c r="N1488" s="29">
        <v>0.59523809523809501</v>
      </c>
      <c r="O1488" s="29">
        <v>0.57142857142857095</v>
      </c>
      <c r="P1488" s="29">
        <v>0.57142857142857095</v>
      </c>
      <c r="Q1488" s="29">
        <v>0.58333333333333304</v>
      </c>
      <c r="R1488" s="29">
        <v>0.57735026918962495</v>
      </c>
      <c r="S1488" s="30">
        <v>289</v>
      </c>
    </row>
    <row r="1489" spans="2:19" x14ac:dyDescent="0.3">
      <c r="B1489" s="29" t="s">
        <v>484</v>
      </c>
      <c r="C1489" s="29" t="s">
        <v>23</v>
      </c>
      <c r="D1489" s="29" t="s">
        <v>840</v>
      </c>
      <c r="E1489" s="29">
        <v>32</v>
      </c>
      <c r="F1489" s="29" t="s">
        <v>21</v>
      </c>
      <c r="G1489" s="29" t="s">
        <v>22</v>
      </c>
      <c r="H1489" s="29" t="s">
        <v>55</v>
      </c>
      <c r="I1489" s="29">
        <v>0</v>
      </c>
      <c r="J1489" s="29">
        <v>6</v>
      </c>
      <c r="K1489" s="29">
        <v>1</v>
      </c>
      <c r="L1489" s="29">
        <v>16</v>
      </c>
      <c r="M1489" s="29">
        <v>0.69565217391304301</v>
      </c>
      <c r="N1489" s="29">
        <v>0.53754940711462396</v>
      </c>
      <c r="O1489" s="29">
        <v>0.69565217391304301</v>
      </c>
      <c r="P1489" s="29">
        <v>0.60646599777034504</v>
      </c>
      <c r="Q1489" s="29">
        <v>0.47058823529411697</v>
      </c>
      <c r="R1489" s="29">
        <v>0</v>
      </c>
      <c r="S1489" s="30">
        <v>327</v>
      </c>
    </row>
    <row r="1490" spans="2:19" x14ac:dyDescent="0.3">
      <c r="B1490" s="29" t="s">
        <v>484</v>
      </c>
      <c r="C1490" s="29" t="s">
        <v>23</v>
      </c>
      <c r="D1490" s="29" t="s">
        <v>840</v>
      </c>
      <c r="E1490" s="29">
        <v>32</v>
      </c>
      <c r="F1490" s="29" t="s">
        <v>21</v>
      </c>
      <c r="G1490" s="29" t="s">
        <v>33</v>
      </c>
      <c r="H1490" s="29" t="s">
        <v>55</v>
      </c>
      <c r="I1490" s="29">
        <v>5</v>
      </c>
      <c r="J1490" s="29">
        <v>4</v>
      </c>
      <c r="K1490" s="29">
        <v>3</v>
      </c>
      <c r="L1490" s="29">
        <v>9</v>
      </c>
      <c r="M1490" s="29">
        <v>0.66666666666666596</v>
      </c>
      <c r="N1490" s="29">
        <v>0.66346153846153799</v>
      </c>
      <c r="O1490" s="29">
        <v>0.66666666666666596</v>
      </c>
      <c r="P1490" s="29">
        <v>0.66352941176470503</v>
      </c>
      <c r="Q1490" s="29">
        <v>0.65277777777777701</v>
      </c>
      <c r="R1490" s="29">
        <v>0.65161636551288604</v>
      </c>
      <c r="S1490" s="30">
        <v>328</v>
      </c>
    </row>
    <row r="1491" spans="2:19" x14ac:dyDescent="0.3">
      <c r="B1491" s="29" t="s">
        <v>484</v>
      </c>
      <c r="C1491" s="29" t="s">
        <v>25</v>
      </c>
      <c r="D1491" s="29" t="s">
        <v>841</v>
      </c>
      <c r="E1491" s="29">
        <v>32</v>
      </c>
      <c r="F1491" s="29" t="s">
        <v>21</v>
      </c>
      <c r="G1491" s="29" t="s">
        <v>22</v>
      </c>
      <c r="H1491" s="29" t="s">
        <v>55</v>
      </c>
      <c r="I1491" s="29">
        <v>3</v>
      </c>
      <c r="J1491" s="29">
        <v>3</v>
      </c>
      <c r="K1491" s="29">
        <v>9</v>
      </c>
      <c r="L1491" s="29">
        <v>8</v>
      </c>
      <c r="M1491" s="29">
        <v>0.47826086956521702</v>
      </c>
      <c r="N1491" s="29">
        <v>0.60276679841897196</v>
      </c>
      <c r="O1491" s="29">
        <v>0.47826086956521702</v>
      </c>
      <c r="P1491" s="29">
        <v>0.50931677018633503</v>
      </c>
      <c r="Q1491" s="29">
        <v>0.48529411764705799</v>
      </c>
      <c r="R1491" s="29">
        <v>0.45479124441660801</v>
      </c>
      <c r="S1491" s="30">
        <v>276</v>
      </c>
    </row>
    <row r="1492" spans="2:19" x14ac:dyDescent="0.3">
      <c r="B1492" s="29" t="s">
        <v>484</v>
      </c>
      <c r="C1492" s="29" t="s">
        <v>25</v>
      </c>
      <c r="D1492" s="29" t="s">
        <v>841</v>
      </c>
      <c r="E1492" s="29">
        <v>32</v>
      </c>
      <c r="F1492" s="29" t="s">
        <v>21</v>
      </c>
      <c r="G1492" s="29" t="s">
        <v>33</v>
      </c>
      <c r="H1492" s="29" t="s">
        <v>55</v>
      </c>
      <c r="I1492" s="29">
        <v>0</v>
      </c>
      <c r="J1492" s="29">
        <v>9</v>
      </c>
      <c r="K1492" s="29">
        <v>0</v>
      </c>
      <c r="L1492" s="29">
        <v>12</v>
      </c>
      <c r="M1492" s="29">
        <v>0.57142857142857095</v>
      </c>
      <c r="N1492" s="29">
        <v>0.32653061224489699</v>
      </c>
      <c r="O1492" s="29">
        <v>0.57142857142857095</v>
      </c>
      <c r="P1492" s="29">
        <v>0.415584415584415</v>
      </c>
      <c r="Q1492" s="29">
        <v>0.5</v>
      </c>
      <c r="R1492" s="29">
        <v>0</v>
      </c>
      <c r="S1492" s="30">
        <v>277</v>
      </c>
    </row>
    <row r="1493" spans="2:19" x14ac:dyDescent="0.3">
      <c r="B1493" s="29" t="s">
        <v>484</v>
      </c>
      <c r="C1493" s="29" t="s">
        <v>29</v>
      </c>
      <c r="D1493" s="29" t="s">
        <v>842</v>
      </c>
      <c r="E1493" s="29">
        <v>32</v>
      </c>
      <c r="F1493" s="29" t="s">
        <v>21</v>
      </c>
      <c r="G1493" s="29" t="s">
        <v>22</v>
      </c>
      <c r="H1493" s="29" t="s">
        <v>55</v>
      </c>
      <c r="I1493" s="29">
        <v>4</v>
      </c>
      <c r="J1493" s="29">
        <v>2</v>
      </c>
      <c r="K1493" s="29">
        <v>4</v>
      </c>
      <c r="L1493" s="29">
        <v>13</v>
      </c>
      <c r="M1493" s="29">
        <v>0.73913043478260798</v>
      </c>
      <c r="N1493" s="29">
        <v>0.77101449275362299</v>
      </c>
      <c r="O1493" s="29">
        <v>0.73913043478260798</v>
      </c>
      <c r="P1493" s="29">
        <v>0.74961180124223603</v>
      </c>
      <c r="Q1493" s="29">
        <v>0.71568627450980304</v>
      </c>
      <c r="R1493" s="29">
        <v>0.68557712326216202</v>
      </c>
      <c r="S1493" s="30">
        <v>426</v>
      </c>
    </row>
    <row r="1494" spans="2:19" x14ac:dyDescent="0.3">
      <c r="B1494" s="29" t="s">
        <v>484</v>
      </c>
      <c r="C1494" s="29" t="s">
        <v>29</v>
      </c>
      <c r="D1494" s="29" t="s">
        <v>842</v>
      </c>
      <c r="E1494" s="29">
        <v>32</v>
      </c>
      <c r="F1494" s="29" t="s">
        <v>21</v>
      </c>
      <c r="G1494" s="29" t="s">
        <v>33</v>
      </c>
      <c r="H1494" s="29" t="s">
        <v>55</v>
      </c>
      <c r="I1494" s="29">
        <v>0</v>
      </c>
      <c r="J1494" s="29">
        <v>9</v>
      </c>
      <c r="K1494" s="29">
        <v>0</v>
      </c>
      <c r="L1494" s="29">
        <v>12</v>
      </c>
      <c r="M1494" s="29">
        <v>0.57142857142857095</v>
      </c>
      <c r="N1494" s="29">
        <v>0.32653061224489699</v>
      </c>
      <c r="O1494" s="29">
        <v>0.57142857142857095</v>
      </c>
      <c r="P1494" s="29">
        <v>0.415584415584415</v>
      </c>
      <c r="Q1494" s="29">
        <v>0.5</v>
      </c>
      <c r="R1494" s="29">
        <v>0</v>
      </c>
      <c r="S1494" s="30">
        <v>427</v>
      </c>
    </row>
    <row r="1495" spans="2:19" x14ac:dyDescent="0.3">
      <c r="B1495" s="29" t="s">
        <v>484</v>
      </c>
      <c r="C1495" s="29" t="s">
        <v>27</v>
      </c>
      <c r="D1495" s="29" t="s">
        <v>843</v>
      </c>
      <c r="E1495" s="29">
        <v>32</v>
      </c>
      <c r="F1495" s="29" t="s">
        <v>21</v>
      </c>
      <c r="G1495" s="29" t="s">
        <v>22</v>
      </c>
      <c r="H1495" s="29" t="s">
        <v>55</v>
      </c>
      <c r="I1495" s="29">
        <v>4</v>
      </c>
      <c r="J1495" s="29">
        <v>0</v>
      </c>
      <c r="K1495" s="29">
        <v>9</v>
      </c>
      <c r="L1495" s="29">
        <v>7</v>
      </c>
      <c r="M1495" s="29">
        <v>0.55000000000000004</v>
      </c>
      <c r="N1495" s="29">
        <v>0.86153846153846103</v>
      </c>
      <c r="O1495" s="29">
        <v>0.55000000000000004</v>
      </c>
      <c r="P1495" s="29">
        <v>0.58107416879795404</v>
      </c>
      <c r="Q1495" s="29">
        <v>0.71875</v>
      </c>
      <c r="R1495" s="29">
        <v>0.605722455298358</v>
      </c>
      <c r="S1495" s="30">
        <v>463</v>
      </c>
    </row>
    <row r="1496" spans="2:19" x14ac:dyDescent="0.3">
      <c r="B1496" s="29" t="s">
        <v>484</v>
      </c>
      <c r="C1496" s="29" t="s">
        <v>27</v>
      </c>
      <c r="D1496" s="29" t="s">
        <v>843</v>
      </c>
      <c r="E1496" s="29">
        <v>32</v>
      </c>
      <c r="F1496" s="29" t="s">
        <v>21</v>
      </c>
      <c r="G1496" s="29" t="s">
        <v>33</v>
      </c>
      <c r="H1496" s="29" t="s">
        <v>55</v>
      </c>
      <c r="I1496" s="29">
        <v>2</v>
      </c>
      <c r="J1496" s="29">
        <v>6</v>
      </c>
      <c r="K1496" s="29">
        <v>6</v>
      </c>
      <c r="L1496" s="29">
        <v>8</v>
      </c>
      <c r="M1496" s="29">
        <v>0.45454545454545398</v>
      </c>
      <c r="N1496" s="29">
        <v>0.45454545454545398</v>
      </c>
      <c r="O1496" s="29">
        <v>0.45454545454545398</v>
      </c>
      <c r="P1496" s="29">
        <v>0.45454545454545398</v>
      </c>
      <c r="Q1496" s="29">
        <v>0.41071428571428498</v>
      </c>
      <c r="R1496" s="29">
        <v>0.37796447300922698</v>
      </c>
      <c r="S1496" s="30">
        <v>464</v>
      </c>
    </row>
    <row r="1497" spans="2:19" x14ac:dyDescent="0.3">
      <c r="B1497" s="9" t="s">
        <v>484</v>
      </c>
      <c r="C1497" s="9" t="s">
        <v>19</v>
      </c>
      <c r="D1497" s="9" t="s">
        <v>844</v>
      </c>
      <c r="E1497" s="9">
        <v>32</v>
      </c>
      <c r="F1497" s="9" t="s">
        <v>21</v>
      </c>
      <c r="G1497" s="9" t="s">
        <v>22</v>
      </c>
      <c r="H1497" s="9" t="s">
        <v>61</v>
      </c>
      <c r="I1497" s="9">
        <v>0</v>
      </c>
      <c r="J1497" s="9">
        <v>6</v>
      </c>
      <c r="K1497" s="9">
        <v>3</v>
      </c>
      <c r="L1497" s="9">
        <v>14</v>
      </c>
      <c r="M1497" s="9">
        <v>0.60869565217391297</v>
      </c>
      <c r="N1497" s="9">
        <v>0.51739130434782599</v>
      </c>
      <c r="O1497" s="9">
        <v>0.60869565217391297</v>
      </c>
      <c r="P1497" s="9">
        <v>0.55934195064629799</v>
      </c>
      <c r="Q1497" s="9">
        <v>0.41176470588235198</v>
      </c>
      <c r="R1497" s="9">
        <v>0</v>
      </c>
      <c r="S1497" s="10">
        <v>569</v>
      </c>
    </row>
    <row r="1498" spans="2:19" x14ac:dyDescent="0.3">
      <c r="B1498" s="9" t="s">
        <v>484</v>
      </c>
      <c r="C1498" s="9" t="s">
        <v>19</v>
      </c>
      <c r="D1498" s="9" t="s">
        <v>844</v>
      </c>
      <c r="E1498" s="9">
        <v>32</v>
      </c>
      <c r="F1498" s="9" t="s">
        <v>21</v>
      </c>
      <c r="G1498" s="9" t="s">
        <v>33</v>
      </c>
      <c r="H1498" s="9" t="s">
        <v>61</v>
      </c>
      <c r="I1498" s="9">
        <v>2</v>
      </c>
      <c r="J1498" s="9">
        <v>7</v>
      </c>
      <c r="K1498" s="9">
        <v>2</v>
      </c>
      <c r="L1498" s="9">
        <v>10</v>
      </c>
      <c r="M1498" s="9">
        <v>0.57142857142857095</v>
      </c>
      <c r="N1498" s="9">
        <v>0.55042016806722605</v>
      </c>
      <c r="O1498" s="9">
        <v>0.57142857142857095</v>
      </c>
      <c r="P1498" s="9">
        <v>0.52595680181886995</v>
      </c>
      <c r="Q1498" s="9">
        <v>0.52777777777777701</v>
      </c>
      <c r="R1498" s="9">
        <v>0.48309420820857302</v>
      </c>
      <c r="S1498" s="10">
        <v>570</v>
      </c>
    </row>
    <row r="1499" spans="2:19" x14ac:dyDescent="0.3">
      <c r="B1499" s="9" t="s">
        <v>484</v>
      </c>
      <c r="C1499" s="9" t="s">
        <v>29</v>
      </c>
      <c r="D1499" s="9" t="s">
        <v>845</v>
      </c>
      <c r="E1499" s="9">
        <v>32</v>
      </c>
      <c r="F1499" s="9" t="s">
        <v>21</v>
      </c>
      <c r="G1499" s="9" t="s">
        <v>22</v>
      </c>
      <c r="H1499" s="9" t="s">
        <v>61</v>
      </c>
      <c r="I1499" s="9">
        <v>5</v>
      </c>
      <c r="J1499" s="9">
        <v>1</v>
      </c>
      <c r="K1499" s="9">
        <v>10</v>
      </c>
      <c r="L1499" s="9">
        <v>7</v>
      </c>
      <c r="M1499" s="9">
        <v>0.52173913043478204</v>
      </c>
      <c r="N1499" s="9">
        <v>0.73369565217391297</v>
      </c>
      <c r="O1499" s="9">
        <v>0.52173913043478204</v>
      </c>
      <c r="P1499" s="9">
        <v>0.53813664596273203</v>
      </c>
      <c r="Q1499" s="9">
        <v>0.62254901960784303</v>
      </c>
      <c r="R1499" s="9">
        <v>0.56245614731479898</v>
      </c>
      <c r="S1499" s="10">
        <v>268</v>
      </c>
    </row>
    <row r="1500" spans="2:19" x14ac:dyDescent="0.3">
      <c r="B1500" s="9" t="s">
        <v>484</v>
      </c>
      <c r="C1500" s="9" t="s">
        <v>29</v>
      </c>
      <c r="D1500" s="9" t="s">
        <v>845</v>
      </c>
      <c r="E1500" s="9">
        <v>32</v>
      </c>
      <c r="F1500" s="9" t="s">
        <v>21</v>
      </c>
      <c r="G1500" s="9" t="s">
        <v>33</v>
      </c>
      <c r="H1500" s="9" t="s">
        <v>61</v>
      </c>
      <c r="I1500" s="9">
        <v>8</v>
      </c>
      <c r="J1500" s="9">
        <v>1</v>
      </c>
      <c r="K1500" s="9">
        <v>11</v>
      </c>
      <c r="L1500" s="9">
        <v>1</v>
      </c>
      <c r="M1500" s="9">
        <v>0.42857142857142799</v>
      </c>
      <c r="N1500" s="9">
        <v>0.46616541353383401</v>
      </c>
      <c r="O1500" s="9">
        <v>0.42857142857142799</v>
      </c>
      <c r="P1500" s="9">
        <v>0.32653061224489699</v>
      </c>
      <c r="Q1500" s="9">
        <v>0.48611111111111099</v>
      </c>
      <c r="R1500" s="9">
        <v>0.35338096752781201</v>
      </c>
      <c r="S1500" s="10">
        <v>269</v>
      </c>
    </row>
    <row r="1501" spans="2:19" x14ac:dyDescent="0.3">
      <c r="B1501" s="9" t="s">
        <v>484</v>
      </c>
      <c r="C1501" s="9" t="s">
        <v>25</v>
      </c>
      <c r="D1501" s="9" t="s">
        <v>846</v>
      </c>
      <c r="E1501" s="9">
        <v>32</v>
      </c>
      <c r="F1501" s="9" t="s">
        <v>21</v>
      </c>
      <c r="G1501" s="9" t="s">
        <v>22</v>
      </c>
      <c r="H1501" s="9" t="s">
        <v>61</v>
      </c>
      <c r="I1501" s="9">
        <v>1</v>
      </c>
      <c r="J1501" s="9">
        <v>5</v>
      </c>
      <c r="K1501" s="9">
        <v>0</v>
      </c>
      <c r="L1501" s="9">
        <v>17</v>
      </c>
      <c r="M1501" s="9">
        <v>0.78260869565217395</v>
      </c>
      <c r="N1501" s="9">
        <v>0.83201581027667904</v>
      </c>
      <c r="O1501" s="9">
        <v>0.78260869565217395</v>
      </c>
      <c r="P1501" s="9">
        <v>0.71890428412167495</v>
      </c>
      <c r="Q1501" s="9">
        <v>0.58333333333333304</v>
      </c>
      <c r="R1501" s="9">
        <v>0.59905782799545804</v>
      </c>
      <c r="S1501" s="10">
        <v>332</v>
      </c>
    </row>
    <row r="1502" spans="2:19" x14ac:dyDescent="0.3">
      <c r="B1502" s="9" t="s">
        <v>484</v>
      </c>
      <c r="C1502" s="9" t="s">
        <v>25</v>
      </c>
      <c r="D1502" s="9" t="s">
        <v>846</v>
      </c>
      <c r="E1502" s="9">
        <v>32</v>
      </c>
      <c r="F1502" s="9" t="s">
        <v>21</v>
      </c>
      <c r="G1502" s="9" t="s">
        <v>33</v>
      </c>
      <c r="H1502" s="9" t="s">
        <v>61</v>
      </c>
      <c r="I1502" s="9">
        <v>0</v>
      </c>
      <c r="J1502" s="9">
        <v>9</v>
      </c>
      <c r="K1502" s="9">
        <v>2</v>
      </c>
      <c r="L1502" s="9">
        <v>10</v>
      </c>
      <c r="M1502" s="9">
        <v>0.476190476190476</v>
      </c>
      <c r="N1502" s="9">
        <v>0.30075187969924799</v>
      </c>
      <c r="O1502" s="9">
        <v>0.476190476190476</v>
      </c>
      <c r="P1502" s="9">
        <v>0.36866359447004599</v>
      </c>
      <c r="Q1502" s="9">
        <v>0.41666666666666602</v>
      </c>
      <c r="R1502" s="9">
        <v>0</v>
      </c>
      <c r="S1502" s="10">
        <v>333</v>
      </c>
    </row>
    <row r="1503" spans="2:19" x14ac:dyDescent="0.3">
      <c r="B1503" s="9" t="s">
        <v>484</v>
      </c>
      <c r="C1503" s="9" t="s">
        <v>23</v>
      </c>
      <c r="D1503" s="9" t="s">
        <v>847</v>
      </c>
      <c r="E1503" s="9">
        <v>32</v>
      </c>
      <c r="F1503" s="9" t="s">
        <v>21</v>
      </c>
      <c r="G1503" s="9" t="s">
        <v>22</v>
      </c>
      <c r="H1503" s="9" t="s">
        <v>61</v>
      </c>
      <c r="I1503" s="9">
        <v>1</v>
      </c>
      <c r="J1503" s="9">
        <v>5</v>
      </c>
      <c r="K1503" s="9">
        <v>1</v>
      </c>
      <c r="L1503" s="9">
        <v>16</v>
      </c>
      <c r="M1503" s="9">
        <v>0.73913043478260798</v>
      </c>
      <c r="N1503" s="9">
        <v>0.693581780538302</v>
      </c>
      <c r="O1503" s="9">
        <v>0.73913043478260798</v>
      </c>
      <c r="P1503" s="9">
        <v>0.68764302059496496</v>
      </c>
      <c r="Q1503" s="9">
        <v>0.55392156862745001</v>
      </c>
      <c r="R1503" s="9">
        <v>0.494421816408677</v>
      </c>
      <c r="S1503" s="10">
        <v>699</v>
      </c>
    </row>
    <row r="1504" spans="2:19" x14ac:dyDescent="0.3">
      <c r="B1504" s="9" t="s">
        <v>484</v>
      </c>
      <c r="C1504" s="9" t="s">
        <v>23</v>
      </c>
      <c r="D1504" s="9" t="s">
        <v>847</v>
      </c>
      <c r="E1504" s="9">
        <v>32</v>
      </c>
      <c r="F1504" s="9" t="s">
        <v>21</v>
      </c>
      <c r="G1504" s="9" t="s">
        <v>33</v>
      </c>
      <c r="H1504" s="9" t="s">
        <v>61</v>
      </c>
      <c r="I1504" s="9">
        <v>4</v>
      </c>
      <c r="J1504" s="9">
        <v>5</v>
      </c>
      <c r="K1504" s="9">
        <v>7</v>
      </c>
      <c r="L1504" s="9">
        <v>5</v>
      </c>
      <c r="M1504" s="9">
        <v>0.42857142857142799</v>
      </c>
      <c r="N1504" s="9">
        <v>0.44155844155844098</v>
      </c>
      <c r="O1504" s="9">
        <v>0.42857142857142799</v>
      </c>
      <c r="P1504" s="9">
        <v>0.43116883116883098</v>
      </c>
      <c r="Q1504" s="9">
        <v>0.43055555555555503</v>
      </c>
      <c r="R1504" s="9">
        <v>0.428361950754725</v>
      </c>
      <c r="S1504" s="10">
        <v>700</v>
      </c>
    </row>
    <row r="1505" spans="2:19" x14ac:dyDescent="0.3">
      <c r="B1505" s="9" t="s">
        <v>484</v>
      </c>
      <c r="C1505" s="9" t="s">
        <v>27</v>
      </c>
      <c r="D1505" s="9" t="s">
        <v>848</v>
      </c>
      <c r="E1505" s="9">
        <v>32</v>
      </c>
      <c r="F1505" s="9" t="s">
        <v>21</v>
      </c>
      <c r="G1505" s="9" t="s">
        <v>22</v>
      </c>
      <c r="H1505" s="9" t="s">
        <v>61</v>
      </c>
      <c r="I1505" s="9">
        <v>0</v>
      </c>
      <c r="J1505" s="9">
        <v>4</v>
      </c>
      <c r="K1505" s="9">
        <v>2</v>
      </c>
      <c r="L1505" s="9">
        <v>14</v>
      </c>
      <c r="M1505" s="9">
        <v>0.7</v>
      </c>
      <c r="N1505" s="9">
        <v>0.62222222222222201</v>
      </c>
      <c r="O1505" s="9">
        <v>0.7</v>
      </c>
      <c r="P1505" s="9">
        <v>0.65882352941176403</v>
      </c>
      <c r="Q1505" s="9">
        <v>0.4375</v>
      </c>
      <c r="R1505" s="9">
        <v>0</v>
      </c>
      <c r="S1505" s="10">
        <v>352</v>
      </c>
    </row>
    <row r="1506" spans="2:19" x14ac:dyDescent="0.3">
      <c r="B1506" s="9" t="s">
        <v>484</v>
      </c>
      <c r="C1506" s="9" t="s">
        <v>27</v>
      </c>
      <c r="D1506" s="9" t="s">
        <v>848</v>
      </c>
      <c r="E1506" s="9">
        <v>32</v>
      </c>
      <c r="F1506" s="9" t="s">
        <v>21</v>
      </c>
      <c r="G1506" s="9" t="s">
        <v>33</v>
      </c>
      <c r="H1506" s="9" t="s">
        <v>61</v>
      </c>
      <c r="I1506" s="9">
        <v>3</v>
      </c>
      <c r="J1506" s="9">
        <v>5</v>
      </c>
      <c r="K1506" s="9">
        <v>8</v>
      </c>
      <c r="L1506" s="9">
        <v>6</v>
      </c>
      <c r="M1506" s="9">
        <v>0.40909090909090901</v>
      </c>
      <c r="N1506" s="9">
        <v>0.44628099173553698</v>
      </c>
      <c r="O1506" s="9">
        <v>0.40909090909090901</v>
      </c>
      <c r="P1506" s="9">
        <v>0.42028708133971199</v>
      </c>
      <c r="Q1506" s="9">
        <v>0.40178571428571402</v>
      </c>
      <c r="R1506" s="9">
        <v>0.393219823848456</v>
      </c>
      <c r="S1506" s="10">
        <v>354</v>
      </c>
    </row>
    <row r="1507" spans="2:19" x14ac:dyDescent="0.3">
      <c r="B1507" s="29" t="s">
        <v>484</v>
      </c>
      <c r="C1507" s="29" t="s">
        <v>25</v>
      </c>
      <c r="D1507" s="29" t="s">
        <v>849</v>
      </c>
      <c r="E1507" s="29">
        <v>32</v>
      </c>
      <c r="F1507" s="29" t="s">
        <v>21</v>
      </c>
      <c r="G1507" s="29" t="s">
        <v>22</v>
      </c>
      <c r="H1507" s="29" t="s">
        <v>67</v>
      </c>
      <c r="I1507" s="29">
        <v>3</v>
      </c>
      <c r="J1507" s="29">
        <v>3</v>
      </c>
      <c r="K1507" s="29">
        <v>4</v>
      </c>
      <c r="L1507" s="29">
        <v>13</v>
      </c>
      <c r="M1507" s="29">
        <v>0.69565217391304301</v>
      </c>
      <c r="N1507" s="29">
        <v>0.71234472049689401</v>
      </c>
      <c r="O1507" s="29">
        <v>0.69565217391304301</v>
      </c>
      <c r="P1507" s="29">
        <v>0.70274652883348498</v>
      </c>
      <c r="Q1507" s="29">
        <v>0.63235294117647001</v>
      </c>
      <c r="R1507" s="29">
        <v>0.60405676837984001</v>
      </c>
      <c r="S1507" s="30">
        <v>447</v>
      </c>
    </row>
    <row r="1508" spans="2:19" x14ac:dyDescent="0.3">
      <c r="B1508" s="29" t="s">
        <v>484</v>
      </c>
      <c r="C1508" s="29" t="s">
        <v>25</v>
      </c>
      <c r="D1508" s="29" t="s">
        <v>849</v>
      </c>
      <c r="E1508" s="29">
        <v>32</v>
      </c>
      <c r="F1508" s="29" t="s">
        <v>21</v>
      </c>
      <c r="G1508" s="29" t="s">
        <v>33</v>
      </c>
      <c r="H1508" s="29" t="s">
        <v>67</v>
      </c>
      <c r="I1508" s="29">
        <v>3</v>
      </c>
      <c r="J1508" s="29">
        <v>6</v>
      </c>
      <c r="K1508" s="29">
        <v>2</v>
      </c>
      <c r="L1508" s="29">
        <v>10</v>
      </c>
      <c r="M1508" s="29">
        <v>0.61904761904761896</v>
      </c>
      <c r="N1508" s="29">
        <v>0.61428571428571399</v>
      </c>
      <c r="O1508" s="29">
        <v>0.61904761904761896</v>
      </c>
      <c r="P1508" s="29">
        <v>0.59183673469387699</v>
      </c>
      <c r="Q1508" s="29">
        <v>0.58333333333333304</v>
      </c>
      <c r="R1508" s="29">
        <v>0.568109683233749</v>
      </c>
      <c r="S1508" s="30">
        <v>448</v>
      </c>
    </row>
    <row r="1509" spans="2:19" x14ac:dyDescent="0.3">
      <c r="B1509" s="29" t="s">
        <v>484</v>
      </c>
      <c r="C1509" s="29" t="s">
        <v>23</v>
      </c>
      <c r="D1509" s="29" t="s">
        <v>850</v>
      </c>
      <c r="E1509" s="29">
        <v>32</v>
      </c>
      <c r="F1509" s="29" t="s">
        <v>21</v>
      </c>
      <c r="G1509" s="29" t="s">
        <v>22</v>
      </c>
      <c r="H1509" s="29" t="s">
        <v>67</v>
      </c>
      <c r="I1509" s="29">
        <v>0</v>
      </c>
      <c r="J1509" s="29">
        <v>6</v>
      </c>
      <c r="K1509" s="29">
        <v>2</v>
      </c>
      <c r="L1509" s="29">
        <v>15</v>
      </c>
      <c r="M1509" s="29">
        <v>0.65217391304347805</v>
      </c>
      <c r="N1509" s="29">
        <v>0.52795031055900599</v>
      </c>
      <c r="O1509" s="29">
        <v>0.65217391304347805</v>
      </c>
      <c r="P1509" s="29">
        <v>0.58352402745995402</v>
      </c>
      <c r="Q1509" s="29">
        <v>0.441176470588235</v>
      </c>
      <c r="R1509" s="29">
        <v>0</v>
      </c>
      <c r="S1509" s="30">
        <v>768</v>
      </c>
    </row>
    <row r="1510" spans="2:19" x14ac:dyDescent="0.3">
      <c r="B1510" s="29" t="s">
        <v>484</v>
      </c>
      <c r="C1510" s="29" t="s">
        <v>23</v>
      </c>
      <c r="D1510" s="29" t="s">
        <v>850</v>
      </c>
      <c r="E1510" s="29">
        <v>32</v>
      </c>
      <c r="F1510" s="29" t="s">
        <v>21</v>
      </c>
      <c r="G1510" s="29" t="s">
        <v>33</v>
      </c>
      <c r="H1510" s="29" t="s">
        <v>67</v>
      </c>
      <c r="I1510" s="29">
        <v>1</v>
      </c>
      <c r="J1510" s="29">
        <v>8</v>
      </c>
      <c r="K1510" s="29">
        <v>7</v>
      </c>
      <c r="L1510" s="29">
        <v>5</v>
      </c>
      <c r="M1510" s="29">
        <v>0.28571428571428498</v>
      </c>
      <c r="N1510" s="29">
        <v>0.27335164835164799</v>
      </c>
      <c r="O1510" s="29">
        <v>0.28571428571428498</v>
      </c>
      <c r="P1510" s="29">
        <v>0.27899159663865503</v>
      </c>
      <c r="Q1510" s="29">
        <v>0.26388888888888801</v>
      </c>
      <c r="R1510" s="29">
        <v>0.21720545517096199</v>
      </c>
      <c r="S1510" s="30">
        <v>769</v>
      </c>
    </row>
    <row r="1511" spans="2:19" x14ac:dyDescent="0.3">
      <c r="B1511" s="29" t="s">
        <v>484</v>
      </c>
      <c r="C1511" s="29" t="s">
        <v>19</v>
      </c>
      <c r="D1511" s="29" t="s">
        <v>851</v>
      </c>
      <c r="E1511" s="29">
        <v>32</v>
      </c>
      <c r="F1511" s="29" t="s">
        <v>21</v>
      </c>
      <c r="G1511" s="29" t="s">
        <v>22</v>
      </c>
      <c r="H1511" s="29" t="s">
        <v>67</v>
      </c>
      <c r="I1511" s="29">
        <v>1</v>
      </c>
      <c r="J1511" s="29">
        <v>5</v>
      </c>
      <c r="K1511" s="29">
        <v>3</v>
      </c>
      <c r="L1511" s="29">
        <v>14</v>
      </c>
      <c r="M1511" s="29">
        <v>0.65217391304347805</v>
      </c>
      <c r="N1511" s="29">
        <v>0.60983981693363798</v>
      </c>
      <c r="O1511" s="29">
        <v>0.65217391304347805</v>
      </c>
      <c r="P1511" s="29">
        <v>0.62705314009661794</v>
      </c>
      <c r="Q1511" s="29">
        <v>0.49509803921568601</v>
      </c>
      <c r="R1511" s="29">
        <v>0.39875907218330298</v>
      </c>
      <c r="S1511" s="30">
        <v>503</v>
      </c>
    </row>
    <row r="1512" spans="2:19" x14ac:dyDescent="0.3">
      <c r="B1512" s="29" t="s">
        <v>484</v>
      </c>
      <c r="C1512" s="29" t="s">
        <v>19</v>
      </c>
      <c r="D1512" s="29" t="s">
        <v>851</v>
      </c>
      <c r="E1512" s="29">
        <v>32</v>
      </c>
      <c r="F1512" s="29" t="s">
        <v>21</v>
      </c>
      <c r="G1512" s="29" t="s">
        <v>33</v>
      </c>
      <c r="H1512" s="29" t="s">
        <v>67</v>
      </c>
      <c r="I1512" s="29">
        <v>1</v>
      </c>
      <c r="J1512" s="29">
        <v>8</v>
      </c>
      <c r="K1512" s="29">
        <v>2</v>
      </c>
      <c r="L1512" s="29">
        <v>10</v>
      </c>
      <c r="M1512" s="29">
        <v>0.52380952380952295</v>
      </c>
      <c r="N1512" s="29">
        <v>0.46031746031746001</v>
      </c>
      <c r="O1512" s="29">
        <v>0.52380952380952295</v>
      </c>
      <c r="P1512" s="29">
        <v>0.452380952380952</v>
      </c>
      <c r="Q1512" s="29">
        <v>0.47222222222222199</v>
      </c>
      <c r="R1512" s="29">
        <v>0.36186420135146102</v>
      </c>
      <c r="S1512" s="30">
        <v>505</v>
      </c>
    </row>
    <row r="1513" spans="2:19" x14ac:dyDescent="0.3">
      <c r="B1513" s="29" t="s">
        <v>484</v>
      </c>
      <c r="C1513" s="29" t="s">
        <v>27</v>
      </c>
      <c r="D1513" s="29" t="s">
        <v>852</v>
      </c>
      <c r="E1513" s="29">
        <v>32</v>
      </c>
      <c r="F1513" s="29" t="s">
        <v>21</v>
      </c>
      <c r="G1513" s="29" t="s">
        <v>22</v>
      </c>
      <c r="H1513" s="29" t="s">
        <v>67</v>
      </c>
      <c r="I1513" s="29">
        <v>0</v>
      </c>
      <c r="J1513" s="29">
        <v>4</v>
      </c>
      <c r="K1513" s="29">
        <v>4</v>
      </c>
      <c r="L1513" s="29">
        <v>12</v>
      </c>
      <c r="M1513" s="29">
        <v>0.6</v>
      </c>
      <c r="N1513" s="29">
        <v>0.6</v>
      </c>
      <c r="O1513" s="29">
        <v>0.6</v>
      </c>
      <c r="P1513" s="29">
        <v>0.6</v>
      </c>
      <c r="Q1513" s="29">
        <v>0.375</v>
      </c>
      <c r="R1513" s="29">
        <v>0</v>
      </c>
      <c r="S1513" s="30">
        <v>516</v>
      </c>
    </row>
    <row r="1514" spans="2:19" x14ac:dyDescent="0.3">
      <c r="B1514" s="29" t="s">
        <v>484</v>
      </c>
      <c r="C1514" s="29" t="s">
        <v>27</v>
      </c>
      <c r="D1514" s="29" t="s">
        <v>852</v>
      </c>
      <c r="E1514" s="29">
        <v>32</v>
      </c>
      <c r="F1514" s="29" t="s">
        <v>21</v>
      </c>
      <c r="G1514" s="29" t="s">
        <v>33</v>
      </c>
      <c r="H1514" s="29" t="s">
        <v>67</v>
      </c>
      <c r="I1514" s="29">
        <v>2</v>
      </c>
      <c r="J1514" s="29">
        <v>6</v>
      </c>
      <c r="K1514" s="29">
        <v>6</v>
      </c>
      <c r="L1514" s="29">
        <v>8</v>
      </c>
      <c r="M1514" s="29">
        <v>0.45454545454545398</v>
      </c>
      <c r="N1514" s="29">
        <v>0.45454545454545398</v>
      </c>
      <c r="O1514" s="29">
        <v>0.45454545454545398</v>
      </c>
      <c r="P1514" s="29">
        <v>0.45454545454545398</v>
      </c>
      <c r="Q1514" s="29">
        <v>0.41071428571428498</v>
      </c>
      <c r="R1514" s="29">
        <v>0.37796447300922698</v>
      </c>
      <c r="S1514" s="30">
        <v>518</v>
      </c>
    </row>
    <row r="1515" spans="2:19" x14ac:dyDescent="0.3">
      <c r="B1515" s="29" t="s">
        <v>484</v>
      </c>
      <c r="C1515" s="29" t="s">
        <v>29</v>
      </c>
      <c r="D1515" s="29" t="s">
        <v>853</v>
      </c>
      <c r="E1515" s="29">
        <v>32</v>
      </c>
      <c r="F1515" s="29" t="s">
        <v>21</v>
      </c>
      <c r="G1515" s="29" t="s">
        <v>22</v>
      </c>
      <c r="H1515" s="29" t="s">
        <v>67</v>
      </c>
      <c r="I1515" s="29">
        <v>1</v>
      </c>
      <c r="J1515" s="29">
        <v>5</v>
      </c>
      <c r="K1515" s="29">
        <v>1</v>
      </c>
      <c r="L1515" s="29">
        <v>16</v>
      </c>
      <c r="M1515" s="29">
        <v>0.73913043478260798</v>
      </c>
      <c r="N1515" s="29">
        <v>0.693581780538302</v>
      </c>
      <c r="O1515" s="29">
        <v>0.73913043478260798</v>
      </c>
      <c r="P1515" s="29">
        <v>0.68764302059496496</v>
      </c>
      <c r="Q1515" s="29">
        <v>0.55392156862745001</v>
      </c>
      <c r="R1515" s="29">
        <v>0.494421816408677</v>
      </c>
      <c r="S1515" s="30">
        <v>607</v>
      </c>
    </row>
    <row r="1516" spans="2:19" x14ac:dyDescent="0.3">
      <c r="B1516" s="29" t="s">
        <v>484</v>
      </c>
      <c r="C1516" s="29" t="s">
        <v>29</v>
      </c>
      <c r="D1516" s="29" t="s">
        <v>853</v>
      </c>
      <c r="E1516" s="29">
        <v>32</v>
      </c>
      <c r="F1516" s="29" t="s">
        <v>21</v>
      </c>
      <c r="G1516" s="29" t="s">
        <v>33</v>
      </c>
      <c r="H1516" s="29" t="s">
        <v>67</v>
      </c>
      <c r="I1516" s="29">
        <v>2</v>
      </c>
      <c r="J1516" s="29">
        <v>7</v>
      </c>
      <c r="K1516" s="29">
        <v>3</v>
      </c>
      <c r="L1516" s="29">
        <v>9</v>
      </c>
      <c r="M1516" s="29">
        <v>0.52380952380952295</v>
      </c>
      <c r="N1516" s="29">
        <v>0.49285714285714199</v>
      </c>
      <c r="O1516" s="29">
        <v>0.52380952380952295</v>
      </c>
      <c r="P1516" s="29">
        <v>0.48979591836734698</v>
      </c>
      <c r="Q1516" s="29">
        <v>0.48611111111111099</v>
      </c>
      <c r="R1516" s="29">
        <v>0.44005586839669603</v>
      </c>
      <c r="S1516" s="30">
        <v>609</v>
      </c>
    </row>
    <row r="1517" spans="2:19" x14ac:dyDescent="0.3">
      <c r="B1517" s="9" t="s">
        <v>484</v>
      </c>
      <c r="C1517" s="9" t="s">
        <v>23</v>
      </c>
      <c r="D1517" s="9" t="s">
        <v>854</v>
      </c>
      <c r="E1517" s="9">
        <v>32</v>
      </c>
      <c r="F1517" s="9" t="s">
        <v>21</v>
      </c>
      <c r="G1517" s="9" t="s">
        <v>22</v>
      </c>
      <c r="H1517" s="9" t="s">
        <v>73</v>
      </c>
      <c r="I1517" s="9">
        <v>0</v>
      </c>
      <c r="J1517" s="9">
        <v>6</v>
      </c>
      <c r="K1517" s="9">
        <v>1</v>
      </c>
      <c r="L1517" s="9">
        <v>16</v>
      </c>
      <c r="M1517" s="9">
        <v>0.69565217391304301</v>
      </c>
      <c r="N1517" s="9">
        <v>0.53754940711462396</v>
      </c>
      <c r="O1517" s="9">
        <v>0.69565217391304301</v>
      </c>
      <c r="P1517" s="9">
        <v>0.60646599777034504</v>
      </c>
      <c r="Q1517" s="9">
        <v>0.47058823529411697</v>
      </c>
      <c r="R1517" s="9">
        <v>0</v>
      </c>
      <c r="S1517" s="10">
        <v>356</v>
      </c>
    </row>
    <row r="1518" spans="2:19" x14ac:dyDescent="0.3">
      <c r="B1518" s="9" t="s">
        <v>484</v>
      </c>
      <c r="C1518" s="9" t="s">
        <v>23</v>
      </c>
      <c r="D1518" s="9" t="s">
        <v>854</v>
      </c>
      <c r="E1518" s="9">
        <v>32</v>
      </c>
      <c r="F1518" s="9" t="s">
        <v>21</v>
      </c>
      <c r="G1518" s="9" t="s">
        <v>33</v>
      </c>
      <c r="H1518" s="9" t="s">
        <v>73</v>
      </c>
      <c r="I1518" s="9">
        <v>4</v>
      </c>
      <c r="J1518" s="9">
        <v>5</v>
      </c>
      <c r="K1518" s="9">
        <v>3</v>
      </c>
      <c r="L1518" s="9">
        <v>9</v>
      </c>
      <c r="M1518" s="9">
        <v>0.61904761904761896</v>
      </c>
      <c r="N1518" s="9">
        <v>0.61224489795918302</v>
      </c>
      <c r="O1518" s="9">
        <v>0.61904761904761896</v>
      </c>
      <c r="P1518" s="9">
        <v>0.60989010989010894</v>
      </c>
      <c r="Q1518" s="9">
        <v>0.59722222222222199</v>
      </c>
      <c r="R1518" s="9">
        <v>0.59154636852226705</v>
      </c>
      <c r="S1518" s="10">
        <v>357</v>
      </c>
    </row>
    <row r="1519" spans="2:19" x14ac:dyDescent="0.3">
      <c r="B1519" s="9" t="s">
        <v>484</v>
      </c>
      <c r="C1519" s="9" t="s">
        <v>27</v>
      </c>
      <c r="D1519" s="9" t="s">
        <v>855</v>
      </c>
      <c r="E1519" s="9">
        <v>32</v>
      </c>
      <c r="F1519" s="9" t="s">
        <v>21</v>
      </c>
      <c r="G1519" s="9" t="s">
        <v>22</v>
      </c>
      <c r="H1519" s="9" t="s">
        <v>73</v>
      </c>
      <c r="I1519" s="9">
        <v>2</v>
      </c>
      <c r="J1519" s="9">
        <v>2</v>
      </c>
      <c r="K1519" s="9">
        <v>5</v>
      </c>
      <c r="L1519" s="9">
        <v>11</v>
      </c>
      <c r="M1519" s="9">
        <v>0.65</v>
      </c>
      <c r="N1519" s="9">
        <v>0.73406593406593401</v>
      </c>
      <c r="O1519" s="9">
        <v>0.65</v>
      </c>
      <c r="P1519" s="9">
        <v>0.67962382445141001</v>
      </c>
      <c r="Q1519" s="9">
        <v>0.59375</v>
      </c>
      <c r="R1519" s="9">
        <v>0.536915570735779</v>
      </c>
      <c r="S1519" s="10">
        <v>333</v>
      </c>
    </row>
    <row r="1520" spans="2:19" x14ac:dyDescent="0.3">
      <c r="B1520" s="9" t="s">
        <v>484</v>
      </c>
      <c r="C1520" s="9" t="s">
        <v>27</v>
      </c>
      <c r="D1520" s="9" t="s">
        <v>855</v>
      </c>
      <c r="E1520" s="9">
        <v>32</v>
      </c>
      <c r="F1520" s="9" t="s">
        <v>21</v>
      </c>
      <c r="G1520" s="9" t="s">
        <v>33</v>
      </c>
      <c r="H1520" s="9" t="s">
        <v>73</v>
      </c>
      <c r="I1520" s="9">
        <v>4</v>
      </c>
      <c r="J1520" s="9">
        <v>4</v>
      </c>
      <c r="K1520" s="9">
        <v>9</v>
      </c>
      <c r="L1520" s="9">
        <v>5</v>
      </c>
      <c r="M1520" s="9">
        <v>0.40909090909090901</v>
      </c>
      <c r="N1520" s="9">
        <v>0.46542346542346502</v>
      </c>
      <c r="O1520" s="9">
        <v>0.40909090909090901</v>
      </c>
      <c r="P1520" s="9">
        <v>0.41520798042537099</v>
      </c>
      <c r="Q1520" s="9">
        <v>0.42857142857142799</v>
      </c>
      <c r="R1520" s="9">
        <v>0.41798820492168498</v>
      </c>
      <c r="S1520" s="10">
        <v>335</v>
      </c>
    </row>
    <row r="1521" spans="2:19" x14ac:dyDescent="0.3">
      <c r="B1521" s="9" t="s">
        <v>484</v>
      </c>
      <c r="C1521" s="9" t="s">
        <v>25</v>
      </c>
      <c r="D1521" s="9" t="s">
        <v>856</v>
      </c>
      <c r="E1521" s="9">
        <v>32</v>
      </c>
      <c r="F1521" s="9" t="s">
        <v>21</v>
      </c>
      <c r="G1521" s="9" t="s">
        <v>22</v>
      </c>
      <c r="H1521" s="9" t="s">
        <v>73</v>
      </c>
      <c r="I1521" s="9">
        <v>4</v>
      </c>
      <c r="J1521" s="9">
        <v>2</v>
      </c>
      <c r="K1521" s="9">
        <v>1</v>
      </c>
      <c r="L1521" s="9">
        <v>16</v>
      </c>
      <c r="M1521" s="9">
        <v>0.86956521739130399</v>
      </c>
      <c r="N1521" s="9">
        <v>0.86570048309178704</v>
      </c>
      <c r="O1521" s="9">
        <v>0.86956521739130399</v>
      </c>
      <c r="P1521" s="9">
        <v>0.86549971767362999</v>
      </c>
      <c r="Q1521" s="9">
        <v>0.80392156862745101</v>
      </c>
      <c r="R1521" s="9">
        <v>0.81729589327090801</v>
      </c>
      <c r="S1521" s="10">
        <v>356</v>
      </c>
    </row>
    <row r="1522" spans="2:19" x14ac:dyDescent="0.3">
      <c r="B1522" s="9" t="s">
        <v>484</v>
      </c>
      <c r="C1522" s="9" t="s">
        <v>25</v>
      </c>
      <c r="D1522" s="9" t="s">
        <v>856</v>
      </c>
      <c r="E1522" s="9">
        <v>32</v>
      </c>
      <c r="F1522" s="9" t="s">
        <v>21</v>
      </c>
      <c r="G1522" s="9" t="s">
        <v>33</v>
      </c>
      <c r="H1522" s="9" t="s">
        <v>73</v>
      </c>
      <c r="I1522" s="9">
        <v>2</v>
      </c>
      <c r="J1522" s="9">
        <v>7</v>
      </c>
      <c r="K1522" s="9">
        <v>4</v>
      </c>
      <c r="L1522" s="9">
        <v>8</v>
      </c>
      <c r="M1522" s="9">
        <v>0.476190476190476</v>
      </c>
      <c r="N1522" s="9">
        <v>0.44761904761904697</v>
      </c>
      <c r="O1522" s="9">
        <v>0.476190476190476</v>
      </c>
      <c r="P1522" s="9">
        <v>0.45291005291005199</v>
      </c>
      <c r="Q1522" s="9">
        <v>0.44444444444444398</v>
      </c>
      <c r="R1522" s="9">
        <v>0.40285005298090198</v>
      </c>
      <c r="S1522" s="10">
        <v>357</v>
      </c>
    </row>
    <row r="1523" spans="2:19" x14ac:dyDescent="0.3">
      <c r="B1523" s="9" t="s">
        <v>484</v>
      </c>
      <c r="C1523" s="9" t="s">
        <v>19</v>
      </c>
      <c r="D1523" s="9" t="s">
        <v>857</v>
      </c>
      <c r="E1523" s="9">
        <v>32</v>
      </c>
      <c r="F1523" s="9" t="s">
        <v>21</v>
      </c>
      <c r="G1523" s="9" t="s">
        <v>22</v>
      </c>
      <c r="H1523" s="9" t="s">
        <v>73</v>
      </c>
      <c r="I1523" s="9">
        <v>0</v>
      </c>
      <c r="J1523" s="9">
        <v>6</v>
      </c>
      <c r="K1523" s="9">
        <v>4</v>
      </c>
      <c r="L1523" s="9">
        <v>13</v>
      </c>
      <c r="M1523" s="9">
        <v>0.56521739130434701</v>
      </c>
      <c r="N1523" s="9">
        <v>0.50572082379862704</v>
      </c>
      <c r="O1523" s="9">
        <v>0.56521739130434701</v>
      </c>
      <c r="P1523" s="9">
        <v>0.53381642512077199</v>
      </c>
      <c r="Q1523" s="9">
        <v>0.38235294117647001</v>
      </c>
      <c r="R1523" s="9">
        <v>0</v>
      </c>
      <c r="S1523" s="10">
        <v>437</v>
      </c>
    </row>
    <row r="1524" spans="2:19" x14ac:dyDescent="0.3">
      <c r="B1524" s="9" t="s">
        <v>484</v>
      </c>
      <c r="C1524" s="9" t="s">
        <v>19</v>
      </c>
      <c r="D1524" s="9" t="s">
        <v>857</v>
      </c>
      <c r="E1524" s="9">
        <v>32</v>
      </c>
      <c r="F1524" s="9" t="s">
        <v>21</v>
      </c>
      <c r="G1524" s="9" t="s">
        <v>33</v>
      </c>
      <c r="H1524" s="9" t="s">
        <v>73</v>
      </c>
      <c r="I1524" s="9">
        <v>3</v>
      </c>
      <c r="J1524" s="9">
        <v>6</v>
      </c>
      <c r="K1524" s="9">
        <v>3</v>
      </c>
      <c r="L1524" s="9">
        <v>9</v>
      </c>
      <c r="M1524" s="9">
        <v>0.57142857142857095</v>
      </c>
      <c r="N1524" s="9">
        <v>0.55714285714285705</v>
      </c>
      <c r="O1524" s="9">
        <v>0.57142857142857095</v>
      </c>
      <c r="P1524" s="9">
        <v>0.55238095238095197</v>
      </c>
      <c r="Q1524" s="9">
        <v>0.54166666666666596</v>
      </c>
      <c r="R1524" s="9">
        <v>0.52331756969605203</v>
      </c>
      <c r="S1524" s="10">
        <v>438</v>
      </c>
    </row>
    <row r="1525" spans="2:19" x14ac:dyDescent="0.3">
      <c r="B1525" s="9" t="s">
        <v>484</v>
      </c>
      <c r="C1525" s="9" t="s">
        <v>29</v>
      </c>
      <c r="D1525" s="9" t="s">
        <v>858</v>
      </c>
      <c r="E1525" s="9">
        <v>32</v>
      </c>
      <c r="F1525" s="9" t="s">
        <v>21</v>
      </c>
      <c r="G1525" s="9" t="s">
        <v>22</v>
      </c>
      <c r="H1525" s="9" t="s">
        <v>73</v>
      </c>
      <c r="I1525" s="9">
        <v>2</v>
      </c>
      <c r="J1525" s="9">
        <v>4</v>
      </c>
      <c r="K1525" s="9">
        <v>4</v>
      </c>
      <c r="L1525" s="9">
        <v>13</v>
      </c>
      <c r="M1525" s="9">
        <v>0.65217391304347805</v>
      </c>
      <c r="N1525" s="9">
        <v>0.65217391304347805</v>
      </c>
      <c r="O1525" s="9">
        <v>0.65217391304347805</v>
      </c>
      <c r="P1525" s="9">
        <v>0.65217391304347805</v>
      </c>
      <c r="Q1525" s="9">
        <v>0.54901960784313697</v>
      </c>
      <c r="R1525" s="9">
        <v>0.50487816429740096</v>
      </c>
      <c r="S1525" s="10">
        <v>441</v>
      </c>
    </row>
    <row r="1526" spans="2:19" x14ac:dyDescent="0.3">
      <c r="B1526" s="9" t="s">
        <v>484</v>
      </c>
      <c r="C1526" s="9" t="s">
        <v>29</v>
      </c>
      <c r="D1526" s="9" t="s">
        <v>858</v>
      </c>
      <c r="E1526" s="9">
        <v>32</v>
      </c>
      <c r="F1526" s="9" t="s">
        <v>21</v>
      </c>
      <c r="G1526" s="9" t="s">
        <v>33</v>
      </c>
      <c r="H1526" s="9" t="s">
        <v>73</v>
      </c>
      <c r="I1526" s="9">
        <v>4</v>
      </c>
      <c r="J1526" s="9">
        <v>5</v>
      </c>
      <c r="K1526" s="9">
        <v>3</v>
      </c>
      <c r="L1526" s="9">
        <v>9</v>
      </c>
      <c r="M1526" s="9">
        <v>0.61904761904761896</v>
      </c>
      <c r="N1526" s="9">
        <v>0.61224489795918302</v>
      </c>
      <c r="O1526" s="9">
        <v>0.61904761904761896</v>
      </c>
      <c r="P1526" s="9">
        <v>0.60989010989010894</v>
      </c>
      <c r="Q1526" s="9">
        <v>0.59722222222222199</v>
      </c>
      <c r="R1526" s="9">
        <v>0.59154636852226705</v>
      </c>
      <c r="S1526" s="10">
        <v>442</v>
      </c>
    </row>
    <row r="1527" spans="2:19" x14ac:dyDescent="0.3">
      <c r="B1527" s="29" t="s">
        <v>484</v>
      </c>
      <c r="C1527" s="29" t="s">
        <v>23</v>
      </c>
      <c r="D1527" s="29" t="s">
        <v>859</v>
      </c>
      <c r="E1527" s="29">
        <v>32</v>
      </c>
      <c r="F1527" s="29" t="s">
        <v>21</v>
      </c>
      <c r="G1527" s="29" t="s">
        <v>22</v>
      </c>
      <c r="H1527" s="29" t="s">
        <v>85</v>
      </c>
      <c r="I1527" s="29">
        <v>0</v>
      </c>
      <c r="J1527" s="29">
        <v>6</v>
      </c>
      <c r="K1527" s="29">
        <v>0</v>
      </c>
      <c r="L1527" s="29">
        <v>17</v>
      </c>
      <c r="M1527" s="29">
        <v>0.73913043478260798</v>
      </c>
      <c r="N1527" s="29">
        <v>0.54631379962192805</v>
      </c>
      <c r="O1527" s="29">
        <v>0.73913043478260798</v>
      </c>
      <c r="P1527" s="29">
        <v>0.62826086956521698</v>
      </c>
      <c r="Q1527" s="29">
        <v>0.5</v>
      </c>
      <c r="R1527" s="29">
        <v>0</v>
      </c>
      <c r="S1527" s="30">
        <v>432</v>
      </c>
    </row>
    <row r="1528" spans="2:19" x14ac:dyDescent="0.3">
      <c r="B1528" s="29" t="s">
        <v>484</v>
      </c>
      <c r="C1528" s="29" t="s">
        <v>23</v>
      </c>
      <c r="D1528" s="29" t="s">
        <v>859</v>
      </c>
      <c r="E1528" s="29">
        <v>32</v>
      </c>
      <c r="F1528" s="29" t="s">
        <v>21</v>
      </c>
      <c r="G1528" s="29" t="s">
        <v>33</v>
      </c>
      <c r="H1528" s="29" t="s">
        <v>85</v>
      </c>
      <c r="I1528" s="29">
        <v>1</v>
      </c>
      <c r="J1528" s="29">
        <v>8</v>
      </c>
      <c r="K1528" s="29">
        <v>3</v>
      </c>
      <c r="L1528" s="29">
        <v>9</v>
      </c>
      <c r="M1528" s="29">
        <v>0.476190476190476</v>
      </c>
      <c r="N1528" s="29">
        <v>0.40966386554621798</v>
      </c>
      <c r="O1528" s="29">
        <v>0.476190476190476</v>
      </c>
      <c r="P1528" s="29">
        <v>0.42061386888973101</v>
      </c>
      <c r="Q1528" s="29">
        <v>0.43055555555555503</v>
      </c>
      <c r="R1528" s="29">
        <v>0.32406944672724097</v>
      </c>
      <c r="S1528" s="30">
        <v>433</v>
      </c>
    </row>
    <row r="1529" spans="2:19" x14ac:dyDescent="0.3">
      <c r="B1529" s="29" t="s">
        <v>484</v>
      </c>
      <c r="C1529" s="29" t="s">
        <v>19</v>
      </c>
      <c r="D1529" s="29" t="s">
        <v>860</v>
      </c>
      <c r="E1529" s="29">
        <v>32</v>
      </c>
      <c r="F1529" s="29" t="s">
        <v>21</v>
      </c>
      <c r="G1529" s="29" t="s">
        <v>22</v>
      </c>
      <c r="H1529" s="29" t="s">
        <v>85</v>
      </c>
      <c r="I1529" s="29">
        <v>2</v>
      </c>
      <c r="J1529" s="29">
        <v>4</v>
      </c>
      <c r="K1529" s="29">
        <v>5</v>
      </c>
      <c r="L1529" s="29">
        <v>12</v>
      </c>
      <c r="M1529" s="29">
        <v>0.60869565217391297</v>
      </c>
      <c r="N1529" s="29">
        <v>0.62888198757763902</v>
      </c>
      <c r="O1529" s="29">
        <v>0.60869565217391297</v>
      </c>
      <c r="P1529" s="29">
        <v>0.617816965643052</v>
      </c>
      <c r="Q1529" s="29">
        <v>0.51960784313725406</v>
      </c>
      <c r="R1529" s="29">
        <v>0.47386111527486102</v>
      </c>
      <c r="S1529" s="30">
        <v>538</v>
      </c>
    </row>
    <row r="1530" spans="2:19" x14ac:dyDescent="0.3">
      <c r="B1530" s="29" t="s">
        <v>484</v>
      </c>
      <c r="C1530" s="29" t="s">
        <v>19</v>
      </c>
      <c r="D1530" s="29" t="s">
        <v>860</v>
      </c>
      <c r="E1530" s="29">
        <v>32</v>
      </c>
      <c r="F1530" s="29" t="s">
        <v>21</v>
      </c>
      <c r="G1530" s="29" t="s">
        <v>33</v>
      </c>
      <c r="H1530" s="29" t="s">
        <v>85</v>
      </c>
      <c r="I1530" s="29">
        <v>4</v>
      </c>
      <c r="J1530" s="29">
        <v>5</v>
      </c>
      <c r="K1530" s="29">
        <v>5</v>
      </c>
      <c r="L1530" s="29">
        <v>7</v>
      </c>
      <c r="M1530" s="29">
        <v>0.52380952380952295</v>
      </c>
      <c r="N1530" s="29">
        <v>0.52380952380952295</v>
      </c>
      <c r="O1530" s="29">
        <v>0.52380952380952295</v>
      </c>
      <c r="P1530" s="29">
        <v>0.52380952380952295</v>
      </c>
      <c r="Q1530" s="29">
        <v>0.51388888888888895</v>
      </c>
      <c r="R1530" s="29">
        <v>0.50917507721731503</v>
      </c>
      <c r="S1530" s="30">
        <v>539</v>
      </c>
    </row>
    <row r="1531" spans="2:19" x14ac:dyDescent="0.3">
      <c r="B1531" s="29" t="s">
        <v>484</v>
      </c>
      <c r="C1531" s="29" t="s">
        <v>27</v>
      </c>
      <c r="D1531" s="29" t="s">
        <v>861</v>
      </c>
      <c r="E1531" s="29">
        <v>32</v>
      </c>
      <c r="F1531" s="29" t="s">
        <v>21</v>
      </c>
      <c r="G1531" s="29" t="s">
        <v>22</v>
      </c>
      <c r="H1531" s="29" t="s">
        <v>85</v>
      </c>
      <c r="I1531" s="29">
        <v>0</v>
      </c>
      <c r="J1531" s="29">
        <v>4</v>
      </c>
      <c r="K1531" s="29">
        <v>6</v>
      </c>
      <c r="L1531" s="29">
        <v>10</v>
      </c>
      <c r="M1531" s="29">
        <v>0.5</v>
      </c>
      <c r="N1531" s="29">
        <v>0.57142857142857095</v>
      </c>
      <c r="O1531" s="29">
        <v>0.5</v>
      </c>
      <c r="P1531" s="29">
        <v>0.53333333333333299</v>
      </c>
      <c r="Q1531" s="29">
        <v>0.3125</v>
      </c>
      <c r="R1531" s="29">
        <v>0</v>
      </c>
      <c r="S1531" s="30">
        <v>339</v>
      </c>
    </row>
    <row r="1532" spans="2:19" x14ac:dyDescent="0.3">
      <c r="B1532" s="29" t="s">
        <v>484</v>
      </c>
      <c r="C1532" s="29" t="s">
        <v>27</v>
      </c>
      <c r="D1532" s="29" t="s">
        <v>861</v>
      </c>
      <c r="E1532" s="29">
        <v>32</v>
      </c>
      <c r="F1532" s="29" t="s">
        <v>21</v>
      </c>
      <c r="G1532" s="29" t="s">
        <v>33</v>
      </c>
      <c r="H1532" s="29" t="s">
        <v>85</v>
      </c>
      <c r="I1532" s="29">
        <v>3</v>
      </c>
      <c r="J1532" s="29">
        <v>5</v>
      </c>
      <c r="K1532" s="29">
        <v>7</v>
      </c>
      <c r="L1532" s="29">
        <v>7</v>
      </c>
      <c r="M1532" s="29">
        <v>0.45454545454545398</v>
      </c>
      <c r="N1532" s="29">
        <v>0.48030303030303001</v>
      </c>
      <c r="O1532" s="29">
        <v>0.45454545454545398</v>
      </c>
      <c r="P1532" s="29">
        <v>0.46386946386946298</v>
      </c>
      <c r="Q1532" s="29">
        <v>0.4375</v>
      </c>
      <c r="R1532" s="29">
        <v>0.425608046596123</v>
      </c>
      <c r="S1532" s="30">
        <v>340</v>
      </c>
    </row>
    <row r="1533" spans="2:19" x14ac:dyDescent="0.3">
      <c r="B1533" s="29" t="s">
        <v>484</v>
      </c>
      <c r="C1533" s="29" t="s">
        <v>29</v>
      </c>
      <c r="D1533" s="29" t="s">
        <v>862</v>
      </c>
      <c r="E1533" s="29">
        <v>32</v>
      </c>
      <c r="F1533" s="29" t="s">
        <v>21</v>
      </c>
      <c r="G1533" s="29" t="s">
        <v>22</v>
      </c>
      <c r="H1533" s="29" t="s">
        <v>85</v>
      </c>
      <c r="I1533" s="29">
        <v>2</v>
      </c>
      <c r="J1533" s="29">
        <v>4</v>
      </c>
      <c r="K1533" s="29">
        <v>2</v>
      </c>
      <c r="L1533" s="29">
        <v>15</v>
      </c>
      <c r="M1533" s="29">
        <v>0.73913043478260798</v>
      </c>
      <c r="N1533" s="29">
        <v>0.71395881006864903</v>
      </c>
      <c r="O1533" s="29">
        <v>0.73913043478260798</v>
      </c>
      <c r="P1533" s="29">
        <v>0.72028985507246301</v>
      </c>
      <c r="Q1533" s="29">
        <v>0.60784313725490202</v>
      </c>
      <c r="R1533" s="29">
        <v>0.58372351144886303</v>
      </c>
      <c r="S1533" s="30">
        <v>512</v>
      </c>
    </row>
    <row r="1534" spans="2:19" x14ac:dyDescent="0.3">
      <c r="B1534" s="29" t="s">
        <v>484</v>
      </c>
      <c r="C1534" s="29" t="s">
        <v>29</v>
      </c>
      <c r="D1534" s="29" t="s">
        <v>862</v>
      </c>
      <c r="E1534" s="29">
        <v>32</v>
      </c>
      <c r="F1534" s="29" t="s">
        <v>21</v>
      </c>
      <c r="G1534" s="29" t="s">
        <v>33</v>
      </c>
      <c r="H1534" s="29" t="s">
        <v>85</v>
      </c>
      <c r="I1534" s="29">
        <v>0</v>
      </c>
      <c r="J1534" s="29">
        <v>9</v>
      </c>
      <c r="K1534" s="29">
        <v>2</v>
      </c>
      <c r="L1534" s="29">
        <v>10</v>
      </c>
      <c r="M1534" s="29">
        <v>0.476190476190476</v>
      </c>
      <c r="N1534" s="29">
        <v>0.30075187969924799</v>
      </c>
      <c r="O1534" s="29">
        <v>0.476190476190476</v>
      </c>
      <c r="P1534" s="29">
        <v>0.36866359447004599</v>
      </c>
      <c r="Q1534" s="29">
        <v>0.41666666666666602</v>
      </c>
      <c r="R1534" s="29">
        <v>0</v>
      </c>
      <c r="S1534" s="30">
        <v>512</v>
      </c>
    </row>
    <row r="1535" spans="2:19" x14ac:dyDescent="0.3">
      <c r="B1535" s="29" t="s">
        <v>484</v>
      </c>
      <c r="C1535" s="29" t="s">
        <v>25</v>
      </c>
      <c r="D1535" s="29" t="s">
        <v>863</v>
      </c>
      <c r="E1535" s="29">
        <v>32</v>
      </c>
      <c r="F1535" s="29" t="s">
        <v>21</v>
      </c>
      <c r="G1535" s="29" t="s">
        <v>22</v>
      </c>
      <c r="H1535" s="29" t="s">
        <v>85</v>
      </c>
      <c r="I1535" s="29">
        <v>4</v>
      </c>
      <c r="J1535" s="29">
        <v>2</v>
      </c>
      <c r="K1535" s="29">
        <v>8</v>
      </c>
      <c r="L1535" s="29">
        <v>9</v>
      </c>
      <c r="M1535" s="29">
        <v>0.56521739130434701</v>
      </c>
      <c r="N1535" s="29">
        <v>0.69169960474308301</v>
      </c>
      <c r="O1535" s="29">
        <v>0.56521739130434701</v>
      </c>
      <c r="P1535" s="29">
        <v>0.59109730848861197</v>
      </c>
      <c r="Q1535" s="29">
        <v>0.59803921568627405</v>
      </c>
      <c r="R1535" s="29">
        <v>0.55700324415304003</v>
      </c>
      <c r="S1535" s="30">
        <v>561</v>
      </c>
    </row>
    <row r="1536" spans="2:19" x14ac:dyDescent="0.3">
      <c r="B1536" s="29" t="s">
        <v>484</v>
      </c>
      <c r="C1536" s="29" t="s">
        <v>25</v>
      </c>
      <c r="D1536" s="29" t="s">
        <v>863</v>
      </c>
      <c r="E1536" s="29">
        <v>32</v>
      </c>
      <c r="F1536" s="29" t="s">
        <v>21</v>
      </c>
      <c r="G1536" s="29" t="s">
        <v>33</v>
      </c>
      <c r="H1536" s="29" t="s">
        <v>85</v>
      </c>
      <c r="I1536" s="29">
        <v>4</v>
      </c>
      <c r="J1536" s="29">
        <v>5</v>
      </c>
      <c r="K1536" s="29">
        <v>6</v>
      </c>
      <c r="L1536" s="29">
        <v>6</v>
      </c>
      <c r="M1536" s="29">
        <v>0.476190476190476</v>
      </c>
      <c r="N1536" s="29">
        <v>0.483116883116883</v>
      </c>
      <c r="O1536" s="29">
        <v>0.476190476190476</v>
      </c>
      <c r="P1536" s="29">
        <v>0.47858777378228101</v>
      </c>
      <c r="Q1536" s="29">
        <v>0.47222222222222199</v>
      </c>
      <c r="R1536" s="29">
        <v>0.469247006410559</v>
      </c>
      <c r="S1536" s="30">
        <v>562</v>
      </c>
    </row>
    <row r="1537" spans="2:19" x14ac:dyDescent="0.3">
      <c r="B1537" s="9" t="s">
        <v>484</v>
      </c>
      <c r="C1537" s="9" t="s">
        <v>23</v>
      </c>
      <c r="D1537" s="9" t="s">
        <v>864</v>
      </c>
      <c r="E1537" s="9">
        <v>32</v>
      </c>
      <c r="F1537" s="9" t="s">
        <v>21</v>
      </c>
      <c r="G1537" s="9" t="s">
        <v>22</v>
      </c>
      <c r="H1537" s="9" t="s">
        <v>91</v>
      </c>
      <c r="I1537" s="9">
        <v>3</v>
      </c>
      <c r="J1537" s="9">
        <v>3</v>
      </c>
      <c r="K1537" s="9">
        <v>8</v>
      </c>
      <c r="L1537" s="9">
        <v>9</v>
      </c>
      <c r="M1537" s="9">
        <v>0.52173913043478204</v>
      </c>
      <c r="N1537" s="9">
        <v>0.625494071146245</v>
      </c>
      <c r="O1537" s="9">
        <v>0.52173913043478204</v>
      </c>
      <c r="P1537" s="9">
        <v>0.55084222594584997</v>
      </c>
      <c r="Q1537" s="9">
        <v>0.51470588235294101</v>
      </c>
      <c r="R1537" s="9">
        <v>0.48237895942687897</v>
      </c>
      <c r="S1537" s="10">
        <v>488</v>
      </c>
    </row>
    <row r="1538" spans="2:19" x14ac:dyDescent="0.3">
      <c r="B1538" s="9" t="s">
        <v>484</v>
      </c>
      <c r="C1538" s="9" t="s">
        <v>23</v>
      </c>
      <c r="D1538" s="9" t="s">
        <v>864</v>
      </c>
      <c r="E1538" s="9">
        <v>32</v>
      </c>
      <c r="F1538" s="9" t="s">
        <v>21</v>
      </c>
      <c r="G1538" s="9" t="s">
        <v>33</v>
      </c>
      <c r="H1538" s="9" t="s">
        <v>91</v>
      </c>
      <c r="I1538" s="9">
        <v>3</v>
      </c>
      <c r="J1538" s="9">
        <v>6</v>
      </c>
      <c r="K1538" s="9">
        <v>8</v>
      </c>
      <c r="L1538" s="9">
        <v>4</v>
      </c>
      <c r="M1538" s="9">
        <v>0.33333333333333298</v>
      </c>
      <c r="N1538" s="9">
        <v>0.34545454545454501</v>
      </c>
      <c r="O1538" s="9">
        <v>0.33333333333333298</v>
      </c>
      <c r="P1538" s="9">
        <v>0.33636363636363598</v>
      </c>
      <c r="Q1538" s="9">
        <v>0.33333333333333298</v>
      </c>
      <c r="R1538" s="9">
        <v>0.33180774028439403</v>
      </c>
      <c r="S1538" s="10">
        <v>489</v>
      </c>
    </row>
    <row r="1539" spans="2:19" x14ac:dyDescent="0.3">
      <c r="B1539" s="9" t="s">
        <v>484</v>
      </c>
      <c r="C1539" s="9" t="s">
        <v>19</v>
      </c>
      <c r="D1539" s="9" t="s">
        <v>865</v>
      </c>
      <c r="E1539" s="9">
        <v>32</v>
      </c>
      <c r="F1539" s="9" t="s">
        <v>21</v>
      </c>
      <c r="G1539" s="9" t="s">
        <v>22</v>
      </c>
      <c r="H1539" s="9" t="s">
        <v>91</v>
      </c>
      <c r="I1539" s="9">
        <v>0</v>
      </c>
      <c r="J1539" s="9">
        <v>6</v>
      </c>
      <c r="K1539" s="9">
        <v>0</v>
      </c>
      <c r="L1539" s="9">
        <v>17</v>
      </c>
      <c r="M1539" s="9">
        <v>0.73913043478260798</v>
      </c>
      <c r="N1539" s="9">
        <v>0.54631379962192805</v>
      </c>
      <c r="O1539" s="9">
        <v>0.73913043478260798</v>
      </c>
      <c r="P1539" s="9">
        <v>0.62826086956521698</v>
      </c>
      <c r="Q1539" s="9">
        <v>0.5</v>
      </c>
      <c r="R1539" s="9">
        <v>0</v>
      </c>
      <c r="S1539" s="10">
        <v>576</v>
      </c>
    </row>
    <row r="1540" spans="2:19" x14ac:dyDescent="0.3">
      <c r="B1540" s="9" t="s">
        <v>484</v>
      </c>
      <c r="C1540" s="9" t="s">
        <v>19</v>
      </c>
      <c r="D1540" s="9" t="s">
        <v>865</v>
      </c>
      <c r="E1540" s="9">
        <v>32</v>
      </c>
      <c r="F1540" s="9" t="s">
        <v>21</v>
      </c>
      <c r="G1540" s="9" t="s">
        <v>33</v>
      </c>
      <c r="H1540" s="9" t="s">
        <v>91</v>
      </c>
      <c r="I1540" s="9">
        <v>1</v>
      </c>
      <c r="J1540" s="9">
        <v>8</v>
      </c>
      <c r="K1540" s="9">
        <v>4</v>
      </c>
      <c r="L1540" s="9">
        <v>8</v>
      </c>
      <c r="M1540" s="9">
        <v>0.42857142857142799</v>
      </c>
      <c r="N1540" s="9">
        <v>0.371428571428571</v>
      </c>
      <c r="O1540" s="9">
        <v>0.42857142857142799</v>
      </c>
      <c r="P1540" s="9">
        <v>0.38775510204081598</v>
      </c>
      <c r="Q1540" s="9">
        <v>0.38888888888888801</v>
      </c>
      <c r="R1540" s="9">
        <v>0.293370578931131</v>
      </c>
      <c r="S1540" s="10">
        <v>577</v>
      </c>
    </row>
    <row r="1541" spans="2:19" x14ac:dyDescent="0.3">
      <c r="B1541" s="9" t="s">
        <v>484</v>
      </c>
      <c r="C1541" s="9" t="s">
        <v>29</v>
      </c>
      <c r="D1541" s="9" t="s">
        <v>866</v>
      </c>
      <c r="E1541" s="9">
        <v>32</v>
      </c>
      <c r="F1541" s="9" t="s">
        <v>21</v>
      </c>
      <c r="G1541" s="9" t="s">
        <v>22</v>
      </c>
      <c r="H1541" s="9" t="s">
        <v>91</v>
      </c>
      <c r="I1541" s="9">
        <v>0</v>
      </c>
      <c r="J1541" s="9">
        <v>6</v>
      </c>
      <c r="K1541" s="9">
        <v>2</v>
      </c>
      <c r="L1541" s="9">
        <v>15</v>
      </c>
      <c r="M1541" s="9">
        <v>0.65217391304347805</v>
      </c>
      <c r="N1541" s="9">
        <v>0.52795031055900599</v>
      </c>
      <c r="O1541" s="9">
        <v>0.65217391304347805</v>
      </c>
      <c r="P1541" s="9">
        <v>0.58352402745995402</v>
      </c>
      <c r="Q1541" s="9">
        <v>0.441176470588235</v>
      </c>
      <c r="R1541" s="9">
        <v>0</v>
      </c>
      <c r="S1541" s="10">
        <v>620</v>
      </c>
    </row>
    <row r="1542" spans="2:19" x14ac:dyDescent="0.3">
      <c r="B1542" s="9" t="s">
        <v>484</v>
      </c>
      <c r="C1542" s="9" t="s">
        <v>29</v>
      </c>
      <c r="D1542" s="9" t="s">
        <v>866</v>
      </c>
      <c r="E1542" s="9">
        <v>32</v>
      </c>
      <c r="F1542" s="9" t="s">
        <v>21</v>
      </c>
      <c r="G1542" s="9" t="s">
        <v>33</v>
      </c>
      <c r="H1542" s="9" t="s">
        <v>91</v>
      </c>
      <c r="I1542" s="9">
        <v>2</v>
      </c>
      <c r="J1542" s="9">
        <v>7</v>
      </c>
      <c r="K1542" s="9">
        <v>2</v>
      </c>
      <c r="L1542" s="9">
        <v>10</v>
      </c>
      <c r="M1542" s="9">
        <v>0.57142857142857095</v>
      </c>
      <c r="N1542" s="9">
        <v>0.55042016806722605</v>
      </c>
      <c r="O1542" s="9">
        <v>0.57142857142857095</v>
      </c>
      <c r="P1542" s="9">
        <v>0.52595680181886995</v>
      </c>
      <c r="Q1542" s="9">
        <v>0.52777777777777701</v>
      </c>
      <c r="R1542" s="9">
        <v>0.48309420820857302</v>
      </c>
      <c r="S1542" s="10">
        <v>621</v>
      </c>
    </row>
    <row r="1543" spans="2:19" x14ac:dyDescent="0.3">
      <c r="B1543" s="9" t="s">
        <v>484</v>
      </c>
      <c r="C1543" s="9" t="s">
        <v>25</v>
      </c>
      <c r="D1543" s="9" t="s">
        <v>867</v>
      </c>
      <c r="E1543" s="9">
        <v>32</v>
      </c>
      <c r="F1543" s="9" t="s">
        <v>21</v>
      </c>
      <c r="G1543" s="9" t="s">
        <v>22</v>
      </c>
      <c r="H1543" s="9" t="s">
        <v>91</v>
      </c>
      <c r="I1543" s="9">
        <v>2</v>
      </c>
      <c r="J1543" s="9">
        <v>4</v>
      </c>
      <c r="K1543" s="9">
        <v>4</v>
      </c>
      <c r="L1543" s="9">
        <v>13</v>
      </c>
      <c r="M1543" s="9">
        <v>0.65217391304347805</v>
      </c>
      <c r="N1543" s="9">
        <v>0.65217391304347805</v>
      </c>
      <c r="O1543" s="9">
        <v>0.65217391304347805</v>
      </c>
      <c r="P1543" s="9">
        <v>0.65217391304347805</v>
      </c>
      <c r="Q1543" s="9">
        <v>0.54901960784313697</v>
      </c>
      <c r="R1543" s="9">
        <v>0.50487816429740096</v>
      </c>
      <c r="S1543" s="10">
        <v>558</v>
      </c>
    </row>
    <row r="1544" spans="2:19" x14ac:dyDescent="0.3">
      <c r="B1544" s="9" t="s">
        <v>484</v>
      </c>
      <c r="C1544" s="9" t="s">
        <v>25</v>
      </c>
      <c r="D1544" s="9" t="s">
        <v>867</v>
      </c>
      <c r="E1544" s="9">
        <v>32</v>
      </c>
      <c r="F1544" s="9" t="s">
        <v>21</v>
      </c>
      <c r="G1544" s="9" t="s">
        <v>33</v>
      </c>
      <c r="H1544" s="9" t="s">
        <v>91</v>
      </c>
      <c r="I1544" s="9">
        <v>0</v>
      </c>
      <c r="J1544" s="9">
        <v>9</v>
      </c>
      <c r="K1544" s="9">
        <v>4</v>
      </c>
      <c r="L1544" s="9">
        <v>8</v>
      </c>
      <c r="M1544" s="9">
        <v>0.38095238095237999</v>
      </c>
      <c r="N1544" s="9">
        <v>0.26890756302521002</v>
      </c>
      <c r="O1544" s="9">
        <v>0.38095238095237999</v>
      </c>
      <c r="P1544" s="9">
        <v>0.31527093596059103</v>
      </c>
      <c r="Q1544" s="9">
        <v>0.33333333333333298</v>
      </c>
      <c r="R1544" s="9">
        <v>0</v>
      </c>
      <c r="S1544" s="10">
        <v>559</v>
      </c>
    </row>
    <row r="1545" spans="2:19" x14ac:dyDescent="0.3">
      <c r="B1545" s="9" t="s">
        <v>484</v>
      </c>
      <c r="C1545" s="9" t="s">
        <v>27</v>
      </c>
      <c r="D1545" s="9" t="s">
        <v>868</v>
      </c>
      <c r="E1545" s="9">
        <v>32</v>
      </c>
      <c r="F1545" s="9" t="s">
        <v>21</v>
      </c>
      <c r="G1545" s="9" t="s">
        <v>22</v>
      </c>
      <c r="H1545" s="9" t="s">
        <v>91</v>
      </c>
      <c r="I1545" s="9">
        <v>0</v>
      </c>
      <c r="J1545" s="9">
        <v>4</v>
      </c>
      <c r="K1545" s="9">
        <v>5</v>
      </c>
      <c r="L1545" s="9">
        <v>11</v>
      </c>
      <c r="M1545" s="9">
        <v>0.55000000000000004</v>
      </c>
      <c r="N1545" s="9">
        <v>0.586666666666666</v>
      </c>
      <c r="O1545" s="9">
        <v>0.55000000000000004</v>
      </c>
      <c r="P1545" s="9">
        <v>0.56774193548386997</v>
      </c>
      <c r="Q1545" s="9">
        <v>0.34375</v>
      </c>
      <c r="R1545" s="9">
        <v>0</v>
      </c>
      <c r="S1545" s="10">
        <v>513</v>
      </c>
    </row>
    <row r="1546" spans="2:19" x14ac:dyDescent="0.3">
      <c r="B1546" s="9" t="s">
        <v>484</v>
      </c>
      <c r="C1546" s="9" t="s">
        <v>27</v>
      </c>
      <c r="D1546" s="9" t="s">
        <v>868</v>
      </c>
      <c r="E1546" s="9">
        <v>32</v>
      </c>
      <c r="F1546" s="9" t="s">
        <v>21</v>
      </c>
      <c r="G1546" s="9" t="s">
        <v>33</v>
      </c>
      <c r="H1546" s="9" t="s">
        <v>91</v>
      </c>
      <c r="I1546" s="9">
        <v>4</v>
      </c>
      <c r="J1546" s="9">
        <v>4</v>
      </c>
      <c r="K1546" s="9">
        <v>9</v>
      </c>
      <c r="L1546" s="9">
        <v>5</v>
      </c>
      <c r="M1546" s="9">
        <v>0.40909090909090901</v>
      </c>
      <c r="N1546" s="9">
        <v>0.46542346542346502</v>
      </c>
      <c r="O1546" s="9">
        <v>0.40909090909090901</v>
      </c>
      <c r="P1546" s="9">
        <v>0.41520798042537099</v>
      </c>
      <c r="Q1546" s="9">
        <v>0.42857142857142799</v>
      </c>
      <c r="R1546" s="9">
        <v>0.41798820492168498</v>
      </c>
      <c r="S1546" s="10">
        <v>514</v>
      </c>
    </row>
    <row r="1547" spans="2:19" x14ac:dyDescent="0.3">
      <c r="B1547" s="29" t="s">
        <v>484</v>
      </c>
      <c r="C1547" s="29" t="s">
        <v>23</v>
      </c>
      <c r="D1547" s="29" t="s">
        <v>869</v>
      </c>
      <c r="E1547" s="29">
        <v>32</v>
      </c>
      <c r="F1547" s="29" t="s">
        <v>21</v>
      </c>
      <c r="G1547" s="29" t="s">
        <v>22</v>
      </c>
      <c r="H1547" s="29" t="s">
        <v>96</v>
      </c>
      <c r="I1547" s="29">
        <v>0</v>
      </c>
      <c r="J1547" s="29">
        <v>6</v>
      </c>
      <c r="K1547" s="29">
        <v>1</v>
      </c>
      <c r="L1547" s="29">
        <v>16</v>
      </c>
      <c r="M1547" s="29">
        <v>0.69565217391304301</v>
      </c>
      <c r="N1547" s="29">
        <v>0.53754940711462396</v>
      </c>
      <c r="O1547" s="29">
        <v>0.69565217391304301</v>
      </c>
      <c r="P1547" s="29">
        <v>0.60646599777034504</v>
      </c>
      <c r="Q1547" s="29">
        <v>0.47058823529411697</v>
      </c>
      <c r="R1547" s="29">
        <v>0</v>
      </c>
      <c r="S1547" s="30">
        <v>500</v>
      </c>
    </row>
    <row r="1548" spans="2:19" x14ac:dyDescent="0.3">
      <c r="B1548" s="29" t="s">
        <v>484</v>
      </c>
      <c r="C1548" s="29" t="s">
        <v>23</v>
      </c>
      <c r="D1548" s="29" t="s">
        <v>869</v>
      </c>
      <c r="E1548" s="29">
        <v>32</v>
      </c>
      <c r="F1548" s="29" t="s">
        <v>21</v>
      </c>
      <c r="G1548" s="29" t="s">
        <v>33</v>
      </c>
      <c r="H1548" s="29" t="s">
        <v>96</v>
      </c>
      <c r="I1548" s="29">
        <v>0</v>
      </c>
      <c r="J1548" s="29">
        <v>9</v>
      </c>
      <c r="K1548" s="29">
        <v>3</v>
      </c>
      <c r="L1548" s="29">
        <v>9</v>
      </c>
      <c r="M1548" s="29">
        <v>0.42857142857142799</v>
      </c>
      <c r="N1548" s="29">
        <v>0.28571428571428498</v>
      </c>
      <c r="O1548" s="29">
        <v>0.42857142857142799</v>
      </c>
      <c r="P1548" s="29">
        <v>0.34285714285714203</v>
      </c>
      <c r="Q1548" s="29">
        <v>0.375</v>
      </c>
      <c r="R1548" s="29">
        <v>0</v>
      </c>
      <c r="S1548" s="30">
        <v>503</v>
      </c>
    </row>
    <row r="1549" spans="2:19" x14ac:dyDescent="0.3">
      <c r="B1549" s="29" t="s">
        <v>484</v>
      </c>
      <c r="C1549" s="29" t="s">
        <v>19</v>
      </c>
      <c r="D1549" s="29" t="s">
        <v>870</v>
      </c>
      <c r="E1549" s="29">
        <v>32</v>
      </c>
      <c r="F1549" s="29" t="s">
        <v>21</v>
      </c>
      <c r="G1549" s="29" t="s">
        <v>22</v>
      </c>
      <c r="H1549" s="29" t="s">
        <v>96</v>
      </c>
      <c r="I1549" s="29">
        <v>2</v>
      </c>
      <c r="J1549" s="29">
        <v>4</v>
      </c>
      <c r="K1549" s="29">
        <v>1</v>
      </c>
      <c r="L1549" s="29">
        <v>16</v>
      </c>
      <c r="M1549" s="29">
        <v>0.78260869565217395</v>
      </c>
      <c r="N1549" s="29">
        <v>0.76521739130434696</v>
      </c>
      <c r="O1549" s="29">
        <v>0.78260869565217395</v>
      </c>
      <c r="P1549" s="29">
        <v>0.75518997258127696</v>
      </c>
      <c r="Q1549" s="29">
        <v>0.63725490196078405</v>
      </c>
      <c r="R1549" s="29">
        <v>0.63956859995776105</v>
      </c>
      <c r="S1549" s="30">
        <v>350</v>
      </c>
    </row>
    <row r="1550" spans="2:19" x14ac:dyDescent="0.3">
      <c r="B1550" s="29" t="s">
        <v>484</v>
      </c>
      <c r="C1550" s="29" t="s">
        <v>19</v>
      </c>
      <c r="D1550" s="29" t="s">
        <v>870</v>
      </c>
      <c r="E1550" s="29">
        <v>32</v>
      </c>
      <c r="F1550" s="29" t="s">
        <v>21</v>
      </c>
      <c r="G1550" s="29" t="s">
        <v>33</v>
      </c>
      <c r="H1550" s="29" t="s">
        <v>96</v>
      </c>
      <c r="I1550" s="29">
        <v>3</v>
      </c>
      <c r="J1550" s="29">
        <v>6</v>
      </c>
      <c r="K1550" s="29">
        <v>4</v>
      </c>
      <c r="L1550" s="29">
        <v>8</v>
      </c>
      <c r="M1550" s="29">
        <v>0.52380952380952295</v>
      </c>
      <c r="N1550" s="29">
        <v>0.51020408163265296</v>
      </c>
      <c r="O1550" s="29">
        <v>0.52380952380952295</v>
      </c>
      <c r="P1550" s="29">
        <v>0.51236263736263699</v>
      </c>
      <c r="Q1550" s="29">
        <v>0.5</v>
      </c>
      <c r="R1550" s="29">
        <v>0.48299558735864401</v>
      </c>
      <c r="S1550" s="30">
        <v>351</v>
      </c>
    </row>
    <row r="1551" spans="2:19" x14ac:dyDescent="0.3">
      <c r="B1551" s="29" t="s">
        <v>484</v>
      </c>
      <c r="C1551" s="29" t="s">
        <v>29</v>
      </c>
      <c r="D1551" s="29" t="s">
        <v>871</v>
      </c>
      <c r="E1551" s="29">
        <v>32</v>
      </c>
      <c r="F1551" s="29" t="s">
        <v>21</v>
      </c>
      <c r="G1551" s="29" t="s">
        <v>22</v>
      </c>
      <c r="H1551" s="29" t="s">
        <v>96</v>
      </c>
      <c r="I1551" s="29">
        <v>2</v>
      </c>
      <c r="J1551" s="29">
        <v>4</v>
      </c>
      <c r="K1551" s="29">
        <v>3</v>
      </c>
      <c r="L1551" s="29">
        <v>14</v>
      </c>
      <c r="M1551" s="29">
        <v>0.69565217391304301</v>
      </c>
      <c r="N1551" s="29">
        <v>0.67922705314009602</v>
      </c>
      <c r="O1551" s="29">
        <v>0.69565217391304301</v>
      </c>
      <c r="P1551" s="29">
        <v>0.68616600790513804</v>
      </c>
      <c r="Q1551" s="29">
        <v>0.578431372549019</v>
      </c>
      <c r="R1551" s="29">
        <v>0.54059042028730298</v>
      </c>
      <c r="S1551" s="30">
        <v>410</v>
      </c>
    </row>
    <row r="1552" spans="2:19" x14ac:dyDescent="0.3">
      <c r="B1552" s="29" t="s">
        <v>484</v>
      </c>
      <c r="C1552" s="29" t="s">
        <v>29</v>
      </c>
      <c r="D1552" s="29" t="s">
        <v>871</v>
      </c>
      <c r="E1552" s="29">
        <v>32</v>
      </c>
      <c r="F1552" s="29" t="s">
        <v>21</v>
      </c>
      <c r="G1552" s="29" t="s">
        <v>33</v>
      </c>
      <c r="H1552" s="29" t="s">
        <v>96</v>
      </c>
      <c r="I1552" s="29">
        <v>3</v>
      </c>
      <c r="J1552" s="29">
        <v>6</v>
      </c>
      <c r="K1552" s="29">
        <v>3</v>
      </c>
      <c r="L1552" s="29">
        <v>9</v>
      </c>
      <c r="M1552" s="29">
        <v>0.57142857142857095</v>
      </c>
      <c r="N1552" s="29">
        <v>0.55714285714285705</v>
      </c>
      <c r="O1552" s="29">
        <v>0.57142857142857095</v>
      </c>
      <c r="P1552" s="29">
        <v>0.55238095238095197</v>
      </c>
      <c r="Q1552" s="29">
        <v>0.54166666666666596</v>
      </c>
      <c r="R1552" s="29">
        <v>0.52331756969605203</v>
      </c>
      <c r="S1552" s="30">
        <v>411</v>
      </c>
    </row>
    <row r="1553" spans="2:19" x14ac:dyDescent="0.3">
      <c r="B1553" s="29" t="s">
        <v>484</v>
      </c>
      <c r="C1553" s="29" t="s">
        <v>25</v>
      </c>
      <c r="D1553" s="29" t="s">
        <v>872</v>
      </c>
      <c r="E1553" s="29">
        <v>32</v>
      </c>
      <c r="F1553" s="29" t="s">
        <v>21</v>
      </c>
      <c r="G1553" s="29" t="s">
        <v>22</v>
      </c>
      <c r="H1553" s="29" t="s">
        <v>96</v>
      </c>
      <c r="I1553" s="29">
        <v>1</v>
      </c>
      <c r="J1553" s="29">
        <v>5</v>
      </c>
      <c r="K1553" s="29">
        <v>1</v>
      </c>
      <c r="L1553" s="29">
        <v>16</v>
      </c>
      <c r="M1553" s="29">
        <v>0.73913043478260798</v>
      </c>
      <c r="N1553" s="29">
        <v>0.693581780538302</v>
      </c>
      <c r="O1553" s="29">
        <v>0.73913043478260798</v>
      </c>
      <c r="P1553" s="29">
        <v>0.68764302059496496</v>
      </c>
      <c r="Q1553" s="29">
        <v>0.55392156862745001</v>
      </c>
      <c r="R1553" s="29">
        <v>0.494421816408677</v>
      </c>
      <c r="S1553" s="30">
        <v>291</v>
      </c>
    </row>
    <row r="1554" spans="2:19" x14ac:dyDescent="0.3">
      <c r="B1554" s="29" t="s">
        <v>484</v>
      </c>
      <c r="C1554" s="29" t="s">
        <v>25</v>
      </c>
      <c r="D1554" s="29" t="s">
        <v>872</v>
      </c>
      <c r="E1554" s="29">
        <v>32</v>
      </c>
      <c r="F1554" s="29" t="s">
        <v>21</v>
      </c>
      <c r="G1554" s="29" t="s">
        <v>33</v>
      </c>
      <c r="H1554" s="29" t="s">
        <v>96</v>
      </c>
      <c r="I1554" s="29">
        <v>1</v>
      </c>
      <c r="J1554" s="29">
        <v>8</v>
      </c>
      <c r="K1554" s="29">
        <v>0</v>
      </c>
      <c r="L1554" s="29">
        <v>12</v>
      </c>
      <c r="M1554" s="29">
        <v>0.61904761904761896</v>
      </c>
      <c r="N1554" s="29">
        <v>0.77142857142857102</v>
      </c>
      <c r="O1554" s="29">
        <v>0.61904761904761896</v>
      </c>
      <c r="P1554" s="29">
        <v>0.51428571428571401</v>
      </c>
      <c r="Q1554" s="29">
        <v>0.55555555555555503</v>
      </c>
      <c r="R1554" s="29">
        <v>0.50813274815461396</v>
      </c>
      <c r="S1554" s="30">
        <v>292</v>
      </c>
    </row>
    <row r="1555" spans="2:19" x14ac:dyDescent="0.3">
      <c r="B1555" s="29" t="s">
        <v>484</v>
      </c>
      <c r="C1555" s="29" t="s">
        <v>27</v>
      </c>
      <c r="D1555" s="29" t="s">
        <v>873</v>
      </c>
      <c r="E1555" s="29">
        <v>32</v>
      </c>
      <c r="F1555" s="29" t="s">
        <v>21</v>
      </c>
      <c r="G1555" s="29" t="s">
        <v>22</v>
      </c>
      <c r="H1555" s="29" t="s">
        <v>96</v>
      </c>
      <c r="I1555" s="29">
        <v>1</v>
      </c>
      <c r="J1555" s="29">
        <v>3</v>
      </c>
      <c r="K1555" s="29">
        <v>5</v>
      </c>
      <c r="L1555" s="29">
        <v>11</v>
      </c>
      <c r="M1555" s="29">
        <v>0.6</v>
      </c>
      <c r="N1555" s="29">
        <v>0.661904761904761</v>
      </c>
      <c r="O1555" s="29">
        <v>0.6</v>
      </c>
      <c r="P1555" s="29">
        <v>0.62666666666666604</v>
      </c>
      <c r="Q1555" s="29">
        <v>0.46875</v>
      </c>
      <c r="R1555" s="29">
        <v>0.38733034936245903</v>
      </c>
      <c r="S1555" s="30">
        <v>535</v>
      </c>
    </row>
    <row r="1556" spans="2:19" x14ac:dyDescent="0.3">
      <c r="B1556" s="29" t="s">
        <v>484</v>
      </c>
      <c r="C1556" s="29" t="s">
        <v>27</v>
      </c>
      <c r="D1556" s="29" t="s">
        <v>873</v>
      </c>
      <c r="E1556" s="29">
        <v>32</v>
      </c>
      <c r="F1556" s="29" t="s">
        <v>21</v>
      </c>
      <c r="G1556" s="29" t="s">
        <v>33</v>
      </c>
      <c r="H1556" s="29" t="s">
        <v>96</v>
      </c>
      <c r="I1556" s="29">
        <v>4</v>
      </c>
      <c r="J1556" s="29">
        <v>4</v>
      </c>
      <c r="K1556" s="29">
        <v>7</v>
      </c>
      <c r="L1556" s="29">
        <v>7</v>
      </c>
      <c r="M1556" s="29">
        <v>0.5</v>
      </c>
      <c r="N1556" s="29">
        <v>0.53719008264462798</v>
      </c>
      <c r="O1556" s="29">
        <v>0.5</v>
      </c>
      <c r="P1556" s="29">
        <v>0.50947368421052597</v>
      </c>
      <c r="Q1556" s="29">
        <v>0.5</v>
      </c>
      <c r="R1556" s="29">
        <v>0.49043128617617499</v>
      </c>
      <c r="S1556" s="30">
        <v>536</v>
      </c>
    </row>
    <row r="1557" spans="2:19" x14ac:dyDescent="0.3">
      <c r="B1557" s="7" t="s">
        <v>484</v>
      </c>
      <c r="C1557" s="7" t="s">
        <v>23</v>
      </c>
      <c r="D1557" s="7" t="s">
        <v>874</v>
      </c>
      <c r="E1557" s="7">
        <v>16</v>
      </c>
      <c r="F1557" s="7" t="s">
        <v>100</v>
      </c>
      <c r="G1557" s="7" t="s">
        <v>22</v>
      </c>
      <c r="H1557" s="7" t="s">
        <v>31</v>
      </c>
      <c r="I1557" s="7">
        <v>0</v>
      </c>
      <c r="J1557" s="7">
        <v>6</v>
      </c>
      <c r="K1557" s="7">
        <v>0</v>
      </c>
      <c r="L1557" s="7">
        <v>17</v>
      </c>
      <c r="M1557" s="7">
        <v>0.73913043478260798</v>
      </c>
      <c r="N1557" s="7">
        <v>0.54631379962192805</v>
      </c>
      <c r="O1557" s="7">
        <v>0.73913043478260798</v>
      </c>
      <c r="P1557" s="7">
        <v>0.62826086956521698</v>
      </c>
      <c r="Q1557" s="7">
        <v>0.5</v>
      </c>
      <c r="R1557" s="7">
        <v>0</v>
      </c>
      <c r="S1557" s="8">
        <v>110</v>
      </c>
    </row>
    <row r="1558" spans="2:19" x14ac:dyDescent="0.3">
      <c r="B1558" s="7" t="s">
        <v>484</v>
      </c>
      <c r="C1558" s="7" t="s">
        <v>23</v>
      </c>
      <c r="D1558" s="7" t="s">
        <v>874</v>
      </c>
      <c r="E1558" s="7">
        <v>16</v>
      </c>
      <c r="F1558" s="7" t="s">
        <v>100</v>
      </c>
      <c r="G1558" s="7" t="s">
        <v>33</v>
      </c>
      <c r="H1558" s="7" t="s">
        <v>31</v>
      </c>
      <c r="I1558" s="7">
        <v>1</v>
      </c>
      <c r="J1558" s="7">
        <v>8</v>
      </c>
      <c r="K1558" s="7">
        <v>2</v>
      </c>
      <c r="L1558" s="7">
        <v>10</v>
      </c>
      <c r="M1558" s="7">
        <v>0.52380952380952295</v>
      </c>
      <c r="N1558" s="7">
        <v>0.46031746031746001</v>
      </c>
      <c r="O1558" s="7">
        <v>0.52380952380952295</v>
      </c>
      <c r="P1558" s="7">
        <v>0.452380952380952</v>
      </c>
      <c r="Q1558" s="7">
        <v>0.47222222222222199</v>
      </c>
      <c r="R1558" s="7">
        <v>0.36186420135146102</v>
      </c>
      <c r="S1558" s="8">
        <v>110</v>
      </c>
    </row>
    <row r="1559" spans="2:19" x14ac:dyDescent="0.3">
      <c r="B1559" s="7" t="s">
        <v>484</v>
      </c>
      <c r="C1559" s="7" t="s">
        <v>29</v>
      </c>
      <c r="D1559" s="7" t="s">
        <v>875</v>
      </c>
      <c r="E1559" s="7">
        <v>16</v>
      </c>
      <c r="F1559" s="7" t="s">
        <v>100</v>
      </c>
      <c r="G1559" s="7" t="s">
        <v>22</v>
      </c>
      <c r="H1559" s="7" t="s">
        <v>31</v>
      </c>
      <c r="I1559" s="7">
        <v>3</v>
      </c>
      <c r="J1559" s="7">
        <v>3</v>
      </c>
      <c r="K1559" s="7">
        <v>2</v>
      </c>
      <c r="L1559" s="7">
        <v>15</v>
      </c>
      <c r="M1559" s="7">
        <v>0.78260869565217395</v>
      </c>
      <c r="N1559" s="7">
        <v>0.77246376811594197</v>
      </c>
      <c r="O1559" s="7">
        <v>0.78260869565217395</v>
      </c>
      <c r="P1559" s="7">
        <v>0.77583286278938401</v>
      </c>
      <c r="Q1559" s="7">
        <v>0.69117647058823495</v>
      </c>
      <c r="R1559" s="7">
        <v>0.68532344065693596</v>
      </c>
      <c r="S1559" s="8">
        <v>124</v>
      </c>
    </row>
    <row r="1560" spans="2:19" x14ac:dyDescent="0.3">
      <c r="B1560" s="7" t="s">
        <v>484</v>
      </c>
      <c r="C1560" s="7" t="s">
        <v>29</v>
      </c>
      <c r="D1560" s="7" t="s">
        <v>875</v>
      </c>
      <c r="E1560" s="7">
        <v>16</v>
      </c>
      <c r="F1560" s="7" t="s">
        <v>100</v>
      </c>
      <c r="G1560" s="7" t="s">
        <v>33</v>
      </c>
      <c r="H1560" s="7" t="s">
        <v>31</v>
      </c>
      <c r="I1560" s="7">
        <v>5</v>
      </c>
      <c r="J1560" s="7">
        <v>4</v>
      </c>
      <c r="K1560" s="7">
        <v>2</v>
      </c>
      <c r="L1560" s="7">
        <v>10</v>
      </c>
      <c r="M1560" s="7">
        <v>0.71428571428571397</v>
      </c>
      <c r="N1560" s="7">
        <v>0.71428571428571397</v>
      </c>
      <c r="O1560" s="7">
        <v>0.71428571428571397</v>
      </c>
      <c r="P1560" s="7">
        <v>0.70741758241758201</v>
      </c>
      <c r="Q1560" s="7">
        <v>0.69444444444444398</v>
      </c>
      <c r="R1560" s="7">
        <v>0.69714408094728597</v>
      </c>
      <c r="S1560" s="8">
        <v>124</v>
      </c>
    </row>
    <row r="1561" spans="2:19" x14ac:dyDescent="0.3">
      <c r="B1561" s="7" t="s">
        <v>484</v>
      </c>
      <c r="C1561" s="7" t="s">
        <v>19</v>
      </c>
      <c r="D1561" s="7" t="s">
        <v>876</v>
      </c>
      <c r="E1561" s="7">
        <v>16</v>
      </c>
      <c r="F1561" s="7" t="s">
        <v>100</v>
      </c>
      <c r="G1561" s="7" t="s">
        <v>22</v>
      </c>
      <c r="H1561" s="7" t="s">
        <v>31</v>
      </c>
      <c r="I1561" s="7">
        <v>2</v>
      </c>
      <c r="J1561" s="7">
        <v>4</v>
      </c>
      <c r="K1561" s="7">
        <v>4</v>
      </c>
      <c r="L1561" s="7">
        <v>13</v>
      </c>
      <c r="M1561" s="7">
        <v>0.65217391304347805</v>
      </c>
      <c r="N1561" s="7">
        <v>0.65217391304347805</v>
      </c>
      <c r="O1561" s="7">
        <v>0.65217391304347805</v>
      </c>
      <c r="P1561" s="7">
        <v>0.65217391304347805</v>
      </c>
      <c r="Q1561" s="7">
        <v>0.54901960784313697</v>
      </c>
      <c r="R1561" s="7">
        <v>0.50487816429740096</v>
      </c>
      <c r="S1561" s="8">
        <v>183</v>
      </c>
    </row>
    <row r="1562" spans="2:19" x14ac:dyDescent="0.3">
      <c r="B1562" s="7" t="s">
        <v>484</v>
      </c>
      <c r="C1562" s="7" t="s">
        <v>19</v>
      </c>
      <c r="D1562" s="7" t="s">
        <v>876</v>
      </c>
      <c r="E1562" s="7">
        <v>16</v>
      </c>
      <c r="F1562" s="7" t="s">
        <v>100</v>
      </c>
      <c r="G1562" s="7" t="s">
        <v>33</v>
      </c>
      <c r="H1562" s="7" t="s">
        <v>31</v>
      </c>
      <c r="I1562" s="7">
        <v>3</v>
      </c>
      <c r="J1562" s="7">
        <v>6</v>
      </c>
      <c r="K1562" s="7">
        <v>3</v>
      </c>
      <c r="L1562" s="7">
        <v>9</v>
      </c>
      <c r="M1562" s="7">
        <v>0.57142857142857095</v>
      </c>
      <c r="N1562" s="7">
        <v>0.55714285714285705</v>
      </c>
      <c r="O1562" s="7">
        <v>0.57142857142857095</v>
      </c>
      <c r="P1562" s="7">
        <v>0.55238095238095197</v>
      </c>
      <c r="Q1562" s="7">
        <v>0.54166666666666596</v>
      </c>
      <c r="R1562" s="7">
        <v>0.52331756969605203</v>
      </c>
      <c r="S1562" s="8">
        <v>183</v>
      </c>
    </row>
    <row r="1563" spans="2:19" x14ac:dyDescent="0.3">
      <c r="B1563" s="7" t="s">
        <v>484</v>
      </c>
      <c r="C1563" s="7" t="s">
        <v>27</v>
      </c>
      <c r="D1563" s="7" t="s">
        <v>877</v>
      </c>
      <c r="E1563" s="7">
        <v>16</v>
      </c>
      <c r="F1563" s="7" t="s">
        <v>100</v>
      </c>
      <c r="G1563" s="7" t="s">
        <v>22</v>
      </c>
      <c r="H1563" s="7" t="s">
        <v>31</v>
      </c>
      <c r="I1563" s="7">
        <v>0</v>
      </c>
      <c r="J1563" s="7">
        <v>4</v>
      </c>
      <c r="K1563" s="7">
        <v>0</v>
      </c>
      <c r="L1563" s="7">
        <v>16</v>
      </c>
      <c r="M1563" s="7">
        <v>0.8</v>
      </c>
      <c r="N1563" s="7">
        <v>0.64</v>
      </c>
      <c r="O1563" s="7">
        <v>0.8</v>
      </c>
      <c r="P1563" s="7">
        <v>0.71111111111111103</v>
      </c>
      <c r="Q1563" s="7">
        <v>0.5</v>
      </c>
      <c r="R1563" s="7">
        <v>0</v>
      </c>
      <c r="S1563" s="8">
        <v>891</v>
      </c>
    </row>
    <row r="1564" spans="2:19" x14ac:dyDescent="0.3">
      <c r="B1564" s="7" t="s">
        <v>484</v>
      </c>
      <c r="C1564" s="7" t="s">
        <v>27</v>
      </c>
      <c r="D1564" s="7" t="s">
        <v>877</v>
      </c>
      <c r="E1564" s="7">
        <v>16</v>
      </c>
      <c r="F1564" s="7" t="s">
        <v>100</v>
      </c>
      <c r="G1564" s="7" t="s">
        <v>33</v>
      </c>
      <c r="H1564" s="7" t="s">
        <v>31</v>
      </c>
      <c r="I1564" s="7">
        <v>2</v>
      </c>
      <c r="J1564" s="7">
        <v>6</v>
      </c>
      <c r="K1564" s="7">
        <v>2</v>
      </c>
      <c r="L1564" s="7">
        <v>12</v>
      </c>
      <c r="M1564" s="7">
        <v>0.63636363636363602</v>
      </c>
      <c r="N1564" s="7">
        <v>0.60606060606060597</v>
      </c>
      <c r="O1564" s="7">
        <v>0.63636363636363602</v>
      </c>
      <c r="P1564" s="7">
        <v>0.59848484848484795</v>
      </c>
      <c r="Q1564" s="7">
        <v>0.55357142857142805</v>
      </c>
      <c r="R1564" s="7">
        <v>0.51697315395717003</v>
      </c>
      <c r="S1564" s="8">
        <v>893</v>
      </c>
    </row>
    <row r="1565" spans="2:19" x14ac:dyDescent="0.3">
      <c r="B1565" s="7" t="s">
        <v>484</v>
      </c>
      <c r="C1565" s="7" t="s">
        <v>25</v>
      </c>
      <c r="D1565" s="7" t="s">
        <v>878</v>
      </c>
      <c r="E1565" s="7">
        <v>16</v>
      </c>
      <c r="F1565" s="7" t="s">
        <v>100</v>
      </c>
      <c r="G1565" s="7" t="s">
        <v>22</v>
      </c>
      <c r="H1565" s="7" t="s">
        <v>31</v>
      </c>
      <c r="I1565" s="7">
        <v>3</v>
      </c>
      <c r="J1565" s="7">
        <v>3</v>
      </c>
      <c r="K1565" s="7">
        <v>5</v>
      </c>
      <c r="L1565" s="7">
        <v>12</v>
      </c>
      <c r="M1565" s="7">
        <v>0.65217391304347805</v>
      </c>
      <c r="N1565" s="7">
        <v>0.68913043478260805</v>
      </c>
      <c r="O1565" s="7">
        <v>0.65217391304347805</v>
      </c>
      <c r="P1565" s="7">
        <v>0.66614906832298104</v>
      </c>
      <c r="Q1565" s="7">
        <v>0.60294117647058798</v>
      </c>
      <c r="R1565" s="7">
        <v>0.570434647201574</v>
      </c>
      <c r="S1565" s="8">
        <v>164</v>
      </c>
    </row>
    <row r="1566" spans="2:19" x14ac:dyDescent="0.3">
      <c r="B1566" s="7" t="s">
        <v>484</v>
      </c>
      <c r="C1566" s="7" t="s">
        <v>25</v>
      </c>
      <c r="D1566" s="7" t="s">
        <v>878</v>
      </c>
      <c r="E1566" s="7">
        <v>16</v>
      </c>
      <c r="F1566" s="7" t="s">
        <v>100</v>
      </c>
      <c r="G1566" s="7" t="s">
        <v>33</v>
      </c>
      <c r="H1566" s="7" t="s">
        <v>31</v>
      </c>
      <c r="I1566" s="7">
        <v>5</v>
      </c>
      <c r="J1566" s="7">
        <v>4</v>
      </c>
      <c r="K1566" s="7">
        <v>4</v>
      </c>
      <c r="L1566" s="7">
        <v>8</v>
      </c>
      <c r="M1566" s="7">
        <v>0.61904761904761896</v>
      </c>
      <c r="N1566" s="7">
        <v>0.61904761904761896</v>
      </c>
      <c r="O1566" s="7">
        <v>0.61904761904761896</v>
      </c>
      <c r="P1566" s="7">
        <v>0.61904761904761896</v>
      </c>
      <c r="Q1566" s="7">
        <v>0.61111111111111105</v>
      </c>
      <c r="R1566" s="7">
        <v>0.60858061945018405</v>
      </c>
      <c r="S1566" s="8">
        <v>164</v>
      </c>
    </row>
    <row r="1567" spans="2:19" x14ac:dyDescent="0.3">
      <c r="B1567" s="32" t="s">
        <v>484</v>
      </c>
      <c r="C1567" s="32" t="s">
        <v>19</v>
      </c>
      <c r="D1567" s="32" t="s">
        <v>879</v>
      </c>
      <c r="E1567" s="32">
        <v>16</v>
      </c>
      <c r="F1567" s="32" t="s">
        <v>100</v>
      </c>
      <c r="G1567" s="32" t="s">
        <v>22</v>
      </c>
      <c r="H1567" s="32" t="s">
        <v>32</v>
      </c>
      <c r="I1567" s="32">
        <v>2</v>
      </c>
      <c r="J1567" s="32">
        <v>4</v>
      </c>
      <c r="K1567" s="32">
        <v>5</v>
      </c>
      <c r="L1567" s="32">
        <v>12</v>
      </c>
      <c r="M1567" s="32">
        <v>0.60869565217391297</v>
      </c>
      <c r="N1567" s="32">
        <v>0.62888198757763902</v>
      </c>
      <c r="O1567" s="32">
        <v>0.60869565217391297</v>
      </c>
      <c r="P1567" s="32">
        <v>0.617816965643052</v>
      </c>
      <c r="Q1567" s="32">
        <v>0.51960784313725406</v>
      </c>
      <c r="R1567" s="32">
        <v>0.47386111527486102</v>
      </c>
      <c r="S1567" s="33">
        <v>129</v>
      </c>
    </row>
    <row r="1568" spans="2:19" x14ac:dyDescent="0.3">
      <c r="B1568" s="32" t="s">
        <v>484</v>
      </c>
      <c r="C1568" s="32" t="s">
        <v>19</v>
      </c>
      <c r="D1568" s="32" t="s">
        <v>879</v>
      </c>
      <c r="E1568" s="32">
        <v>16</v>
      </c>
      <c r="F1568" s="32" t="s">
        <v>100</v>
      </c>
      <c r="G1568" s="32" t="s">
        <v>33</v>
      </c>
      <c r="H1568" s="32" t="s">
        <v>32</v>
      </c>
      <c r="I1568" s="32">
        <v>4</v>
      </c>
      <c r="J1568" s="32">
        <v>5</v>
      </c>
      <c r="K1568" s="32">
        <v>2</v>
      </c>
      <c r="L1568" s="32">
        <v>10</v>
      </c>
      <c r="M1568" s="32">
        <v>0.66666666666666596</v>
      </c>
      <c r="N1568" s="32">
        <v>0.66666666666666596</v>
      </c>
      <c r="O1568" s="32">
        <v>0.66666666666666596</v>
      </c>
      <c r="P1568" s="32">
        <v>0.65185185185185102</v>
      </c>
      <c r="Q1568" s="32">
        <v>0.63888888888888895</v>
      </c>
      <c r="R1568" s="32">
        <v>0.63696186146957701</v>
      </c>
      <c r="S1568" s="33">
        <v>129</v>
      </c>
    </row>
    <row r="1569" spans="2:19" x14ac:dyDescent="0.3">
      <c r="B1569" s="32" t="s">
        <v>484</v>
      </c>
      <c r="C1569" s="32" t="s">
        <v>25</v>
      </c>
      <c r="D1569" s="32" t="s">
        <v>880</v>
      </c>
      <c r="E1569" s="32">
        <v>16</v>
      </c>
      <c r="F1569" s="32" t="s">
        <v>100</v>
      </c>
      <c r="G1569" s="32" t="s">
        <v>22</v>
      </c>
      <c r="H1569" s="32" t="s">
        <v>32</v>
      </c>
      <c r="I1569" s="32">
        <v>1</v>
      </c>
      <c r="J1569" s="32">
        <v>5</v>
      </c>
      <c r="K1569" s="32">
        <v>0</v>
      </c>
      <c r="L1569" s="32">
        <v>17</v>
      </c>
      <c r="M1569" s="32">
        <v>0.78260869565217395</v>
      </c>
      <c r="N1569" s="32">
        <v>0.83201581027667904</v>
      </c>
      <c r="O1569" s="32">
        <v>0.78260869565217395</v>
      </c>
      <c r="P1569" s="32">
        <v>0.71890428412167495</v>
      </c>
      <c r="Q1569" s="32">
        <v>0.58333333333333304</v>
      </c>
      <c r="R1569" s="32">
        <v>0.59905782799545804</v>
      </c>
      <c r="S1569" s="33">
        <v>103</v>
      </c>
    </row>
    <row r="1570" spans="2:19" x14ac:dyDescent="0.3">
      <c r="B1570" s="32" t="s">
        <v>484</v>
      </c>
      <c r="C1570" s="32" t="s">
        <v>25</v>
      </c>
      <c r="D1570" s="32" t="s">
        <v>880</v>
      </c>
      <c r="E1570" s="32">
        <v>16</v>
      </c>
      <c r="F1570" s="32" t="s">
        <v>100</v>
      </c>
      <c r="G1570" s="32" t="s">
        <v>33</v>
      </c>
      <c r="H1570" s="32" t="s">
        <v>32</v>
      </c>
      <c r="I1570" s="32">
        <v>3</v>
      </c>
      <c r="J1570" s="32">
        <v>6</v>
      </c>
      <c r="K1570" s="32">
        <v>0</v>
      </c>
      <c r="L1570" s="32">
        <v>12</v>
      </c>
      <c r="M1570" s="32">
        <v>0.71428571428571397</v>
      </c>
      <c r="N1570" s="32">
        <v>0.80952380952380898</v>
      </c>
      <c r="O1570" s="32">
        <v>0.71428571428571397</v>
      </c>
      <c r="P1570" s="32">
        <v>0.67142857142857104</v>
      </c>
      <c r="Q1570" s="32">
        <v>0.66666666666666596</v>
      </c>
      <c r="R1570" s="32">
        <v>0.68658904796903897</v>
      </c>
      <c r="S1570" s="33">
        <v>104</v>
      </c>
    </row>
    <row r="1571" spans="2:19" x14ac:dyDescent="0.3">
      <c r="B1571" s="32" t="s">
        <v>484</v>
      </c>
      <c r="C1571" s="32" t="s">
        <v>23</v>
      </c>
      <c r="D1571" s="32" t="s">
        <v>881</v>
      </c>
      <c r="E1571" s="32">
        <v>16</v>
      </c>
      <c r="F1571" s="32" t="s">
        <v>100</v>
      </c>
      <c r="G1571" s="32" t="s">
        <v>22</v>
      </c>
      <c r="H1571" s="32" t="s">
        <v>32</v>
      </c>
      <c r="I1571" s="32">
        <v>0</v>
      </c>
      <c r="J1571" s="32">
        <v>6</v>
      </c>
      <c r="K1571" s="32">
        <v>0</v>
      </c>
      <c r="L1571" s="32">
        <v>17</v>
      </c>
      <c r="M1571" s="32">
        <v>0.73913043478260798</v>
      </c>
      <c r="N1571" s="32">
        <v>0.54631379962192805</v>
      </c>
      <c r="O1571" s="32">
        <v>0.73913043478260798</v>
      </c>
      <c r="P1571" s="32">
        <v>0.62826086956521698</v>
      </c>
      <c r="Q1571" s="32">
        <v>0.5</v>
      </c>
      <c r="R1571" s="32">
        <v>0</v>
      </c>
      <c r="S1571" s="33">
        <v>214</v>
      </c>
    </row>
    <row r="1572" spans="2:19" x14ac:dyDescent="0.3">
      <c r="B1572" s="32" t="s">
        <v>484</v>
      </c>
      <c r="C1572" s="32" t="s">
        <v>23</v>
      </c>
      <c r="D1572" s="32" t="s">
        <v>881</v>
      </c>
      <c r="E1572" s="32">
        <v>16</v>
      </c>
      <c r="F1572" s="32" t="s">
        <v>100</v>
      </c>
      <c r="G1572" s="32" t="s">
        <v>33</v>
      </c>
      <c r="H1572" s="32" t="s">
        <v>32</v>
      </c>
      <c r="I1572" s="32">
        <v>1</v>
      </c>
      <c r="J1572" s="32">
        <v>8</v>
      </c>
      <c r="K1572" s="32">
        <v>2</v>
      </c>
      <c r="L1572" s="32">
        <v>10</v>
      </c>
      <c r="M1572" s="32">
        <v>0.52380952380952295</v>
      </c>
      <c r="N1572" s="32">
        <v>0.46031746031746001</v>
      </c>
      <c r="O1572" s="32">
        <v>0.52380952380952295</v>
      </c>
      <c r="P1572" s="32">
        <v>0.452380952380952</v>
      </c>
      <c r="Q1572" s="32">
        <v>0.47222222222222199</v>
      </c>
      <c r="R1572" s="32">
        <v>0.36186420135146102</v>
      </c>
      <c r="S1572" s="33">
        <v>214</v>
      </c>
    </row>
    <row r="1573" spans="2:19" x14ac:dyDescent="0.3">
      <c r="B1573" s="32" t="s">
        <v>484</v>
      </c>
      <c r="C1573" s="32" t="s">
        <v>29</v>
      </c>
      <c r="D1573" s="32" t="s">
        <v>882</v>
      </c>
      <c r="E1573" s="32">
        <v>16</v>
      </c>
      <c r="F1573" s="32" t="s">
        <v>100</v>
      </c>
      <c r="G1573" s="32" t="s">
        <v>22</v>
      </c>
      <c r="H1573" s="32" t="s">
        <v>32</v>
      </c>
      <c r="I1573" s="32">
        <v>3</v>
      </c>
      <c r="J1573" s="32">
        <v>3</v>
      </c>
      <c r="K1573" s="32">
        <v>5</v>
      </c>
      <c r="L1573" s="32">
        <v>12</v>
      </c>
      <c r="M1573" s="32">
        <v>0.65217391304347805</v>
      </c>
      <c r="N1573" s="32">
        <v>0.68913043478260805</v>
      </c>
      <c r="O1573" s="32">
        <v>0.65217391304347805</v>
      </c>
      <c r="P1573" s="32">
        <v>0.66614906832298104</v>
      </c>
      <c r="Q1573" s="32">
        <v>0.60294117647058798</v>
      </c>
      <c r="R1573" s="32">
        <v>0.570434647201574</v>
      </c>
      <c r="S1573" s="33">
        <v>215</v>
      </c>
    </row>
    <row r="1574" spans="2:19" x14ac:dyDescent="0.3">
      <c r="B1574" s="32" t="s">
        <v>484</v>
      </c>
      <c r="C1574" s="32" t="s">
        <v>29</v>
      </c>
      <c r="D1574" s="32" t="s">
        <v>882</v>
      </c>
      <c r="E1574" s="32">
        <v>16</v>
      </c>
      <c r="F1574" s="32" t="s">
        <v>100</v>
      </c>
      <c r="G1574" s="32" t="s">
        <v>33</v>
      </c>
      <c r="H1574" s="32" t="s">
        <v>32</v>
      </c>
      <c r="I1574" s="32">
        <v>4</v>
      </c>
      <c r="J1574" s="32">
        <v>5</v>
      </c>
      <c r="K1574" s="32">
        <v>3</v>
      </c>
      <c r="L1574" s="32">
        <v>9</v>
      </c>
      <c r="M1574" s="32">
        <v>0.61904761904761896</v>
      </c>
      <c r="N1574" s="32">
        <v>0.61224489795918302</v>
      </c>
      <c r="O1574" s="32">
        <v>0.61904761904761896</v>
      </c>
      <c r="P1574" s="32">
        <v>0.60989010989010894</v>
      </c>
      <c r="Q1574" s="32">
        <v>0.59722222222222199</v>
      </c>
      <c r="R1574" s="32">
        <v>0.59154636852226705</v>
      </c>
      <c r="S1574" s="33">
        <v>215</v>
      </c>
    </row>
    <row r="1575" spans="2:19" x14ac:dyDescent="0.3">
      <c r="B1575" s="32" t="s">
        <v>484</v>
      </c>
      <c r="C1575" s="32" t="s">
        <v>27</v>
      </c>
      <c r="D1575" s="32" t="s">
        <v>883</v>
      </c>
      <c r="E1575" s="32">
        <v>16</v>
      </c>
      <c r="F1575" s="32" t="s">
        <v>100</v>
      </c>
      <c r="G1575" s="32" t="s">
        <v>22</v>
      </c>
      <c r="H1575" s="32" t="s">
        <v>32</v>
      </c>
      <c r="I1575" s="32">
        <v>0</v>
      </c>
      <c r="J1575" s="32">
        <v>4</v>
      </c>
      <c r="K1575" s="32">
        <v>2</v>
      </c>
      <c r="L1575" s="32">
        <v>14</v>
      </c>
      <c r="M1575" s="32">
        <v>0.7</v>
      </c>
      <c r="N1575" s="32">
        <v>0.62222222222222201</v>
      </c>
      <c r="O1575" s="32">
        <v>0.7</v>
      </c>
      <c r="P1575" s="32">
        <v>0.65882352941176403</v>
      </c>
      <c r="Q1575" s="32">
        <v>0.4375</v>
      </c>
      <c r="R1575" s="32">
        <v>0</v>
      </c>
      <c r="S1575" s="33">
        <v>232</v>
      </c>
    </row>
    <row r="1576" spans="2:19" x14ac:dyDescent="0.3">
      <c r="B1576" s="32" t="s">
        <v>484</v>
      </c>
      <c r="C1576" s="32" t="s">
        <v>27</v>
      </c>
      <c r="D1576" s="32" t="s">
        <v>883</v>
      </c>
      <c r="E1576" s="32">
        <v>16</v>
      </c>
      <c r="F1576" s="32" t="s">
        <v>100</v>
      </c>
      <c r="G1576" s="32" t="s">
        <v>33</v>
      </c>
      <c r="H1576" s="32" t="s">
        <v>32</v>
      </c>
      <c r="I1576" s="32">
        <v>2</v>
      </c>
      <c r="J1576" s="32">
        <v>6</v>
      </c>
      <c r="K1576" s="32">
        <v>2</v>
      </c>
      <c r="L1576" s="32">
        <v>12</v>
      </c>
      <c r="M1576" s="32">
        <v>0.63636363636363602</v>
      </c>
      <c r="N1576" s="32">
        <v>0.60606060606060597</v>
      </c>
      <c r="O1576" s="32">
        <v>0.63636363636363602</v>
      </c>
      <c r="P1576" s="32">
        <v>0.59848484848484795</v>
      </c>
      <c r="Q1576" s="32">
        <v>0.55357142857142805</v>
      </c>
      <c r="R1576" s="32">
        <v>0.51697315395717003</v>
      </c>
      <c r="S1576" s="33">
        <v>233</v>
      </c>
    </row>
    <row r="1577" spans="2:19" x14ac:dyDescent="0.3">
      <c r="B1577" s="7" t="s">
        <v>484</v>
      </c>
      <c r="C1577" s="7" t="s">
        <v>23</v>
      </c>
      <c r="D1577" s="7" t="s">
        <v>884</v>
      </c>
      <c r="E1577" s="7">
        <v>16</v>
      </c>
      <c r="F1577" s="7" t="s">
        <v>100</v>
      </c>
      <c r="G1577" s="7" t="s">
        <v>22</v>
      </c>
      <c r="H1577" s="7" t="s">
        <v>39</v>
      </c>
      <c r="I1577" s="7">
        <v>0</v>
      </c>
      <c r="J1577" s="7">
        <v>6</v>
      </c>
      <c r="K1577" s="7">
        <v>4</v>
      </c>
      <c r="L1577" s="7">
        <v>13</v>
      </c>
      <c r="M1577" s="7">
        <v>0.56521739130434701</v>
      </c>
      <c r="N1577" s="7">
        <v>0.50572082379862704</v>
      </c>
      <c r="O1577" s="7">
        <v>0.56521739130434701</v>
      </c>
      <c r="P1577" s="7">
        <v>0.53381642512077199</v>
      </c>
      <c r="Q1577" s="7">
        <v>0.38235294117647001</v>
      </c>
      <c r="R1577" s="7">
        <v>0</v>
      </c>
      <c r="S1577" s="8">
        <v>150</v>
      </c>
    </row>
    <row r="1578" spans="2:19" x14ac:dyDescent="0.3">
      <c r="B1578" s="7" t="s">
        <v>484</v>
      </c>
      <c r="C1578" s="7" t="s">
        <v>23</v>
      </c>
      <c r="D1578" s="7" t="s">
        <v>884</v>
      </c>
      <c r="E1578" s="7">
        <v>16</v>
      </c>
      <c r="F1578" s="7" t="s">
        <v>100</v>
      </c>
      <c r="G1578" s="7" t="s">
        <v>33</v>
      </c>
      <c r="H1578" s="7" t="s">
        <v>39</v>
      </c>
      <c r="I1578" s="7">
        <v>2</v>
      </c>
      <c r="J1578" s="7">
        <v>7</v>
      </c>
      <c r="K1578" s="7">
        <v>5</v>
      </c>
      <c r="L1578" s="7">
        <v>7</v>
      </c>
      <c r="M1578" s="7">
        <v>0.42857142857142799</v>
      </c>
      <c r="N1578" s="7">
        <v>0.40816326530612201</v>
      </c>
      <c r="O1578" s="7">
        <v>0.42857142857142799</v>
      </c>
      <c r="P1578" s="7">
        <v>0.41483516483516403</v>
      </c>
      <c r="Q1578" s="7">
        <v>0.40277777777777701</v>
      </c>
      <c r="R1578" s="7">
        <v>0.36889397323343998</v>
      </c>
      <c r="S1578" s="8">
        <v>151</v>
      </c>
    </row>
    <row r="1579" spans="2:19" x14ac:dyDescent="0.3">
      <c r="B1579" s="7" t="s">
        <v>484</v>
      </c>
      <c r="C1579" s="7" t="s">
        <v>19</v>
      </c>
      <c r="D1579" s="7" t="s">
        <v>885</v>
      </c>
      <c r="E1579" s="7">
        <v>16</v>
      </c>
      <c r="F1579" s="7" t="s">
        <v>100</v>
      </c>
      <c r="G1579" s="7" t="s">
        <v>22</v>
      </c>
      <c r="H1579" s="7" t="s">
        <v>39</v>
      </c>
      <c r="I1579" s="7">
        <v>1</v>
      </c>
      <c r="J1579" s="7">
        <v>5</v>
      </c>
      <c r="K1579" s="7">
        <v>3</v>
      </c>
      <c r="L1579" s="7">
        <v>14</v>
      </c>
      <c r="M1579" s="7">
        <v>0.65217391304347805</v>
      </c>
      <c r="N1579" s="7">
        <v>0.60983981693363798</v>
      </c>
      <c r="O1579" s="7">
        <v>0.65217391304347805</v>
      </c>
      <c r="P1579" s="7">
        <v>0.62705314009661794</v>
      </c>
      <c r="Q1579" s="7">
        <v>0.49509803921568601</v>
      </c>
      <c r="R1579" s="7">
        <v>0.39875907218330298</v>
      </c>
      <c r="S1579" s="8">
        <v>196</v>
      </c>
    </row>
    <row r="1580" spans="2:19" x14ac:dyDescent="0.3">
      <c r="B1580" s="7" t="s">
        <v>484</v>
      </c>
      <c r="C1580" s="7" t="s">
        <v>19</v>
      </c>
      <c r="D1580" s="7" t="s">
        <v>885</v>
      </c>
      <c r="E1580" s="7">
        <v>16</v>
      </c>
      <c r="F1580" s="7" t="s">
        <v>100</v>
      </c>
      <c r="G1580" s="7" t="s">
        <v>33</v>
      </c>
      <c r="H1580" s="7" t="s">
        <v>39</v>
      </c>
      <c r="I1580" s="7">
        <v>4</v>
      </c>
      <c r="J1580" s="7">
        <v>5</v>
      </c>
      <c r="K1580" s="7">
        <v>3</v>
      </c>
      <c r="L1580" s="7">
        <v>9</v>
      </c>
      <c r="M1580" s="7">
        <v>0.61904761904761896</v>
      </c>
      <c r="N1580" s="7">
        <v>0.61224489795918302</v>
      </c>
      <c r="O1580" s="7">
        <v>0.61904761904761896</v>
      </c>
      <c r="P1580" s="7">
        <v>0.60989010989010894</v>
      </c>
      <c r="Q1580" s="7">
        <v>0.59722222222222199</v>
      </c>
      <c r="R1580" s="7">
        <v>0.59154636852226705</v>
      </c>
      <c r="S1580" s="8">
        <v>196</v>
      </c>
    </row>
    <row r="1581" spans="2:19" x14ac:dyDescent="0.3">
      <c r="B1581" s="7" t="s">
        <v>484</v>
      </c>
      <c r="C1581" s="7" t="s">
        <v>29</v>
      </c>
      <c r="D1581" s="7" t="s">
        <v>886</v>
      </c>
      <c r="E1581" s="7">
        <v>16</v>
      </c>
      <c r="F1581" s="7" t="s">
        <v>100</v>
      </c>
      <c r="G1581" s="7" t="s">
        <v>22</v>
      </c>
      <c r="H1581" s="7" t="s">
        <v>39</v>
      </c>
      <c r="I1581" s="7">
        <v>1</v>
      </c>
      <c r="J1581" s="7">
        <v>5</v>
      </c>
      <c r="K1581" s="7">
        <v>1</v>
      </c>
      <c r="L1581" s="7">
        <v>16</v>
      </c>
      <c r="M1581" s="7">
        <v>0.73913043478260798</v>
      </c>
      <c r="N1581" s="7">
        <v>0.693581780538302</v>
      </c>
      <c r="O1581" s="7">
        <v>0.73913043478260798</v>
      </c>
      <c r="P1581" s="7">
        <v>0.68764302059496496</v>
      </c>
      <c r="Q1581" s="7">
        <v>0.55392156862745001</v>
      </c>
      <c r="R1581" s="7">
        <v>0.494421816408677</v>
      </c>
      <c r="S1581" s="8">
        <v>220</v>
      </c>
    </row>
    <row r="1582" spans="2:19" x14ac:dyDescent="0.3">
      <c r="B1582" s="7" t="s">
        <v>484</v>
      </c>
      <c r="C1582" s="7" t="s">
        <v>29</v>
      </c>
      <c r="D1582" s="7" t="s">
        <v>886</v>
      </c>
      <c r="E1582" s="7">
        <v>16</v>
      </c>
      <c r="F1582" s="7" t="s">
        <v>100</v>
      </c>
      <c r="G1582" s="7" t="s">
        <v>33</v>
      </c>
      <c r="H1582" s="7" t="s">
        <v>39</v>
      </c>
      <c r="I1582" s="7">
        <v>3</v>
      </c>
      <c r="J1582" s="7">
        <v>6</v>
      </c>
      <c r="K1582" s="7">
        <v>3</v>
      </c>
      <c r="L1582" s="7">
        <v>9</v>
      </c>
      <c r="M1582" s="7">
        <v>0.57142857142857095</v>
      </c>
      <c r="N1582" s="7">
        <v>0.55714285714285705</v>
      </c>
      <c r="O1582" s="7">
        <v>0.57142857142857095</v>
      </c>
      <c r="P1582" s="7">
        <v>0.55238095238095197</v>
      </c>
      <c r="Q1582" s="7">
        <v>0.54166666666666596</v>
      </c>
      <c r="R1582" s="7">
        <v>0.52331756969605203</v>
      </c>
      <c r="S1582" s="8">
        <v>220</v>
      </c>
    </row>
    <row r="1583" spans="2:19" x14ac:dyDescent="0.3">
      <c r="B1583" s="7" t="s">
        <v>484</v>
      </c>
      <c r="C1583" s="7" t="s">
        <v>27</v>
      </c>
      <c r="D1583" s="7" t="s">
        <v>887</v>
      </c>
      <c r="E1583" s="7">
        <v>16</v>
      </c>
      <c r="F1583" s="7" t="s">
        <v>100</v>
      </c>
      <c r="G1583" s="7" t="s">
        <v>22</v>
      </c>
      <c r="H1583" s="7" t="s">
        <v>39</v>
      </c>
      <c r="I1583" s="7">
        <v>0</v>
      </c>
      <c r="J1583" s="7">
        <v>4</v>
      </c>
      <c r="K1583" s="7">
        <v>4</v>
      </c>
      <c r="L1583" s="7">
        <v>12</v>
      </c>
      <c r="M1583" s="7">
        <v>0.6</v>
      </c>
      <c r="N1583" s="7">
        <v>0.6</v>
      </c>
      <c r="O1583" s="7">
        <v>0.6</v>
      </c>
      <c r="P1583" s="7">
        <v>0.6</v>
      </c>
      <c r="Q1583" s="7">
        <v>0.375</v>
      </c>
      <c r="R1583" s="7">
        <v>0</v>
      </c>
      <c r="S1583" s="8">
        <v>145</v>
      </c>
    </row>
    <row r="1584" spans="2:19" x14ac:dyDescent="0.3">
      <c r="B1584" s="7" t="s">
        <v>484</v>
      </c>
      <c r="C1584" s="7" t="s">
        <v>27</v>
      </c>
      <c r="D1584" s="7" t="s">
        <v>887</v>
      </c>
      <c r="E1584" s="7">
        <v>16</v>
      </c>
      <c r="F1584" s="7" t="s">
        <v>100</v>
      </c>
      <c r="G1584" s="7" t="s">
        <v>33</v>
      </c>
      <c r="H1584" s="7" t="s">
        <v>39</v>
      </c>
      <c r="I1584" s="7">
        <v>4</v>
      </c>
      <c r="J1584" s="7">
        <v>4</v>
      </c>
      <c r="K1584" s="7">
        <v>3</v>
      </c>
      <c r="L1584" s="7">
        <v>11</v>
      </c>
      <c r="M1584" s="7">
        <v>0.68181818181818099</v>
      </c>
      <c r="N1584" s="7">
        <v>0.67445887445887398</v>
      </c>
      <c r="O1584" s="7">
        <v>0.68181818181818099</v>
      </c>
      <c r="P1584" s="7">
        <v>0.67669801462904899</v>
      </c>
      <c r="Q1584" s="7">
        <v>0.64285714285714202</v>
      </c>
      <c r="R1584" s="7">
        <v>0.63697810987491899</v>
      </c>
      <c r="S1584" s="8">
        <v>145</v>
      </c>
    </row>
    <row r="1585" spans="2:19" x14ac:dyDescent="0.3">
      <c r="B1585" s="7" t="s">
        <v>484</v>
      </c>
      <c r="C1585" s="7" t="s">
        <v>25</v>
      </c>
      <c r="D1585" s="7" t="s">
        <v>888</v>
      </c>
      <c r="E1585" s="7">
        <v>16</v>
      </c>
      <c r="F1585" s="7" t="s">
        <v>100</v>
      </c>
      <c r="G1585" s="7" t="s">
        <v>22</v>
      </c>
      <c r="H1585" s="7" t="s">
        <v>39</v>
      </c>
      <c r="I1585" s="7">
        <v>1</v>
      </c>
      <c r="J1585" s="7">
        <v>5</v>
      </c>
      <c r="K1585" s="7">
        <v>4</v>
      </c>
      <c r="L1585" s="7">
        <v>13</v>
      </c>
      <c r="M1585" s="7">
        <v>0.60869565217391297</v>
      </c>
      <c r="N1585" s="7">
        <v>0.58599033816425095</v>
      </c>
      <c r="O1585" s="7">
        <v>0.60869565217391297</v>
      </c>
      <c r="P1585" s="7">
        <v>0.59649915302089196</v>
      </c>
      <c r="Q1585" s="7">
        <v>0.46568627450980299</v>
      </c>
      <c r="R1585" s="7">
        <v>0.36835028130179998</v>
      </c>
      <c r="S1585" s="8">
        <v>194</v>
      </c>
    </row>
    <row r="1586" spans="2:19" x14ac:dyDescent="0.3">
      <c r="B1586" s="7" t="s">
        <v>484</v>
      </c>
      <c r="C1586" s="7" t="s">
        <v>25</v>
      </c>
      <c r="D1586" s="7" t="s">
        <v>888</v>
      </c>
      <c r="E1586" s="7">
        <v>16</v>
      </c>
      <c r="F1586" s="7" t="s">
        <v>100</v>
      </c>
      <c r="G1586" s="7" t="s">
        <v>33</v>
      </c>
      <c r="H1586" s="7" t="s">
        <v>39</v>
      </c>
      <c r="I1586" s="7">
        <v>2</v>
      </c>
      <c r="J1586" s="7">
        <v>7</v>
      </c>
      <c r="K1586" s="7">
        <v>3</v>
      </c>
      <c r="L1586" s="7">
        <v>9</v>
      </c>
      <c r="M1586" s="7">
        <v>0.52380952380952295</v>
      </c>
      <c r="N1586" s="7">
        <v>0.49285714285714199</v>
      </c>
      <c r="O1586" s="7">
        <v>0.52380952380952295</v>
      </c>
      <c r="P1586" s="7">
        <v>0.48979591836734698</v>
      </c>
      <c r="Q1586" s="7">
        <v>0.48611111111111099</v>
      </c>
      <c r="R1586" s="7">
        <v>0.44005586839669603</v>
      </c>
      <c r="S1586" s="8">
        <v>195</v>
      </c>
    </row>
    <row r="1587" spans="2:19" x14ac:dyDescent="0.3">
      <c r="B1587" s="32" t="s">
        <v>484</v>
      </c>
      <c r="C1587" s="32" t="s">
        <v>23</v>
      </c>
      <c r="D1587" s="32" t="s">
        <v>889</v>
      </c>
      <c r="E1587" s="32">
        <v>16</v>
      </c>
      <c r="F1587" s="32" t="s">
        <v>100</v>
      </c>
      <c r="G1587" s="32" t="s">
        <v>22</v>
      </c>
      <c r="H1587" s="32" t="s">
        <v>49</v>
      </c>
      <c r="I1587" s="32">
        <v>0</v>
      </c>
      <c r="J1587" s="32">
        <v>6</v>
      </c>
      <c r="K1587" s="32">
        <v>1</v>
      </c>
      <c r="L1587" s="32">
        <v>16</v>
      </c>
      <c r="M1587" s="32">
        <v>0.69565217391304301</v>
      </c>
      <c r="N1587" s="32">
        <v>0.53754940711462396</v>
      </c>
      <c r="O1587" s="32">
        <v>0.69565217391304301</v>
      </c>
      <c r="P1587" s="32">
        <v>0.60646599777034504</v>
      </c>
      <c r="Q1587" s="32">
        <v>0.47058823529411697</v>
      </c>
      <c r="R1587" s="32">
        <v>0</v>
      </c>
      <c r="S1587" s="33">
        <v>127</v>
      </c>
    </row>
    <row r="1588" spans="2:19" x14ac:dyDescent="0.3">
      <c r="B1588" s="32" t="s">
        <v>484</v>
      </c>
      <c r="C1588" s="32" t="s">
        <v>23</v>
      </c>
      <c r="D1588" s="32" t="s">
        <v>889</v>
      </c>
      <c r="E1588" s="32">
        <v>16</v>
      </c>
      <c r="F1588" s="32" t="s">
        <v>100</v>
      </c>
      <c r="G1588" s="32" t="s">
        <v>33</v>
      </c>
      <c r="H1588" s="32" t="s">
        <v>49</v>
      </c>
      <c r="I1588" s="32">
        <v>1</v>
      </c>
      <c r="J1588" s="32">
        <v>8</v>
      </c>
      <c r="K1588" s="32">
        <v>3</v>
      </c>
      <c r="L1588" s="32">
        <v>9</v>
      </c>
      <c r="M1588" s="32">
        <v>0.476190476190476</v>
      </c>
      <c r="N1588" s="32">
        <v>0.40966386554621798</v>
      </c>
      <c r="O1588" s="32">
        <v>0.476190476190476</v>
      </c>
      <c r="P1588" s="32">
        <v>0.42061386888973101</v>
      </c>
      <c r="Q1588" s="32">
        <v>0.43055555555555503</v>
      </c>
      <c r="R1588" s="32">
        <v>0.32406944672724097</v>
      </c>
      <c r="S1588" s="33">
        <v>127</v>
      </c>
    </row>
    <row r="1589" spans="2:19" x14ac:dyDescent="0.3">
      <c r="B1589" s="32" t="s">
        <v>484</v>
      </c>
      <c r="C1589" s="32" t="s">
        <v>19</v>
      </c>
      <c r="D1589" s="32" t="s">
        <v>890</v>
      </c>
      <c r="E1589" s="32">
        <v>16</v>
      </c>
      <c r="F1589" s="32" t="s">
        <v>100</v>
      </c>
      <c r="G1589" s="32" t="s">
        <v>22</v>
      </c>
      <c r="H1589" s="32" t="s">
        <v>49</v>
      </c>
      <c r="I1589" s="32">
        <v>1</v>
      </c>
      <c r="J1589" s="32">
        <v>5</v>
      </c>
      <c r="K1589" s="32">
        <v>5</v>
      </c>
      <c r="L1589" s="32">
        <v>12</v>
      </c>
      <c r="M1589" s="32">
        <v>0.56521739130434701</v>
      </c>
      <c r="N1589" s="32">
        <v>0.56521739130434701</v>
      </c>
      <c r="O1589" s="32">
        <v>0.56521739130434701</v>
      </c>
      <c r="P1589" s="32">
        <v>0.56521739130434701</v>
      </c>
      <c r="Q1589" s="32">
        <v>0.43627450980392102</v>
      </c>
      <c r="R1589" s="32">
        <v>0.34299717028501697</v>
      </c>
      <c r="S1589" s="33">
        <v>127</v>
      </c>
    </row>
    <row r="1590" spans="2:19" x14ac:dyDescent="0.3">
      <c r="B1590" s="32" t="s">
        <v>484</v>
      </c>
      <c r="C1590" s="32" t="s">
        <v>19</v>
      </c>
      <c r="D1590" s="32" t="s">
        <v>890</v>
      </c>
      <c r="E1590" s="32">
        <v>16</v>
      </c>
      <c r="F1590" s="32" t="s">
        <v>100</v>
      </c>
      <c r="G1590" s="32" t="s">
        <v>33</v>
      </c>
      <c r="H1590" s="32" t="s">
        <v>49</v>
      </c>
      <c r="I1590" s="32">
        <v>6</v>
      </c>
      <c r="J1590" s="32">
        <v>3</v>
      </c>
      <c r="K1590" s="32">
        <v>2</v>
      </c>
      <c r="L1590" s="32">
        <v>10</v>
      </c>
      <c r="M1590" s="32">
        <v>0.76190476190476097</v>
      </c>
      <c r="N1590" s="32">
        <v>0.76098901098901095</v>
      </c>
      <c r="O1590" s="32">
        <v>0.76190476190476097</v>
      </c>
      <c r="P1590" s="32">
        <v>0.75966386554621801</v>
      </c>
      <c r="Q1590" s="32">
        <v>0.75</v>
      </c>
      <c r="R1590" s="32">
        <v>0.75242176807446004</v>
      </c>
      <c r="S1590" s="33">
        <v>127</v>
      </c>
    </row>
    <row r="1591" spans="2:19" x14ac:dyDescent="0.3">
      <c r="B1591" s="32" t="s">
        <v>484</v>
      </c>
      <c r="C1591" s="32" t="s">
        <v>29</v>
      </c>
      <c r="D1591" s="32" t="s">
        <v>891</v>
      </c>
      <c r="E1591" s="32">
        <v>16</v>
      </c>
      <c r="F1591" s="32" t="s">
        <v>100</v>
      </c>
      <c r="G1591" s="32" t="s">
        <v>22</v>
      </c>
      <c r="H1591" s="32" t="s">
        <v>49</v>
      </c>
      <c r="I1591" s="32">
        <v>1</v>
      </c>
      <c r="J1591" s="32">
        <v>5</v>
      </c>
      <c r="K1591" s="32">
        <v>3</v>
      </c>
      <c r="L1591" s="32">
        <v>14</v>
      </c>
      <c r="M1591" s="32">
        <v>0.65217391304347805</v>
      </c>
      <c r="N1591" s="32">
        <v>0.60983981693363798</v>
      </c>
      <c r="O1591" s="32">
        <v>0.65217391304347805</v>
      </c>
      <c r="P1591" s="32">
        <v>0.62705314009661794</v>
      </c>
      <c r="Q1591" s="32">
        <v>0.49509803921568601</v>
      </c>
      <c r="R1591" s="32">
        <v>0.39875907218330298</v>
      </c>
      <c r="S1591" s="33">
        <v>931</v>
      </c>
    </row>
    <row r="1592" spans="2:19" x14ac:dyDescent="0.3">
      <c r="B1592" s="32" t="s">
        <v>484</v>
      </c>
      <c r="C1592" s="32" t="s">
        <v>29</v>
      </c>
      <c r="D1592" s="32" t="s">
        <v>891</v>
      </c>
      <c r="E1592" s="32">
        <v>16</v>
      </c>
      <c r="F1592" s="32" t="s">
        <v>100</v>
      </c>
      <c r="G1592" s="32" t="s">
        <v>33</v>
      </c>
      <c r="H1592" s="32" t="s">
        <v>49</v>
      </c>
      <c r="I1592" s="32">
        <v>0</v>
      </c>
      <c r="J1592" s="32">
        <v>9</v>
      </c>
      <c r="K1592" s="32">
        <v>2</v>
      </c>
      <c r="L1592" s="32">
        <v>10</v>
      </c>
      <c r="M1592" s="32">
        <v>0.476190476190476</v>
      </c>
      <c r="N1592" s="32">
        <v>0.30075187969924799</v>
      </c>
      <c r="O1592" s="32">
        <v>0.476190476190476</v>
      </c>
      <c r="P1592" s="32">
        <v>0.36866359447004599</v>
      </c>
      <c r="Q1592" s="32">
        <v>0.41666666666666602</v>
      </c>
      <c r="R1592" s="32">
        <v>0</v>
      </c>
      <c r="S1592" s="33">
        <v>933</v>
      </c>
    </row>
    <row r="1593" spans="2:19" x14ac:dyDescent="0.3">
      <c r="B1593" s="32" t="s">
        <v>484</v>
      </c>
      <c r="C1593" s="32" t="s">
        <v>27</v>
      </c>
      <c r="D1593" s="32" t="s">
        <v>892</v>
      </c>
      <c r="E1593" s="32">
        <v>16</v>
      </c>
      <c r="F1593" s="32" t="s">
        <v>100</v>
      </c>
      <c r="G1593" s="32" t="s">
        <v>22</v>
      </c>
      <c r="H1593" s="32" t="s">
        <v>49</v>
      </c>
      <c r="I1593" s="32">
        <v>1</v>
      </c>
      <c r="J1593" s="32">
        <v>3</v>
      </c>
      <c r="K1593" s="32">
        <v>0</v>
      </c>
      <c r="L1593" s="32">
        <v>16</v>
      </c>
      <c r="M1593" s="32">
        <v>0.85</v>
      </c>
      <c r="N1593" s="32">
        <v>0.87368421052631495</v>
      </c>
      <c r="O1593" s="32">
        <v>0.85</v>
      </c>
      <c r="P1593" s="32">
        <v>0.81142857142857105</v>
      </c>
      <c r="Q1593" s="32">
        <v>0.625</v>
      </c>
      <c r="R1593" s="32">
        <v>0.67737099712131399</v>
      </c>
      <c r="S1593" s="33">
        <v>100</v>
      </c>
    </row>
    <row r="1594" spans="2:19" x14ac:dyDescent="0.3">
      <c r="B1594" s="32" t="s">
        <v>484</v>
      </c>
      <c r="C1594" s="32" t="s">
        <v>27</v>
      </c>
      <c r="D1594" s="32" t="s">
        <v>892</v>
      </c>
      <c r="E1594" s="32">
        <v>16</v>
      </c>
      <c r="F1594" s="32" t="s">
        <v>100</v>
      </c>
      <c r="G1594" s="32" t="s">
        <v>33</v>
      </c>
      <c r="H1594" s="32" t="s">
        <v>49</v>
      </c>
      <c r="I1594" s="32">
        <v>1</v>
      </c>
      <c r="J1594" s="32">
        <v>7</v>
      </c>
      <c r="K1594" s="32">
        <v>2</v>
      </c>
      <c r="L1594" s="32">
        <v>12</v>
      </c>
      <c r="M1594" s="32">
        <v>0.59090909090909005</v>
      </c>
      <c r="N1594" s="32">
        <v>0.52312599681020699</v>
      </c>
      <c r="O1594" s="32">
        <v>0.59090909090909005</v>
      </c>
      <c r="P1594" s="32">
        <v>0.52892561983470998</v>
      </c>
      <c r="Q1594" s="32">
        <v>0.49107142857142799</v>
      </c>
      <c r="R1594" s="32">
        <v>0.38754077501151701</v>
      </c>
      <c r="S1594" s="33">
        <v>101</v>
      </c>
    </row>
    <row r="1595" spans="2:19" x14ac:dyDescent="0.3">
      <c r="B1595" s="32" t="s">
        <v>484</v>
      </c>
      <c r="C1595" s="32" t="s">
        <v>25</v>
      </c>
      <c r="D1595" s="32" t="s">
        <v>893</v>
      </c>
      <c r="E1595" s="32">
        <v>16</v>
      </c>
      <c r="F1595" s="32" t="s">
        <v>100</v>
      </c>
      <c r="G1595" s="32" t="s">
        <v>22</v>
      </c>
      <c r="H1595" s="32" t="s">
        <v>49</v>
      </c>
      <c r="I1595" s="32">
        <v>0</v>
      </c>
      <c r="J1595" s="32">
        <v>6</v>
      </c>
      <c r="K1595" s="32">
        <v>3</v>
      </c>
      <c r="L1595" s="32">
        <v>14</v>
      </c>
      <c r="M1595" s="32">
        <v>0.60869565217391297</v>
      </c>
      <c r="N1595" s="32">
        <v>0.51739130434782599</v>
      </c>
      <c r="O1595" s="32">
        <v>0.60869565217391297</v>
      </c>
      <c r="P1595" s="32">
        <v>0.55934195064629799</v>
      </c>
      <c r="Q1595" s="32">
        <v>0.41176470588235198</v>
      </c>
      <c r="R1595" s="32">
        <v>0</v>
      </c>
      <c r="S1595" s="33">
        <v>153</v>
      </c>
    </row>
    <row r="1596" spans="2:19" x14ac:dyDescent="0.3">
      <c r="B1596" s="32" t="s">
        <v>484</v>
      </c>
      <c r="C1596" s="32" t="s">
        <v>25</v>
      </c>
      <c r="D1596" s="32" t="s">
        <v>893</v>
      </c>
      <c r="E1596" s="32">
        <v>16</v>
      </c>
      <c r="F1596" s="32" t="s">
        <v>100</v>
      </c>
      <c r="G1596" s="32" t="s">
        <v>33</v>
      </c>
      <c r="H1596" s="32" t="s">
        <v>49</v>
      </c>
      <c r="I1596" s="32">
        <v>1</v>
      </c>
      <c r="J1596" s="32">
        <v>8</v>
      </c>
      <c r="K1596" s="32">
        <v>0</v>
      </c>
      <c r="L1596" s="32">
        <v>12</v>
      </c>
      <c r="M1596" s="32">
        <v>0.61904761904761896</v>
      </c>
      <c r="N1596" s="32">
        <v>0.77142857142857102</v>
      </c>
      <c r="O1596" s="32">
        <v>0.61904761904761896</v>
      </c>
      <c r="P1596" s="32">
        <v>0.51428571428571401</v>
      </c>
      <c r="Q1596" s="32">
        <v>0.55555555555555503</v>
      </c>
      <c r="R1596" s="32">
        <v>0.50813274815461396</v>
      </c>
      <c r="S1596" s="33">
        <v>154</v>
      </c>
    </row>
    <row r="1597" spans="2:19" x14ac:dyDescent="0.3">
      <c r="B1597" s="7" t="s">
        <v>484</v>
      </c>
      <c r="C1597" s="7" t="s">
        <v>19</v>
      </c>
      <c r="D1597" s="7" t="s">
        <v>894</v>
      </c>
      <c r="E1597" s="7">
        <v>16</v>
      </c>
      <c r="F1597" s="7" t="s">
        <v>100</v>
      </c>
      <c r="G1597" s="7" t="s">
        <v>22</v>
      </c>
      <c r="H1597" s="7" t="s">
        <v>55</v>
      </c>
      <c r="I1597" s="7">
        <v>1</v>
      </c>
      <c r="J1597" s="7">
        <v>5</v>
      </c>
      <c r="K1597" s="7">
        <v>3</v>
      </c>
      <c r="L1597" s="7">
        <v>14</v>
      </c>
      <c r="M1597" s="7">
        <v>0.65217391304347805</v>
      </c>
      <c r="N1597" s="7">
        <v>0.60983981693363798</v>
      </c>
      <c r="O1597" s="7">
        <v>0.65217391304347805</v>
      </c>
      <c r="P1597" s="7">
        <v>0.62705314009661794</v>
      </c>
      <c r="Q1597" s="7">
        <v>0.49509803921568601</v>
      </c>
      <c r="R1597" s="7">
        <v>0.39875907218330298</v>
      </c>
      <c r="S1597" s="8">
        <v>106</v>
      </c>
    </row>
    <row r="1598" spans="2:19" x14ac:dyDescent="0.3">
      <c r="B1598" s="7" t="s">
        <v>484</v>
      </c>
      <c r="C1598" s="7" t="s">
        <v>19</v>
      </c>
      <c r="D1598" s="7" t="s">
        <v>894</v>
      </c>
      <c r="E1598" s="7">
        <v>16</v>
      </c>
      <c r="F1598" s="7" t="s">
        <v>100</v>
      </c>
      <c r="G1598" s="7" t="s">
        <v>33</v>
      </c>
      <c r="H1598" s="7" t="s">
        <v>55</v>
      </c>
      <c r="I1598" s="7">
        <v>3</v>
      </c>
      <c r="J1598" s="7">
        <v>6</v>
      </c>
      <c r="K1598" s="7">
        <v>1</v>
      </c>
      <c r="L1598" s="7">
        <v>11</v>
      </c>
      <c r="M1598" s="7">
        <v>0.66666666666666596</v>
      </c>
      <c r="N1598" s="7">
        <v>0.69117647058823495</v>
      </c>
      <c r="O1598" s="7">
        <v>0.66666666666666596</v>
      </c>
      <c r="P1598" s="7">
        <v>0.63129973474801004</v>
      </c>
      <c r="Q1598" s="7">
        <v>0.625</v>
      </c>
      <c r="R1598" s="7">
        <v>0.62054574618451996</v>
      </c>
      <c r="S1598" s="8">
        <v>106</v>
      </c>
    </row>
    <row r="1599" spans="2:19" x14ac:dyDescent="0.3">
      <c r="B1599" s="7" t="s">
        <v>484</v>
      </c>
      <c r="C1599" s="7" t="s">
        <v>23</v>
      </c>
      <c r="D1599" s="7" t="s">
        <v>895</v>
      </c>
      <c r="E1599" s="7">
        <v>16</v>
      </c>
      <c r="F1599" s="7" t="s">
        <v>100</v>
      </c>
      <c r="G1599" s="7" t="s">
        <v>22</v>
      </c>
      <c r="H1599" s="7" t="s">
        <v>55</v>
      </c>
      <c r="I1599" s="7">
        <v>0</v>
      </c>
      <c r="J1599" s="7">
        <v>6</v>
      </c>
      <c r="K1599" s="7">
        <v>0</v>
      </c>
      <c r="L1599" s="7">
        <v>17</v>
      </c>
      <c r="M1599" s="7">
        <v>0.73913043478260798</v>
      </c>
      <c r="N1599" s="7">
        <v>0.54631379962192805</v>
      </c>
      <c r="O1599" s="7">
        <v>0.73913043478260798</v>
      </c>
      <c r="P1599" s="7">
        <v>0.62826086956521698</v>
      </c>
      <c r="Q1599" s="7">
        <v>0.5</v>
      </c>
      <c r="R1599" s="7">
        <v>0</v>
      </c>
      <c r="S1599" s="8">
        <v>140</v>
      </c>
    </row>
    <row r="1600" spans="2:19" x14ac:dyDescent="0.3">
      <c r="B1600" s="7" t="s">
        <v>484</v>
      </c>
      <c r="C1600" s="7" t="s">
        <v>23</v>
      </c>
      <c r="D1600" s="7" t="s">
        <v>895</v>
      </c>
      <c r="E1600" s="7">
        <v>16</v>
      </c>
      <c r="F1600" s="7" t="s">
        <v>100</v>
      </c>
      <c r="G1600" s="7" t="s">
        <v>33</v>
      </c>
      <c r="H1600" s="7" t="s">
        <v>55</v>
      </c>
      <c r="I1600" s="7">
        <v>1</v>
      </c>
      <c r="J1600" s="7">
        <v>8</v>
      </c>
      <c r="K1600" s="7">
        <v>1</v>
      </c>
      <c r="L1600" s="7">
        <v>11</v>
      </c>
      <c r="M1600" s="7">
        <v>0.57142857142857095</v>
      </c>
      <c r="N1600" s="7">
        <v>0.54511278195488699</v>
      </c>
      <c r="O1600" s="7">
        <v>0.57142857142857095</v>
      </c>
      <c r="P1600" s="7">
        <v>0.48345203183912799</v>
      </c>
      <c r="Q1600" s="7">
        <v>0.51388888888888895</v>
      </c>
      <c r="R1600" s="7">
        <v>0.41437591482852498</v>
      </c>
      <c r="S1600" s="8">
        <v>141</v>
      </c>
    </row>
    <row r="1601" spans="2:19" x14ac:dyDescent="0.3">
      <c r="B1601" s="7" t="s">
        <v>484</v>
      </c>
      <c r="C1601" s="7" t="s">
        <v>29</v>
      </c>
      <c r="D1601" s="7" t="s">
        <v>896</v>
      </c>
      <c r="E1601" s="7">
        <v>16</v>
      </c>
      <c r="F1601" s="7" t="s">
        <v>100</v>
      </c>
      <c r="G1601" s="7" t="s">
        <v>22</v>
      </c>
      <c r="H1601" s="7" t="s">
        <v>55</v>
      </c>
      <c r="I1601" s="7">
        <v>1</v>
      </c>
      <c r="J1601" s="7">
        <v>5</v>
      </c>
      <c r="K1601" s="7">
        <v>1</v>
      </c>
      <c r="L1601" s="7">
        <v>16</v>
      </c>
      <c r="M1601" s="7">
        <v>0.73913043478260798</v>
      </c>
      <c r="N1601" s="7">
        <v>0.693581780538302</v>
      </c>
      <c r="O1601" s="7">
        <v>0.73913043478260798</v>
      </c>
      <c r="P1601" s="7">
        <v>0.68764302059496496</v>
      </c>
      <c r="Q1601" s="7">
        <v>0.55392156862745001</v>
      </c>
      <c r="R1601" s="7">
        <v>0.494421816408677</v>
      </c>
      <c r="S1601" s="8">
        <v>141</v>
      </c>
    </row>
    <row r="1602" spans="2:19" x14ac:dyDescent="0.3">
      <c r="B1602" s="7" t="s">
        <v>484</v>
      </c>
      <c r="C1602" s="7" t="s">
        <v>29</v>
      </c>
      <c r="D1602" s="7" t="s">
        <v>896</v>
      </c>
      <c r="E1602" s="7">
        <v>16</v>
      </c>
      <c r="F1602" s="7" t="s">
        <v>100</v>
      </c>
      <c r="G1602" s="7" t="s">
        <v>33</v>
      </c>
      <c r="H1602" s="7" t="s">
        <v>55</v>
      </c>
      <c r="I1602" s="7">
        <v>4</v>
      </c>
      <c r="J1602" s="7">
        <v>5</v>
      </c>
      <c r="K1602" s="7">
        <v>2</v>
      </c>
      <c r="L1602" s="7">
        <v>10</v>
      </c>
      <c r="M1602" s="7">
        <v>0.66666666666666596</v>
      </c>
      <c r="N1602" s="7">
        <v>0.66666666666666596</v>
      </c>
      <c r="O1602" s="7">
        <v>0.66666666666666596</v>
      </c>
      <c r="P1602" s="7">
        <v>0.65185185185185102</v>
      </c>
      <c r="Q1602" s="7">
        <v>0.63888888888888895</v>
      </c>
      <c r="R1602" s="7">
        <v>0.63696186146957701</v>
      </c>
      <c r="S1602" s="8">
        <v>142</v>
      </c>
    </row>
    <row r="1603" spans="2:19" x14ac:dyDescent="0.3">
      <c r="B1603" s="7" t="s">
        <v>484</v>
      </c>
      <c r="C1603" s="7" t="s">
        <v>25</v>
      </c>
      <c r="D1603" s="7" t="s">
        <v>897</v>
      </c>
      <c r="E1603" s="7">
        <v>16</v>
      </c>
      <c r="F1603" s="7" t="s">
        <v>100</v>
      </c>
      <c r="G1603" s="7" t="s">
        <v>22</v>
      </c>
      <c r="H1603" s="7" t="s">
        <v>55</v>
      </c>
      <c r="I1603" s="7">
        <v>2</v>
      </c>
      <c r="J1603" s="7">
        <v>4</v>
      </c>
      <c r="K1603" s="7">
        <v>3</v>
      </c>
      <c r="L1603" s="7">
        <v>14</v>
      </c>
      <c r="M1603" s="7">
        <v>0.69565217391304301</v>
      </c>
      <c r="N1603" s="7">
        <v>0.67922705314009602</v>
      </c>
      <c r="O1603" s="7">
        <v>0.69565217391304301</v>
      </c>
      <c r="P1603" s="7">
        <v>0.68616600790513804</v>
      </c>
      <c r="Q1603" s="7">
        <v>0.578431372549019</v>
      </c>
      <c r="R1603" s="7">
        <v>0.54059042028730298</v>
      </c>
      <c r="S1603" s="8">
        <v>106</v>
      </c>
    </row>
    <row r="1604" spans="2:19" x14ac:dyDescent="0.3">
      <c r="B1604" s="7" t="s">
        <v>484</v>
      </c>
      <c r="C1604" s="7" t="s">
        <v>25</v>
      </c>
      <c r="D1604" s="7" t="s">
        <v>897</v>
      </c>
      <c r="E1604" s="7">
        <v>16</v>
      </c>
      <c r="F1604" s="7" t="s">
        <v>100</v>
      </c>
      <c r="G1604" s="7" t="s">
        <v>33</v>
      </c>
      <c r="H1604" s="7" t="s">
        <v>55</v>
      </c>
      <c r="I1604" s="7">
        <v>2</v>
      </c>
      <c r="J1604" s="7">
        <v>7</v>
      </c>
      <c r="K1604" s="7">
        <v>1</v>
      </c>
      <c r="L1604" s="7">
        <v>11</v>
      </c>
      <c r="M1604" s="7">
        <v>0.61904761904761896</v>
      </c>
      <c r="N1604" s="7">
        <v>0.634920634920635</v>
      </c>
      <c r="O1604" s="7">
        <v>0.61904761904761896</v>
      </c>
      <c r="P1604" s="7">
        <v>0.56190476190476102</v>
      </c>
      <c r="Q1604" s="7">
        <v>0.56944444444444398</v>
      </c>
      <c r="R1604" s="7">
        <v>0.536731348519357</v>
      </c>
      <c r="S1604" s="8">
        <v>107</v>
      </c>
    </row>
    <row r="1605" spans="2:19" x14ac:dyDescent="0.3">
      <c r="B1605" s="7" t="s">
        <v>484</v>
      </c>
      <c r="C1605" s="7" t="s">
        <v>27</v>
      </c>
      <c r="D1605" s="7" t="s">
        <v>898</v>
      </c>
      <c r="E1605" s="7">
        <v>16</v>
      </c>
      <c r="F1605" s="7" t="s">
        <v>100</v>
      </c>
      <c r="G1605" s="7" t="s">
        <v>22</v>
      </c>
      <c r="H1605" s="7" t="s">
        <v>55</v>
      </c>
      <c r="I1605" s="7">
        <v>0</v>
      </c>
      <c r="J1605" s="7">
        <v>4</v>
      </c>
      <c r="K1605" s="7">
        <v>0</v>
      </c>
      <c r="L1605" s="7">
        <v>16</v>
      </c>
      <c r="M1605" s="7">
        <v>0.8</v>
      </c>
      <c r="N1605" s="7">
        <v>0.64</v>
      </c>
      <c r="O1605" s="7">
        <v>0.8</v>
      </c>
      <c r="P1605" s="7">
        <v>0.71111111111111103</v>
      </c>
      <c r="Q1605" s="7">
        <v>0.5</v>
      </c>
      <c r="R1605" s="7">
        <v>0</v>
      </c>
      <c r="S1605" s="8">
        <v>198</v>
      </c>
    </row>
    <row r="1606" spans="2:19" x14ac:dyDescent="0.3">
      <c r="B1606" s="7" t="s">
        <v>484</v>
      </c>
      <c r="C1606" s="7" t="s">
        <v>27</v>
      </c>
      <c r="D1606" s="7" t="s">
        <v>898</v>
      </c>
      <c r="E1606" s="7">
        <v>16</v>
      </c>
      <c r="F1606" s="7" t="s">
        <v>100</v>
      </c>
      <c r="G1606" s="7" t="s">
        <v>33</v>
      </c>
      <c r="H1606" s="7" t="s">
        <v>55</v>
      </c>
      <c r="I1606" s="7">
        <v>3</v>
      </c>
      <c r="J1606" s="7">
        <v>5</v>
      </c>
      <c r="K1606" s="7">
        <v>1</v>
      </c>
      <c r="L1606" s="7">
        <v>13</v>
      </c>
      <c r="M1606" s="7">
        <v>0.72727272727272696</v>
      </c>
      <c r="N1606" s="7">
        <v>0.73232323232323204</v>
      </c>
      <c r="O1606" s="7">
        <v>0.72727272727272696</v>
      </c>
      <c r="P1606" s="7">
        <v>0.69886363636363602</v>
      </c>
      <c r="Q1606" s="7">
        <v>0.65178571428571397</v>
      </c>
      <c r="R1606" s="7">
        <v>0.659014050007804</v>
      </c>
      <c r="S1606" s="8">
        <v>198</v>
      </c>
    </row>
    <row r="1607" spans="2:19" x14ac:dyDescent="0.3">
      <c r="B1607" s="32" t="s">
        <v>484</v>
      </c>
      <c r="C1607" s="32" t="s">
        <v>29</v>
      </c>
      <c r="D1607" s="32" t="s">
        <v>899</v>
      </c>
      <c r="E1607" s="32">
        <v>16</v>
      </c>
      <c r="F1607" s="32" t="s">
        <v>100</v>
      </c>
      <c r="G1607" s="32" t="s">
        <v>22</v>
      </c>
      <c r="H1607" s="32" t="s">
        <v>61</v>
      </c>
      <c r="I1607" s="32">
        <v>4</v>
      </c>
      <c r="J1607" s="32">
        <v>2</v>
      </c>
      <c r="K1607" s="32">
        <v>2</v>
      </c>
      <c r="L1607" s="32">
        <v>15</v>
      </c>
      <c r="M1607" s="32">
        <v>0.82608695652173902</v>
      </c>
      <c r="N1607" s="32">
        <v>0.82608695652173902</v>
      </c>
      <c r="O1607" s="32">
        <v>0.82608695652173902</v>
      </c>
      <c r="P1607" s="32">
        <v>0.82608695652173902</v>
      </c>
      <c r="Q1607" s="32">
        <v>0.77450980392156799</v>
      </c>
      <c r="R1607" s="32">
        <v>0.76696498884736997</v>
      </c>
      <c r="S1607" s="33">
        <v>957</v>
      </c>
    </row>
    <row r="1608" spans="2:19" x14ac:dyDescent="0.3">
      <c r="B1608" s="32" t="s">
        <v>484</v>
      </c>
      <c r="C1608" s="32" t="s">
        <v>29</v>
      </c>
      <c r="D1608" s="32" t="s">
        <v>899</v>
      </c>
      <c r="E1608" s="32">
        <v>16</v>
      </c>
      <c r="F1608" s="32" t="s">
        <v>100</v>
      </c>
      <c r="G1608" s="32" t="s">
        <v>33</v>
      </c>
      <c r="H1608" s="32" t="s">
        <v>61</v>
      </c>
      <c r="I1608" s="32">
        <v>1</v>
      </c>
      <c r="J1608" s="32">
        <v>8</v>
      </c>
      <c r="K1608" s="32">
        <v>1</v>
      </c>
      <c r="L1608" s="32">
        <v>11</v>
      </c>
      <c r="M1608" s="32">
        <v>0.57142857142857095</v>
      </c>
      <c r="N1608" s="32">
        <v>0.54511278195488699</v>
      </c>
      <c r="O1608" s="32">
        <v>0.57142857142857095</v>
      </c>
      <c r="P1608" s="32">
        <v>0.48345203183912799</v>
      </c>
      <c r="Q1608" s="32">
        <v>0.51388888888888895</v>
      </c>
      <c r="R1608" s="32">
        <v>0.41437591482852498</v>
      </c>
      <c r="S1608" s="33">
        <v>958</v>
      </c>
    </row>
    <row r="1609" spans="2:19" x14ac:dyDescent="0.3">
      <c r="B1609" s="32" t="s">
        <v>484</v>
      </c>
      <c r="C1609" s="32" t="s">
        <v>23</v>
      </c>
      <c r="D1609" s="32" t="s">
        <v>900</v>
      </c>
      <c r="E1609" s="32">
        <v>16</v>
      </c>
      <c r="F1609" s="32" t="s">
        <v>100</v>
      </c>
      <c r="G1609" s="32" t="s">
        <v>22</v>
      </c>
      <c r="H1609" s="32" t="s">
        <v>61</v>
      </c>
      <c r="I1609" s="32">
        <v>0</v>
      </c>
      <c r="J1609" s="32">
        <v>6</v>
      </c>
      <c r="K1609" s="32">
        <v>0</v>
      </c>
      <c r="L1609" s="32">
        <v>17</v>
      </c>
      <c r="M1609" s="32">
        <v>0.73913043478260798</v>
      </c>
      <c r="N1609" s="32">
        <v>0.54631379962192805</v>
      </c>
      <c r="O1609" s="32">
        <v>0.73913043478260798</v>
      </c>
      <c r="P1609" s="32">
        <v>0.62826086956521698</v>
      </c>
      <c r="Q1609" s="32">
        <v>0.5</v>
      </c>
      <c r="R1609" s="32">
        <v>0</v>
      </c>
      <c r="S1609" s="33">
        <v>162</v>
      </c>
    </row>
    <row r="1610" spans="2:19" x14ac:dyDescent="0.3">
      <c r="B1610" s="32" t="s">
        <v>484</v>
      </c>
      <c r="C1610" s="32" t="s">
        <v>23</v>
      </c>
      <c r="D1610" s="32" t="s">
        <v>900</v>
      </c>
      <c r="E1610" s="32">
        <v>16</v>
      </c>
      <c r="F1610" s="32" t="s">
        <v>100</v>
      </c>
      <c r="G1610" s="32" t="s">
        <v>33</v>
      </c>
      <c r="H1610" s="32" t="s">
        <v>61</v>
      </c>
      <c r="I1610" s="32">
        <v>0</v>
      </c>
      <c r="J1610" s="32">
        <v>9</v>
      </c>
      <c r="K1610" s="32">
        <v>0</v>
      </c>
      <c r="L1610" s="32">
        <v>12</v>
      </c>
      <c r="M1610" s="32">
        <v>0.57142857142857095</v>
      </c>
      <c r="N1610" s="32">
        <v>0.32653061224489699</v>
      </c>
      <c r="O1610" s="32">
        <v>0.57142857142857095</v>
      </c>
      <c r="P1610" s="32">
        <v>0.415584415584415</v>
      </c>
      <c r="Q1610" s="32">
        <v>0.5</v>
      </c>
      <c r="R1610" s="32">
        <v>0</v>
      </c>
      <c r="S1610" s="33">
        <v>162</v>
      </c>
    </row>
    <row r="1611" spans="2:19" x14ac:dyDescent="0.3">
      <c r="B1611" s="32" t="s">
        <v>484</v>
      </c>
      <c r="C1611" s="32" t="s">
        <v>25</v>
      </c>
      <c r="D1611" s="32" t="s">
        <v>901</v>
      </c>
      <c r="E1611" s="32">
        <v>16</v>
      </c>
      <c r="F1611" s="32" t="s">
        <v>100</v>
      </c>
      <c r="G1611" s="32" t="s">
        <v>22</v>
      </c>
      <c r="H1611" s="32" t="s">
        <v>61</v>
      </c>
      <c r="I1611" s="32">
        <v>3</v>
      </c>
      <c r="J1611" s="32">
        <v>3</v>
      </c>
      <c r="K1611" s="32">
        <v>4</v>
      </c>
      <c r="L1611" s="32">
        <v>13</v>
      </c>
      <c r="M1611" s="32">
        <v>0.69565217391304301</v>
      </c>
      <c r="N1611" s="32">
        <v>0.71234472049689401</v>
      </c>
      <c r="O1611" s="32">
        <v>0.69565217391304301</v>
      </c>
      <c r="P1611" s="32">
        <v>0.70274652883348498</v>
      </c>
      <c r="Q1611" s="32">
        <v>0.63235294117647001</v>
      </c>
      <c r="R1611" s="32">
        <v>0.60405676837984001</v>
      </c>
      <c r="S1611" s="33">
        <v>106</v>
      </c>
    </row>
    <row r="1612" spans="2:19" x14ac:dyDescent="0.3">
      <c r="B1612" s="32" t="s">
        <v>484</v>
      </c>
      <c r="C1612" s="32" t="s">
        <v>25</v>
      </c>
      <c r="D1612" s="32" t="s">
        <v>901</v>
      </c>
      <c r="E1612" s="32">
        <v>16</v>
      </c>
      <c r="F1612" s="32" t="s">
        <v>100</v>
      </c>
      <c r="G1612" s="32" t="s">
        <v>33</v>
      </c>
      <c r="H1612" s="32" t="s">
        <v>61</v>
      </c>
      <c r="I1612" s="32">
        <v>5</v>
      </c>
      <c r="J1612" s="32">
        <v>4</v>
      </c>
      <c r="K1612" s="32">
        <v>1</v>
      </c>
      <c r="L1612" s="32">
        <v>11</v>
      </c>
      <c r="M1612" s="32">
        <v>0.76190476190476097</v>
      </c>
      <c r="N1612" s="32">
        <v>0.77619047619047599</v>
      </c>
      <c r="O1612" s="32">
        <v>0.76190476190476097</v>
      </c>
      <c r="P1612" s="32">
        <v>0.75132275132275095</v>
      </c>
      <c r="Q1612" s="32">
        <v>0.73611111111111105</v>
      </c>
      <c r="R1612" s="32">
        <v>0.74690398836084404</v>
      </c>
      <c r="S1612" s="33">
        <v>107</v>
      </c>
    </row>
    <row r="1613" spans="2:19" x14ac:dyDescent="0.3">
      <c r="B1613" s="32" t="s">
        <v>484</v>
      </c>
      <c r="C1613" s="32" t="s">
        <v>19</v>
      </c>
      <c r="D1613" s="32" t="s">
        <v>902</v>
      </c>
      <c r="E1613" s="32">
        <v>16</v>
      </c>
      <c r="F1613" s="32" t="s">
        <v>100</v>
      </c>
      <c r="G1613" s="32" t="s">
        <v>22</v>
      </c>
      <c r="H1613" s="32" t="s">
        <v>61</v>
      </c>
      <c r="I1613" s="32">
        <v>1</v>
      </c>
      <c r="J1613" s="32">
        <v>5</v>
      </c>
      <c r="K1613" s="32">
        <v>4</v>
      </c>
      <c r="L1613" s="32">
        <v>13</v>
      </c>
      <c r="M1613" s="32">
        <v>0.60869565217391297</v>
      </c>
      <c r="N1613" s="32">
        <v>0.58599033816425095</v>
      </c>
      <c r="O1613" s="32">
        <v>0.60869565217391297</v>
      </c>
      <c r="P1613" s="32">
        <v>0.59649915302089196</v>
      </c>
      <c r="Q1613" s="32">
        <v>0.46568627450980299</v>
      </c>
      <c r="R1613" s="32">
        <v>0.36835028130179998</v>
      </c>
      <c r="S1613" s="33">
        <v>218</v>
      </c>
    </row>
    <row r="1614" spans="2:19" x14ac:dyDescent="0.3">
      <c r="B1614" s="32" t="s">
        <v>484</v>
      </c>
      <c r="C1614" s="32" t="s">
        <v>19</v>
      </c>
      <c r="D1614" s="32" t="s">
        <v>902</v>
      </c>
      <c r="E1614" s="32">
        <v>16</v>
      </c>
      <c r="F1614" s="32" t="s">
        <v>100</v>
      </c>
      <c r="G1614" s="32" t="s">
        <v>33</v>
      </c>
      <c r="H1614" s="32" t="s">
        <v>61</v>
      </c>
      <c r="I1614" s="32">
        <v>4</v>
      </c>
      <c r="J1614" s="32">
        <v>5</v>
      </c>
      <c r="K1614" s="32">
        <v>2</v>
      </c>
      <c r="L1614" s="32">
        <v>10</v>
      </c>
      <c r="M1614" s="32">
        <v>0.66666666666666596</v>
      </c>
      <c r="N1614" s="32">
        <v>0.66666666666666596</v>
      </c>
      <c r="O1614" s="32">
        <v>0.66666666666666596</v>
      </c>
      <c r="P1614" s="32">
        <v>0.65185185185185102</v>
      </c>
      <c r="Q1614" s="32">
        <v>0.63888888888888895</v>
      </c>
      <c r="R1614" s="32">
        <v>0.63696186146957701</v>
      </c>
      <c r="S1614" s="33">
        <v>219</v>
      </c>
    </row>
    <row r="1615" spans="2:19" x14ac:dyDescent="0.3">
      <c r="B1615" s="32" t="s">
        <v>484</v>
      </c>
      <c r="C1615" s="32" t="s">
        <v>27</v>
      </c>
      <c r="D1615" s="32" t="s">
        <v>903</v>
      </c>
      <c r="E1615" s="32">
        <v>16</v>
      </c>
      <c r="F1615" s="32" t="s">
        <v>100</v>
      </c>
      <c r="G1615" s="32" t="s">
        <v>22</v>
      </c>
      <c r="H1615" s="32" t="s">
        <v>61</v>
      </c>
      <c r="I1615" s="32">
        <v>0</v>
      </c>
      <c r="J1615" s="32">
        <v>4</v>
      </c>
      <c r="K1615" s="32">
        <v>1</v>
      </c>
      <c r="L1615" s="32">
        <v>15</v>
      </c>
      <c r="M1615" s="32">
        <v>0.75</v>
      </c>
      <c r="N1615" s="32">
        <v>0.63157894736842102</v>
      </c>
      <c r="O1615" s="32">
        <v>0.75</v>
      </c>
      <c r="P1615" s="32">
        <v>0.68571428571428505</v>
      </c>
      <c r="Q1615" s="32">
        <v>0.46875</v>
      </c>
      <c r="R1615" s="32">
        <v>0</v>
      </c>
      <c r="S1615" s="33">
        <v>101</v>
      </c>
    </row>
    <row r="1616" spans="2:19" x14ac:dyDescent="0.3">
      <c r="B1616" s="32" t="s">
        <v>484</v>
      </c>
      <c r="C1616" s="32" t="s">
        <v>27</v>
      </c>
      <c r="D1616" s="32" t="s">
        <v>903</v>
      </c>
      <c r="E1616" s="32">
        <v>16</v>
      </c>
      <c r="F1616" s="32" t="s">
        <v>100</v>
      </c>
      <c r="G1616" s="32" t="s">
        <v>33</v>
      </c>
      <c r="H1616" s="32" t="s">
        <v>61</v>
      </c>
      <c r="I1616" s="32">
        <v>1</v>
      </c>
      <c r="J1616" s="32">
        <v>7</v>
      </c>
      <c r="K1616" s="32">
        <v>1</v>
      </c>
      <c r="L1616" s="32">
        <v>13</v>
      </c>
      <c r="M1616" s="32">
        <v>0.63636363636363602</v>
      </c>
      <c r="N1616" s="32">
        <v>0.59545454545454501</v>
      </c>
      <c r="O1616" s="32">
        <v>0.63636363636363602</v>
      </c>
      <c r="P1616" s="32">
        <v>0.559358288770053</v>
      </c>
      <c r="Q1616" s="32">
        <v>0.52678571428571397</v>
      </c>
      <c r="R1616" s="32">
        <v>0.44070925678596601</v>
      </c>
      <c r="S1616" s="33">
        <v>101</v>
      </c>
    </row>
    <row r="1617" spans="2:19" x14ac:dyDescent="0.3">
      <c r="B1617" s="7" t="s">
        <v>484</v>
      </c>
      <c r="C1617" s="7" t="s">
        <v>19</v>
      </c>
      <c r="D1617" s="7" t="s">
        <v>904</v>
      </c>
      <c r="E1617" s="7">
        <v>16</v>
      </c>
      <c r="F1617" s="7" t="s">
        <v>100</v>
      </c>
      <c r="G1617" s="7" t="s">
        <v>22</v>
      </c>
      <c r="H1617" s="7" t="s">
        <v>67</v>
      </c>
      <c r="I1617" s="7">
        <v>3</v>
      </c>
      <c r="J1617" s="7">
        <v>3</v>
      </c>
      <c r="K1617" s="7">
        <v>6</v>
      </c>
      <c r="L1617" s="7">
        <v>11</v>
      </c>
      <c r="M1617" s="7">
        <v>0.60869565217391297</v>
      </c>
      <c r="N1617" s="7">
        <v>0.66770186335403703</v>
      </c>
      <c r="O1617" s="7">
        <v>0.60869565217391297</v>
      </c>
      <c r="P1617" s="7">
        <v>0.62889200561009795</v>
      </c>
      <c r="Q1617" s="7">
        <v>0.57352941176470495</v>
      </c>
      <c r="R1617" s="7">
        <v>0.53952837572617895</v>
      </c>
      <c r="S1617" s="8">
        <v>118</v>
      </c>
    </row>
    <row r="1618" spans="2:19" x14ac:dyDescent="0.3">
      <c r="B1618" s="7" t="s">
        <v>484</v>
      </c>
      <c r="C1618" s="7" t="s">
        <v>19</v>
      </c>
      <c r="D1618" s="7" t="s">
        <v>904</v>
      </c>
      <c r="E1618" s="7">
        <v>16</v>
      </c>
      <c r="F1618" s="7" t="s">
        <v>100</v>
      </c>
      <c r="G1618" s="7" t="s">
        <v>33</v>
      </c>
      <c r="H1618" s="7" t="s">
        <v>67</v>
      </c>
      <c r="I1618" s="7">
        <v>3</v>
      </c>
      <c r="J1618" s="7">
        <v>6</v>
      </c>
      <c r="K1618" s="7">
        <v>3</v>
      </c>
      <c r="L1618" s="7">
        <v>9</v>
      </c>
      <c r="M1618" s="7">
        <v>0.57142857142857095</v>
      </c>
      <c r="N1618" s="7">
        <v>0.55714285714285705</v>
      </c>
      <c r="O1618" s="7">
        <v>0.57142857142857095</v>
      </c>
      <c r="P1618" s="7">
        <v>0.55238095238095197</v>
      </c>
      <c r="Q1618" s="7">
        <v>0.54166666666666596</v>
      </c>
      <c r="R1618" s="7">
        <v>0.52331756969605203</v>
      </c>
      <c r="S1618" s="8">
        <v>118</v>
      </c>
    </row>
    <row r="1619" spans="2:19" x14ac:dyDescent="0.3">
      <c r="B1619" s="7" t="s">
        <v>484</v>
      </c>
      <c r="C1619" s="7" t="s">
        <v>29</v>
      </c>
      <c r="D1619" s="7" t="s">
        <v>905</v>
      </c>
      <c r="E1619" s="7">
        <v>16</v>
      </c>
      <c r="F1619" s="7" t="s">
        <v>100</v>
      </c>
      <c r="G1619" s="7" t="s">
        <v>22</v>
      </c>
      <c r="H1619" s="7" t="s">
        <v>67</v>
      </c>
      <c r="I1619" s="7">
        <v>1</v>
      </c>
      <c r="J1619" s="7">
        <v>5</v>
      </c>
      <c r="K1619" s="7">
        <v>2</v>
      </c>
      <c r="L1619" s="7">
        <v>15</v>
      </c>
      <c r="M1619" s="7">
        <v>0.69565217391304301</v>
      </c>
      <c r="N1619" s="7">
        <v>0.64130434782608603</v>
      </c>
      <c r="O1619" s="7">
        <v>0.69565217391304301</v>
      </c>
      <c r="P1619" s="7">
        <v>0.65726596161378703</v>
      </c>
      <c r="Q1619" s="7">
        <v>0.52450980392156799</v>
      </c>
      <c r="R1619" s="7">
        <v>0.43788268658607898</v>
      </c>
      <c r="S1619" s="8">
        <v>176</v>
      </c>
    </row>
    <row r="1620" spans="2:19" x14ac:dyDescent="0.3">
      <c r="B1620" s="7" t="s">
        <v>484</v>
      </c>
      <c r="C1620" s="7" t="s">
        <v>29</v>
      </c>
      <c r="D1620" s="7" t="s">
        <v>905</v>
      </c>
      <c r="E1620" s="7">
        <v>16</v>
      </c>
      <c r="F1620" s="7" t="s">
        <v>100</v>
      </c>
      <c r="G1620" s="7" t="s">
        <v>33</v>
      </c>
      <c r="H1620" s="7" t="s">
        <v>67</v>
      </c>
      <c r="I1620" s="7">
        <v>2</v>
      </c>
      <c r="J1620" s="7">
        <v>7</v>
      </c>
      <c r="K1620" s="7">
        <v>1</v>
      </c>
      <c r="L1620" s="7">
        <v>11</v>
      </c>
      <c r="M1620" s="7">
        <v>0.61904761904761896</v>
      </c>
      <c r="N1620" s="7">
        <v>0.634920634920635</v>
      </c>
      <c r="O1620" s="7">
        <v>0.61904761904761896</v>
      </c>
      <c r="P1620" s="7">
        <v>0.56190476190476102</v>
      </c>
      <c r="Q1620" s="7">
        <v>0.56944444444444398</v>
      </c>
      <c r="R1620" s="7">
        <v>0.536731348519357</v>
      </c>
      <c r="S1620" s="8">
        <v>177</v>
      </c>
    </row>
    <row r="1621" spans="2:19" x14ac:dyDescent="0.3">
      <c r="B1621" s="7" t="s">
        <v>484</v>
      </c>
      <c r="C1621" s="7" t="s">
        <v>27</v>
      </c>
      <c r="D1621" s="7" t="s">
        <v>906</v>
      </c>
      <c r="E1621" s="7">
        <v>16</v>
      </c>
      <c r="F1621" s="7" t="s">
        <v>100</v>
      </c>
      <c r="G1621" s="7" t="s">
        <v>22</v>
      </c>
      <c r="H1621" s="7" t="s">
        <v>67</v>
      </c>
      <c r="I1621" s="7">
        <v>2</v>
      </c>
      <c r="J1621" s="7">
        <v>2</v>
      </c>
      <c r="K1621" s="7">
        <v>2</v>
      </c>
      <c r="L1621" s="7">
        <v>14</v>
      </c>
      <c r="M1621" s="7">
        <v>0.8</v>
      </c>
      <c r="N1621" s="7">
        <v>0.8</v>
      </c>
      <c r="O1621" s="7">
        <v>0.8</v>
      </c>
      <c r="P1621" s="7">
        <v>0.8</v>
      </c>
      <c r="Q1621" s="7">
        <v>0.6875</v>
      </c>
      <c r="R1621" s="7">
        <v>0.66143782776614701</v>
      </c>
      <c r="S1621" s="8">
        <v>129</v>
      </c>
    </row>
    <row r="1622" spans="2:19" x14ac:dyDescent="0.3">
      <c r="B1622" s="7" t="s">
        <v>484</v>
      </c>
      <c r="C1622" s="7" t="s">
        <v>27</v>
      </c>
      <c r="D1622" s="7" t="s">
        <v>906</v>
      </c>
      <c r="E1622" s="7">
        <v>16</v>
      </c>
      <c r="F1622" s="7" t="s">
        <v>100</v>
      </c>
      <c r="G1622" s="7" t="s">
        <v>33</v>
      </c>
      <c r="H1622" s="7" t="s">
        <v>67</v>
      </c>
      <c r="I1622" s="7">
        <v>3</v>
      </c>
      <c r="J1622" s="7">
        <v>5</v>
      </c>
      <c r="K1622" s="7">
        <v>3</v>
      </c>
      <c r="L1622" s="7">
        <v>11</v>
      </c>
      <c r="M1622" s="7">
        <v>0.63636363636363602</v>
      </c>
      <c r="N1622" s="7">
        <v>0.61931818181818099</v>
      </c>
      <c r="O1622" s="7">
        <v>0.63636363636363602</v>
      </c>
      <c r="P1622" s="7">
        <v>0.62251082251082202</v>
      </c>
      <c r="Q1622" s="7">
        <v>0.58035714285714202</v>
      </c>
      <c r="R1622" s="7">
        <v>0.56413709264399003</v>
      </c>
      <c r="S1622" s="8">
        <v>130</v>
      </c>
    </row>
    <row r="1623" spans="2:19" x14ac:dyDescent="0.3">
      <c r="B1623" s="7" t="s">
        <v>484</v>
      </c>
      <c r="C1623" s="7" t="s">
        <v>25</v>
      </c>
      <c r="D1623" s="7" t="s">
        <v>907</v>
      </c>
      <c r="E1623" s="7">
        <v>16</v>
      </c>
      <c r="F1623" s="7" t="s">
        <v>100</v>
      </c>
      <c r="G1623" s="7" t="s">
        <v>22</v>
      </c>
      <c r="H1623" s="7" t="s">
        <v>67</v>
      </c>
      <c r="I1623" s="7">
        <v>0</v>
      </c>
      <c r="J1623" s="7">
        <v>6</v>
      </c>
      <c r="K1623" s="7">
        <v>3</v>
      </c>
      <c r="L1623" s="7">
        <v>14</v>
      </c>
      <c r="M1623" s="7">
        <v>0.60869565217391297</v>
      </c>
      <c r="N1623" s="7">
        <v>0.51739130434782599</v>
      </c>
      <c r="O1623" s="7">
        <v>0.60869565217391297</v>
      </c>
      <c r="P1623" s="7">
        <v>0.55934195064629799</v>
      </c>
      <c r="Q1623" s="7">
        <v>0.41176470588235198</v>
      </c>
      <c r="R1623" s="7">
        <v>0</v>
      </c>
      <c r="S1623" s="8">
        <v>130</v>
      </c>
    </row>
    <row r="1624" spans="2:19" x14ac:dyDescent="0.3">
      <c r="B1624" s="7" t="s">
        <v>484</v>
      </c>
      <c r="C1624" s="7" t="s">
        <v>25</v>
      </c>
      <c r="D1624" s="7" t="s">
        <v>907</v>
      </c>
      <c r="E1624" s="7">
        <v>16</v>
      </c>
      <c r="F1624" s="7" t="s">
        <v>100</v>
      </c>
      <c r="G1624" s="7" t="s">
        <v>33</v>
      </c>
      <c r="H1624" s="7" t="s">
        <v>67</v>
      </c>
      <c r="I1624" s="7">
        <v>0</v>
      </c>
      <c r="J1624" s="7">
        <v>9</v>
      </c>
      <c r="K1624" s="7">
        <v>1</v>
      </c>
      <c r="L1624" s="7">
        <v>11</v>
      </c>
      <c r="M1624" s="7">
        <v>0.52380952380952295</v>
      </c>
      <c r="N1624" s="7">
        <v>0.314285714285714</v>
      </c>
      <c r="O1624" s="7">
        <v>0.52380952380952295</v>
      </c>
      <c r="P1624" s="7">
        <v>0.39285714285714202</v>
      </c>
      <c r="Q1624" s="7">
        <v>0.45833333333333298</v>
      </c>
      <c r="R1624" s="7">
        <v>0</v>
      </c>
      <c r="S1624" s="8">
        <v>130</v>
      </c>
    </row>
    <row r="1625" spans="2:19" x14ac:dyDescent="0.3">
      <c r="B1625" s="7" t="s">
        <v>484</v>
      </c>
      <c r="C1625" s="7" t="s">
        <v>23</v>
      </c>
      <c r="D1625" s="7" t="s">
        <v>908</v>
      </c>
      <c r="E1625" s="7">
        <v>16</v>
      </c>
      <c r="F1625" s="7" t="s">
        <v>100</v>
      </c>
      <c r="G1625" s="7" t="s">
        <v>22</v>
      </c>
      <c r="H1625" s="7" t="s">
        <v>67</v>
      </c>
      <c r="I1625" s="7">
        <v>0</v>
      </c>
      <c r="J1625" s="7">
        <v>6</v>
      </c>
      <c r="K1625" s="7">
        <v>0</v>
      </c>
      <c r="L1625" s="7">
        <v>17</v>
      </c>
      <c r="M1625" s="7">
        <v>0.73913043478260798</v>
      </c>
      <c r="N1625" s="7">
        <v>0.54631379962192805</v>
      </c>
      <c r="O1625" s="7">
        <v>0.73913043478260798</v>
      </c>
      <c r="P1625" s="7">
        <v>0.62826086956521698</v>
      </c>
      <c r="Q1625" s="7">
        <v>0.5</v>
      </c>
      <c r="R1625" s="7">
        <v>0</v>
      </c>
      <c r="S1625" s="8">
        <v>302</v>
      </c>
    </row>
    <row r="1626" spans="2:19" x14ac:dyDescent="0.3">
      <c r="B1626" s="7" t="s">
        <v>484</v>
      </c>
      <c r="C1626" s="7" t="s">
        <v>23</v>
      </c>
      <c r="D1626" s="7" t="s">
        <v>908</v>
      </c>
      <c r="E1626" s="7">
        <v>16</v>
      </c>
      <c r="F1626" s="7" t="s">
        <v>100</v>
      </c>
      <c r="G1626" s="7" t="s">
        <v>33</v>
      </c>
      <c r="H1626" s="7" t="s">
        <v>67</v>
      </c>
      <c r="I1626" s="7">
        <v>1</v>
      </c>
      <c r="J1626" s="7">
        <v>8</v>
      </c>
      <c r="K1626" s="7">
        <v>2</v>
      </c>
      <c r="L1626" s="7">
        <v>10</v>
      </c>
      <c r="M1626" s="7">
        <v>0.52380952380952295</v>
      </c>
      <c r="N1626" s="7">
        <v>0.46031746031746001</v>
      </c>
      <c r="O1626" s="7">
        <v>0.52380952380952295</v>
      </c>
      <c r="P1626" s="7">
        <v>0.452380952380952</v>
      </c>
      <c r="Q1626" s="7">
        <v>0.47222222222222199</v>
      </c>
      <c r="R1626" s="7">
        <v>0.36186420135146102</v>
      </c>
      <c r="S1626" s="8">
        <v>302</v>
      </c>
    </row>
    <row r="1627" spans="2:19" x14ac:dyDescent="0.3">
      <c r="B1627" s="32" t="s">
        <v>484</v>
      </c>
      <c r="C1627" s="32" t="s">
        <v>23</v>
      </c>
      <c r="D1627" s="32" t="s">
        <v>909</v>
      </c>
      <c r="E1627" s="32">
        <v>16</v>
      </c>
      <c r="F1627" s="32" t="s">
        <v>100</v>
      </c>
      <c r="G1627" s="32" t="s">
        <v>22</v>
      </c>
      <c r="H1627" s="32" t="s">
        <v>73</v>
      </c>
      <c r="I1627" s="32">
        <v>0</v>
      </c>
      <c r="J1627" s="32">
        <v>6</v>
      </c>
      <c r="K1627" s="32">
        <v>0</v>
      </c>
      <c r="L1627" s="32">
        <v>17</v>
      </c>
      <c r="M1627" s="32">
        <v>0.73913043478260798</v>
      </c>
      <c r="N1627" s="32">
        <v>0.54631379962192805</v>
      </c>
      <c r="O1627" s="32">
        <v>0.73913043478260798</v>
      </c>
      <c r="P1627" s="32">
        <v>0.62826086956521698</v>
      </c>
      <c r="Q1627" s="32">
        <v>0.5</v>
      </c>
      <c r="R1627" s="32">
        <v>0</v>
      </c>
      <c r="S1627" s="33">
        <v>188</v>
      </c>
    </row>
    <row r="1628" spans="2:19" x14ac:dyDescent="0.3">
      <c r="B1628" s="32" t="s">
        <v>484</v>
      </c>
      <c r="C1628" s="32" t="s">
        <v>23</v>
      </c>
      <c r="D1628" s="32" t="s">
        <v>909</v>
      </c>
      <c r="E1628" s="32">
        <v>16</v>
      </c>
      <c r="F1628" s="32" t="s">
        <v>100</v>
      </c>
      <c r="G1628" s="32" t="s">
        <v>33</v>
      </c>
      <c r="H1628" s="32" t="s">
        <v>73</v>
      </c>
      <c r="I1628" s="32">
        <v>3</v>
      </c>
      <c r="J1628" s="32">
        <v>6</v>
      </c>
      <c r="K1628" s="32">
        <v>5</v>
      </c>
      <c r="L1628" s="32">
        <v>7</v>
      </c>
      <c r="M1628" s="32">
        <v>0.476190476190476</v>
      </c>
      <c r="N1628" s="32">
        <v>0.46840659340659302</v>
      </c>
      <c r="O1628" s="32">
        <v>0.476190476190476</v>
      </c>
      <c r="P1628" s="32">
        <v>0.47126050420167998</v>
      </c>
      <c r="Q1628" s="32">
        <v>0.45833333333333298</v>
      </c>
      <c r="R1628" s="32">
        <v>0.44513872104693802</v>
      </c>
      <c r="S1628" s="33">
        <v>188</v>
      </c>
    </row>
    <row r="1629" spans="2:19" x14ac:dyDescent="0.3">
      <c r="B1629" s="32" t="s">
        <v>484</v>
      </c>
      <c r="C1629" s="32" t="s">
        <v>19</v>
      </c>
      <c r="D1629" s="32" t="s">
        <v>910</v>
      </c>
      <c r="E1629" s="32">
        <v>16</v>
      </c>
      <c r="F1629" s="32" t="s">
        <v>100</v>
      </c>
      <c r="G1629" s="32" t="s">
        <v>22</v>
      </c>
      <c r="H1629" s="32" t="s">
        <v>73</v>
      </c>
      <c r="I1629" s="32">
        <v>1</v>
      </c>
      <c r="J1629" s="32">
        <v>5</v>
      </c>
      <c r="K1629" s="32">
        <v>7</v>
      </c>
      <c r="L1629" s="32">
        <v>10</v>
      </c>
      <c r="M1629" s="32">
        <v>0.47826086956521702</v>
      </c>
      <c r="N1629" s="32">
        <v>0.52536231884057905</v>
      </c>
      <c r="O1629" s="32">
        <v>0.47826086956521702</v>
      </c>
      <c r="P1629" s="32">
        <v>0.49922360248447201</v>
      </c>
      <c r="Q1629" s="32">
        <v>0.37745098039215602</v>
      </c>
      <c r="R1629" s="32">
        <v>0.30064545690526101</v>
      </c>
      <c r="S1629" s="33">
        <v>109</v>
      </c>
    </row>
    <row r="1630" spans="2:19" x14ac:dyDescent="0.3">
      <c r="B1630" s="32" t="s">
        <v>484</v>
      </c>
      <c r="C1630" s="32" t="s">
        <v>19</v>
      </c>
      <c r="D1630" s="32" t="s">
        <v>910</v>
      </c>
      <c r="E1630" s="32">
        <v>16</v>
      </c>
      <c r="F1630" s="32" t="s">
        <v>100</v>
      </c>
      <c r="G1630" s="32" t="s">
        <v>33</v>
      </c>
      <c r="H1630" s="32" t="s">
        <v>73</v>
      </c>
      <c r="I1630" s="32">
        <v>5</v>
      </c>
      <c r="J1630" s="32">
        <v>4</v>
      </c>
      <c r="K1630" s="32">
        <v>4</v>
      </c>
      <c r="L1630" s="32">
        <v>8</v>
      </c>
      <c r="M1630" s="32">
        <v>0.61904761904761896</v>
      </c>
      <c r="N1630" s="32">
        <v>0.61904761904761896</v>
      </c>
      <c r="O1630" s="32">
        <v>0.61904761904761896</v>
      </c>
      <c r="P1630" s="32">
        <v>0.61904761904761896</v>
      </c>
      <c r="Q1630" s="32">
        <v>0.61111111111111105</v>
      </c>
      <c r="R1630" s="32">
        <v>0.60858061945018405</v>
      </c>
      <c r="S1630" s="33">
        <v>109</v>
      </c>
    </row>
    <row r="1631" spans="2:19" x14ac:dyDescent="0.3">
      <c r="B1631" s="32" t="s">
        <v>484</v>
      </c>
      <c r="C1631" s="32" t="s">
        <v>29</v>
      </c>
      <c r="D1631" s="32" t="s">
        <v>911</v>
      </c>
      <c r="E1631" s="32">
        <v>16</v>
      </c>
      <c r="F1631" s="32" t="s">
        <v>100</v>
      </c>
      <c r="G1631" s="32" t="s">
        <v>22</v>
      </c>
      <c r="H1631" s="32" t="s">
        <v>73</v>
      </c>
      <c r="I1631" s="32">
        <v>0</v>
      </c>
      <c r="J1631" s="32">
        <v>6</v>
      </c>
      <c r="K1631" s="32">
        <v>2</v>
      </c>
      <c r="L1631" s="32">
        <v>15</v>
      </c>
      <c r="M1631" s="32">
        <v>0.65217391304347805</v>
      </c>
      <c r="N1631" s="32">
        <v>0.52795031055900599</v>
      </c>
      <c r="O1631" s="32">
        <v>0.65217391304347805</v>
      </c>
      <c r="P1631" s="32">
        <v>0.58352402745995402</v>
      </c>
      <c r="Q1631" s="32">
        <v>0.441176470588235</v>
      </c>
      <c r="R1631" s="32">
        <v>0</v>
      </c>
      <c r="S1631" s="33">
        <v>144</v>
      </c>
    </row>
    <row r="1632" spans="2:19" x14ac:dyDescent="0.3">
      <c r="B1632" s="32" t="s">
        <v>484</v>
      </c>
      <c r="C1632" s="32" t="s">
        <v>29</v>
      </c>
      <c r="D1632" s="32" t="s">
        <v>911</v>
      </c>
      <c r="E1632" s="32">
        <v>16</v>
      </c>
      <c r="F1632" s="32" t="s">
        <v>100</v>
      </c>
      <c r="G1632" s="32" t="s">
        <v>33</v>
      </c>
      <c r="H1632" s="32" t="s">
        <v>73</v>
      </c>
      <c r="I1632" s="32">
        <v>2</v>
      </c>
      <c r="J1632" s="32">
        <v>7</v>
      </c>
      <c r="K1632" s="32">
        <v>1</v>
      </c>
      <c r="L1632" s="32">
        <v>11</v>
      </c>
      <c r="M1632" s="32">
        <v>0.61904761904761896</v>
      </c>
      <c r="N1632" s="32">
        <v>0.634920634920635</v>
      </c>
      <c r="O1632" s="32">
        <v>0.61904761904761896</v>
      </c>
      <c r="P1632" s="32">
        <v>0.56190476190476102</v>
      </c>
      <c r="Q1632" s="32">
        <v>0.56944444444444398</v>
      </c>
      <c r="R1632" s="32">
        <v>0.536731348519357</v>
      </c>
      <c r="S1632" s="33">
        <v>144</v>
      </c>
    </row>
    <row r="1633" spans="2:19" x14ac:dyDescent="0.3">
      <c r="B1633" s="32" t="s">
        <v>484</v>
      </c>
      <c r="C1633" s="32" t="s">
        <v>27</v>
      </c>
      <c r="D1633" s="32" t="s">
        <v>912</v>
      </c>
      <c r="E1633" s="32">
        <v>16</v>
      </c>
      <c r="F1633" s="32" t="s">
        <v>100</v>
      </c>
      <c r="G1633" s="32" t="s">
        <v>22</v>
      </c>
      <c r="H1633" s="32" t="s">
        <v>73</v>
      </c>
      <c r="I1633" s="32">
        <v>1</v>
      </c>
      <c r="J1633" s="32">
        <v>3</v>
      </c>
      <c r="K1633" s="32">
        <v>7</v>
      </c>
      <c r="L1633" s="32">
        <v>9</v>
      </c>
      <c r="M1633" s="32">
        <v>0.5</v>
      </c>
      <c r="N1633" s="32">
        <v>0.625</v>
      </c>
      <c r="O1633" s="32">
        <v>0.5</v>
      </c>
      <c r="P1633" s="32">
        <v>0.54761904761904701</v>
      </c>
      <c r="Q1633" s="32">
        <v>0.40625</v>
      </c>
      <c r="R1633" s="32">
        <v>0.33885075135369103</v>
      </c>
      <c r="S1633" s="33">
        <v>163</v>
      </c>
    </row>
    <row r="1634" spans="2:19" x14ac:dyDescent="0.3">
      <c r="B1634" s="32" t="s">
        <v>484</v>
      </c>
      <c r="C1634" s="32" t="s">
        <v>27</v>
      </c>
      <c r="D1634" s="32" t="s">
        <v>912</v>
      </c>
      <c r="E1634" s="32">
        <v>16</v>
      </c>
      <c r="F1634" s="32" t="s">
        <v>100</v>
      </c>
      <c r="G1634" s="32" t="s">
        <v>33</v>
      </c>
      <c r="H1634" s="32" t="s">
        <v>73</v>
      </c>
      <c r="I1634" s="32">
        <v>3</v>
      </c>
      <c r="J1634" s="32">
        <v>5</v>
      </c>
      <c r="K1634" s="32">
        <v>7</v>
      </c>
      <c r="L1634" s="32">
        <v>7</v>
      </c>
      <c r="M1634" s="32">
        <v>0.45454545454545398</v>
      </c>
      <c r="N1634" s="32">
        <v>0.48030303030303001</v>
      </c>
      <c r="O1634" s="32">
        <v>0.45454545454545398</v>
      </c>
      <c r="P1634" s="32">
        <v>0.46386946386946298</v>
      </c>
      <c r="Q1634" s="32">
        <v>0.4375</v>
      </c>
      <c r="R1634" s="32">
        <v>0.425608046596123</v>
      </c>
      <c r="S1634" s="33">
        <v>163</v>
      </c>
    </row>
    <row r="1635" spans="2:19" x14ac:dyDescent="0.3">
      <c r="B1635" s="32" t="s">
        <v>484</v>
      </c>
      <c r="C1635" s="32" t="s">
        <v>25</v>
      </c>
      <c r="D1635" s="32" t="s">
        <v>913</v>
      </c>
      <c r="E1635" s="32">
        <v>16</v>
      </c>
      <c r="F1635" s="32" t="s">
        <v>100</v>
      </c>
      <c r="G1635" s="32" t="s">
        <v>22</v>
      </c>
      <c r="H1635" s="32" t="s">
        <v>73</v>
      </c>
      <c r="I1635" s="32">
        <v>2</v>
      </c>
      <c r="J1635" s="32">
        <v>4</v>
      </c>
      <c r="K1635" s="32">
        <v>1</v>
      </c>
      <c r="L1635" s="32">
        <v>16</v>
      </c>
      <c r="M1635" s="32">
        <v>0.78260869565217395</v>
      </c>
      <c r="N1635" s="32">
        <v>0.76521739130434696</v>
      </c>
      <c r="O1635" s="32">
        <v>0.78260869565217395</v>
      </c>
      <c r="P1635" s="32">
        <v>0.75518997258127696</v>
      </c>
      <c r="Q1635" s="32">
        <v>0.63725490196078405</v>
      </c>
      <c r="R1635" s="32">
        <v>0.63956859995776105</v>
      </c>
      <c r="S1635" s="33">
        <v>188</v>
      </c>
    </row>
    <row r="1636" spans="2:19" x14ac:dyDescent="0.3">
      <c r="B1636" s="32" t="s">
        <v>484</v>
      </c>
      <c r="C1636" s="32" t="s">
        <v>25</v>
      </c>
      <c r="D1636" s="32" t="s">
        <v>913</v>
      </c>
      <c r="E1636" s="32">
        <v>16</v>
      </c>
      <c r="F1636" s="32" t="s">
        <v>100</v>
      </c>
      <c r="G1636" s="32" t="s">
        <v>33</v>
      </c>
      <c r="H1636" s="32" t="s">
        <v>73</v>
      </c>
      <c r="I1636" s="32">
        <v>1</v>
      </c>
      <c r="J1636" s="32">
        <v>8</v>
      </c>
      <c r="K1636" s="32">
        <v>3</v>
      </c>
      <c r="L1636" s="32">
        <v>9</v>
      </c>
      <c r="M1636" s="32">
        <v>0.476190476190476</v>
      </c>
      <c r="N1636" s="32">
        <v>0.40966386554621798</v>
      </c>
      <c r="O1636" s="32">
        <v>0.476190476190476</v>
      </c>
      <c r="P1636" s="32">
        <v>0.42061386888973101</v>
      </c>
      <c r="Q1636" s="32">
        <v>0.43055555555555503</v>
      </c>
      <c r="R1636" s="32">
        <v>0.32406944672724097</v>
      </c>
      <c r="S1636" s="33">
        <v>189</v>
      </c>
    </row>
    <row r="1637" spans="2:19" x14ac:dyDescent="0.3">
      <c r="B1637" s="7" t="s">
        <v>484</v>
      </c>
      <c r="C1637" s="7" t="s">
        <v>29</v>
      </c>
      <c r="D1637" s="7" t="s">
        <v>914</v>
      </c>
      <c r="E1637" s="7">
        <v>16</v>
      </c>
      <c r="F1637" s="7" t="s">
        <v>100</v>
      </c>
      <c r="G1637" s="7" t="s">
        <v>22</v>
      </c>
      <c r="H1637" s="7" t="s">
        <v>85</v>
      </c>
      <c r="I1637" s="7">
        <v>4</v>
      </c>
      <c r="J1637" s="7">
        <v>2</v>
      </c>
      <c r="K1637" s="7">
        <v>5</v>
      </c>
      <c r="L1637" s="7">
        <v>12</v>
      </c>
      <c r="M1637" s="7">
        <v>0.69565217391304301</v>
      </c>
      <c r="N1637" s="7">
        <v>0.74948240165631397</v>
      </c>
      <c r="O1637" s="7">
        <v>0.69565217391304301</v>
      </c>
      <c r="P1637" s="7">
        <v>0.71136044880785398</v>
      </c>
      <c r="Q1637" s="7">
        <v>0.68627450980392102</v>
      </c>
      <c r="R1637" s="7">
        <v>0.65069570401222898</v>
      </c>
      <c r="S1637" s="8">
        <v>121</v>
      </c>
    </row>
    <row r="1638" spans="2:19" x14ac:dyDescent="0.3">
      <c r="B1638" s="7" t="s">
        <v>484</v>
      </c>
      <c r="C1638" s="7" t="s">
        <v>29</v>
      </c>
      <c r="D1638" s="7" t="s">
        <v>914</v>
      </c>
      <c r="E1638" s="7">
        <v>16</v>
      </c>
      <c r="F1638" s="7" t="s">
        <v>100</v>
      </c>
      <c r="G1638" s="7" t="s">
        <v>33</v>
      </c>
      <c r="H1638" s="7" t="s">
        <v>85</v>
      </c>
      <c r="I1638" s="7">
        <v>3</v>
      </c>
      <c r="J1638" s="7">
        <v>6</v>
      </c>
      <c r="K1638" s="7">
        <v>4</v>
      </c>
      <c r="L1638" s="7">
        <v>8</v>
      </c>
      <c r="M1638" s="7">
        <v>0.52380952380952295</v>
      </c>
      <c r="N1638" s="7">
        <v>0.51020408163265296</v>
      </c>
      <c r="O1638" s="7">
        <v>0.52380952380952295</v>
      </c>
      <c r="P1638" s="7">
        <v>0.51236263736263699</v>
      </c>
      <c r="Q1638" s="7">
        <v>0.5</v>
      </c>
      <c r="R1638" s="7">
        <v>0.48299558735864401</v>
      </c>
      <c r="S1638" s="8">
        <v>121</v>
      </c>
    </row>
    <row r="1639" spans="2:19" x14ac:dyDescent="0.3">
      <c r="B1639" s="7" t="s">
        <v>484</v>
      </c>
      <c r="C1639" s="7" t="s">
        <v>23</v>
      </c>
      <c r="D1639" s="7" t="s">
        <v>915</v>
      </c>
      <c r="E1639" s="7">
        <v>16</v>
      </c>
      <c r="F1639" s="7" t="s">
        <v>100</v>
      </c>
      <c r="G1639" s="7" t="s">
        <v>22</v>
      </c>
      <c r="H1639" s="7" t="s">
        <v>85</v>
      </c>
      <c r="I1639" s="7">
        <v>1</v>
      </c>
      <c r="J1639" s="7">
        <v>5</v>
      </c>
      <c r="K1639" s="7">
        <v>1</v>
      </c>
      <c r="L1639" s="7">
        <v>16</v>
      </c>
      <c r="M1639" s="7">
        <v>0.73913043478260798</v>
      </c>
      <c r="N1639" s="7">
        <v>0.693581780538302</v>
      </c>
      <c r="O1639" s="7">
        <v>0.73913043478260798</v>
      </c>
      <c r="P1639" s="7">
        <v>0.68764302059496496</v>
      </c>
      <c r="Q1639" s="7">
        <v>0.55392156862745001</v>
      </c>
      <c r="R1639" s="7">
        <v>0.494421816408677</v>
      </c>
      <c r="S1639" s="8">
        <v>193</v>
      </c>
    </row>
    <row r="1640" spans="2:19" x14ac:dyDescent="0.3">
      <c r="B1640" s="7" t="s">
        <v>484</v>
      </c>
      <c r="C1640" s="7" t="s">
        <v>23</v>
      </c>
      <c r="D1640" s="7" t="s">
        <v>915</v>
      </c>
      <c r="E1640" s="7">
        <v>16</v>
      </c>
      <c r="F1640" s="7" t="s">
        <v>100</v>
      </c>
      <c r="G1640" s="7" t="s">
        <v>33</v>
      </c>
      <c r="H1640" s="7" t="s">
        <v>85</v>
      </c>
      <c r="I1640" s="7">
        <v>3</v>
      </c>
      <c r="J1640" s="7">
        <v>6</v>
      </c>
      <c r="K1640" s="7">
        <v>8</v>
      </c>
      <c r="L1640" s="7">
        <v>4</v>
      </c>
      <c r="M1640" s="7">
        <v>0.33333333333333298</v>
      </c>
      <c r="N1640" s="7">
        <v>0.34545454545454501</v>
      </c>
      <c r="O1640" s="7">
        <v>0.33333333333333298</v>
      </c>
      <c r="P1640" s="7">
        <v>0.33636363636363598</v>
      </c>
      <c r="Q1640" s="7">
        <v>0.33333333333333298</v>
      </c>
      <c r="R1640" s="7">
        <v>0.33180774028439403</v>
      </c>
      <c r="S1640" s="8">
        <v>193</v>
      </c>
    </row>
    <row r="1641" spans="2:19" x14ac:dyDescent="0.3">
      <c r="B1641" s="7" t="s">
        <v>484</v>
      </c>
      <c r="C1641" s="7" t="s">
        <v>19</v>
      </c>
      <c r="D1641" s="7" t="s">
        <v>916</v>
      </c>
      <c r="E1641" s="7">
        <v>16</v>
      </c>
      <c r="F1641" s="7" t="s">
        <v>100</v>
      </c>
      <c r="G1641" s="7" t="s">
        <v>22</v>
      </c>
      <c r="H1641" s="7" t="s">
        <v>85</v>
      </c>
      <c r="I1641" s="7">
        <v>0</v>
      </c>
      <c r="J1641" s="7">
        <v>6</v>
      </c>
      <c r="K1641" s="7">
        <v>0</v>
      </c>
      <c r="L1641" s="7">
        <v>17</v>
      </c>
      <c r="M1641" s="7">
        <v>0.73913043478260798</v>
      </c>
      <c r="N1641" s="7">
        <v>0.54631379962192805</v>
      </c>
      <c r="O1641" s="7">
        <v>0.73913043478260798</v>
      </c>
      <c r="P1641" s="7">
        <v>0.62826086956521698</v>
      </c>
      <c r="Q1641" s="7">
        <v>0.5</v>
      </c>
      <c r="R1641" s="7">
        <v>0</v>
      </c>
      <c r="S1641" s="8">
        <v>166</v>
      </c>
    </row>
    <row r="1642" spans="2:19" x14ac:dyDescent="0.3">
      <c r="B1642" s="7" t="s">
        <v>484</v>
      </c>
      <c r="C1642" s="7" t="s">
        <v>19</v>
      </c>
      <c r="D1642" s="7" t="s">
        <v>916</v>
      </c>
      <c r="E1642" s="7">
        <v>16</v>
      </c>
      <c r="F1642" s="7" t="s">
        <v>100</v>
      </c>
      <c r="G1642" s="7" t="s">
        <v>33</v>
      </c>
      <c r="H1642" s="7" t="s">
        <v>85</v>
      </c>
      <c r="I1642" s="7">
        <v>5</v>
      </c>
      <c r="J1642" s="7">
        <v>4</v>
      </c>
      <c r="K1642" s="7">
        <v>0</v>
      </c>
      <c r="L1642" s="7">
        <v>12</v>
      </c>
      <c r="M1642" s="7">
        <v>0.80952380952380898</v>
      </c>
      <c r="N1642" s="7">
        <v>0.85714285714285698</v>
      </c>
      <c r="O1642" s="7">
        <v>0.80952380952380898</v>
      </c>
      <c r="P1642" s="7">
        <v>0.79591836734693799</v>
      </c>
      <c r="Q1642" s="7">
        <v>0.77777777777777701</v>
      </c>
      <c r="R1642" s="7">
        <v>0.803428418944651</v>
      </c>
      <c r="S1642" s="8">
        <v>166</v>
      </c>
    </row>
    <row r="1643" spans="2:19" x14ac:dyDescent="0.3">
      <c r="B1643" s="7" t="s">
        <v>484</v>
      </c>
      <c r="C1643" s="7" t="s">
        <v>25</v>
      </c>
      <c r="D1643" s="7" t="s">
        <v>917</v>
      </c>
      <c r="E1643" s="7">
        <v>16</v>
      </c>
      <c r="F1643" s="7" t="s">
        <v>100</v>
      </c>
      <c r="G1643" s="7" t="s">
        <v>22</v>
      </c>
      <c r="H1643" s="7" t="s">
        <v>85</v>
      </c>
      <c r="I1643" s="7">
        <v>0</v>
      </c>
      <c r="J1643" s="7">
        <v>6</v>
      </c>
      <c r="K1643" s="7">
        <v>5</v>
      </c>
      <c r="L1643" s="7">
        <v>12</v>
      </c>
      <c r="M1643" s="7">
        <v>0.52173913043478204</v>
      </c>
      <c r="N1643" s="7">
        <v>0.49275362318840499</v>
      </c>
      <c r="O1643" s="7">
        <v>0.52173913043478204</v>
      </c>
      <c r="P1643" s="7">
        <v>0.50683229813664599</v>
      </c>
      <c r="Q1643" s="7">
        <v>0.35294117647058798</v>
      </c>
      <c r="R1643" s="7">
        <v>0</v>
      </c>
      <c r="S1643" s="8">
        <v>189</v>
      </c>
    </row>
    <row r="1644" spans="2:19" x14ac:dyDescent="0.3">
      <c r="B1644" s="7" t="s">
        <v>484</v>
      </c>
      <c r="C1644" s="7" t="s">
        <v>25</v>
      </c>
      <c r="D1644" s="7" t="s">
        <v>917</v>
      </c>
      <c r="E1644" s="7">
        <v>16</v>
      </c>
      <c r="F1644" s="7" t="s">
        <v>100</v>
      </c>
      <c r="G1644" s="7" t="s">
        <v>33</v>
      </c>
      <c r="H1644" s="7" t="s">
        <v>85</v>
      </c>
      <c r="I1644" s="7">
        <v>0</v>
      </c>
      <c r="J1644" s="7">
        <v>9</v>
      </c>
      <c r="K1644" s="7">
        <v>0</v>
      </c>
      <c r="L1644" s="7">
        <v>12</v>
      </c>
      <c r="M1644" s="7">
        <v>0.57142857142857095</v>
      </c>
      <c r="N1644" s="7">
        <v>0.32653061224489699</v>
      </c>
      <c r="O1644" s="7">
        <v>0.57142857142857095</v>
      </c>
      <c r="P1644" s="7">
        <v>0.415584415584415</v>
      </c>
      <c r="Q1644" s="7">
        <v>0.5</v>
      </c>
      <c r="R1644" s="7">
        <v>0</v>
      </c>
      <c r="S1644" s="8">
        <v>189</v>
      </c>
    </row>
    <row r="1645" spans="2:19" x14ac:dyDescent="0.3">
      <c r="B1645" s="7" t="s">
        <v>484</v>
      </c>
      <c r="C1645" s="7" t="s">
        <v>27</v>
      </c>
      <c r="D1645" s="7" t="s">
        <v>918</v>
      </c>
      <c r="E1645" s="7">
        <v>16</v>
      </c>
      <c r="F1645" s="7" t="s">
        <v>100</v>
      </c>
      <c r="G1645" s="7" t="s">
        <v>22</v>
      </c>
      <c r="H1645" s="7" t="s">
        <v>85</v>
      </c>
      <c r="I1645" s="7">
        <v>1</v>
      </c>
      <c r="J1645" s="7">
        <v>3</v>
      </c>
      <c r="K1645" s="7">
        <v>5</v>
      </c>
      <c r="L1645" s="7">
        <v>11</v>
      </c>
      <c r="M1645" s="7">
        <v>0.6</v>
      </c>
      <c r="N1645" s="7">
        <v>0.661904761904761</v>
      </c>
      <c r="O1645" s="7">
        <v>0.6</v>
      </c>
      <c r="P1645" s="7">
        <v>0.62666666666666604</v>
      </c>
      <c r="Q1645" s="7">
        <v>0.46875</v>
      </c>
      <c r="R1645" s="7">
        <v>0.38733034936245903</v>
      </c>
      <c r="S1645" s="8">
        <v>218</v>
      </c>
    </row>
    <row r="1646" spans="2:19" x14ac:dyDescent="0.3">
      <c r="B1646" s="7" t="s">
        <v>484</v>
      </c>
      <c r="C1646" s="7" t="s">
        <v>27</v>
      </c>
      <c r="D1646" s="7" t="s">
        <v>918</v>
      </c>
      <c r="E1646" s="7">
        <v>16</v>
      </c>
      <c r="F1646" s="7" t="s">
        <v>100</v>
      </c>
      <c r="G1646" s="7" t="s">
        <v>33</v>
      </c>
      <c r="H1646" s="7" t="s">
        <v>85</v>
      </c>
      <c r="I1646" s="7">
        <v>3</v>
      </c>
      <c r="J1646" s="7">
        <v>5</v>
      </c>
      <c r="K1646" s="7">
        <v>7</v>
      </c>
      <c r="L1646" s="7">
        <v>7</v>
      </c>
      <c r="M1646" s="7">
        <v>0.45454545454545398</v>
      </c>
      <c r="N1646" s="7">
        <v>0.48030303030303001</v>
      </c>
      <c r="O1646" s="7">
        <v>0.45454545454545398</v>
      </c>
      <c r="P1646" s="7">
        <v>0.46386946386946298</v>
      </c>
      <c r="Q1646" s="7">
        <v>0.4375</v>
      </c>
      <c r="R1646" s="7">
        <v>0.425608046596123</v>
      </c>
      <c r="S1646" s="8">
        <v>219</v>
      </c>
    </row>
    <row r="1647" spans="2:19" x14ac:dyDescent="0.3">
      <c r="B1647" s="32" t="s">
        <v>484</v>
      </c>
      <c r="C1647" s="32" t="s">
        <v>23</v>
      </c>
      <c r="D1647" s="32" t="s">
        <v>919</v>
      </c>
      <c r="E1647" s="32">
        <v>16</v>
      </c>
      <c r="F1647" s="32" t="s">
        <v>100</v>
      </c>
      <c r="G1647" s="32" t="s">
        <v>22</v>
      </c>
      <c r="H1647" s="32" t="s">
        <v>91</v>
      </c>
      <c r="I1647" s="32">
        <v>0</v>
      </c>
      <c r="J1647" s="32">
        <v>6</v>
      </c>
      <c r="K1647" s="32">
        <v>1</v>
      </c>
      <c r="L1647" s="32">
        <v>16</v>
      </c>
      <c r="M1647" s="32">
        <v>0.69565217391304301</v>
      </c>
      <c r="N1647" s="32">
        <v>0.53754940711462396</v>
      </c>
      <c r="O1647" s="32">
        <v>0.69565217391304301</v>
      </c>
      <c r="P1647" s="32">
        <v>0.60646599777034504</v>
      </c>
      <c r="Q1647" s="32">
        <v>0.47058823529411697</v>
      </c>
      <c r="R1647" s="32">
        <v>0</v>
      </c>
      <c r="S1647" s="33">
        <v>138</v>
      </c>
    </row>
    <row r="1648" spans="2:19" x14ac:dyDescent="0.3">
      <c r="B1648" s="32" t="s">
        <v>484</v>
      </c>
      <c r="C1648" s="32" t="s">
        <v>23</v>
      </c>
      <c r="D1648" s="32" t="s">
        <v>919</v>
      </c>
      <c r="E1648" s="32">
        <v>16</v>
      </c>
      <c r="F1648" s="32" t="s">
        <v>100</v>
      </c>
      <c r="G1648" s="32" t="s">
        <v>33</v>
      </c>
      <c r="H1648" s="32" t="s">
        <v>91</v>
      </c>
      <c r="I1648" s="32">
        <v>2</v>
      </c>
      <c r="J1648" s="32">
        <v>7</v>
      </c>
      <c r="K1648" s="32">
        <v>5</v>
      </c>
      <c r="L1648" s="32">
        <v>7</v>
      </c>
      <c r="M1648" s="32">
        <v>0.42857142857142799</v>
      </c>
      <c r="N1648" s="32">
        <v>0.40816326530612201</v>
      </c>
      <c r="O1648" s="32">
        <v>0.42857142857142799</v>
      </c>
      <c r="P1648" s="32">
        <v>0.41483516483516403</v>
      </c>
      <c r="Q1648" s="32">
        <v>0.40277777777777701</v>
      </c>
      <c r="R1648" s="32">
        <v>0.36889397323343998</v>
      </c>
      <c r="S1648" s="33">
        <v>139</v>
      </c>
    </row>
    <row r="1649" spans="2:19" x14ac:dyDescent="0.3">
      <c r="B1649" s="32" t="s">
        <v>484</v>
      </c>
      <c r="C1649" s="32" t="s">
        <v>25</v>
      </c>
      <c r="D1649" s="32" t="s">
        <v>920</v>
      </c>
      <c r="E1649" s="32">
        <v>16</v>
      </c>
      <c r="F1649" s="32" t="s">
        <v>100</v>
      </c>
      <c r="G1649" s="32" t="s">
        <v>22</v>
      </c>
      <c r="H1649" s="32" t="s">
        <v>91</v>
      </c>
      <c r="I1649" s="32">
        <v>0</v>
      </c>
      <c r="J1649" s="32">
        <v>6</v>
      </c>
      <c r="K1649" s="32">
        <v>2</v>
      </c>
      <c r="L1649" s="32">
        <v>15</v>
      </c>
      <c r="M1649" s="32">
        <v>0.65217391304347805</v>
      </c>
      <c r="N1649" s="32">
        <v>0.52795031055900599</v>
      </c>
      <c r="O1649" s="32">
        <v>0.65217391304347805</v>
      </c>
      <c r="P1649" s="32">
        <v>0.58352402745995402</v>
      </c>
      <c r="Q1649" s="32">
        <v>0.441176470588235</v>
      </c>
      <c r="R1649" s="32">
        <v>0</v>
      </c>
      <c r="S1649" s="33">
        <v>169</v>
      </c>
    </row>
    <row r="1650" spans="2:19" x14ac:dyDescent="0.3">
      <c r="B1650" s="32" t="s">
        <v>484</v>
      </c>
      <c r="C1650" s="32" t="s">
        <v>25</v>
      </c>
      <c r="D1650" s="32" t="s">
        <v>920</v>
      </c>
      <c r="E1650" s="32">
        <v>16</v>
      </c>
      <c r="F1650" s="32" t="s">
        <v>100</v>
      </c>
      <c r="G1650" s="32" t="s">
        <v>33</v>
      </c>
      <c r="H1650" s="32" t="s">
        <v>91</v>
      </c>
      <c r="I1650" s="32">
        <v>1</v>
      </c>
      <c r="J1650" s="32">
        <v>8</v>
      </c>
      <c r="K1650" s="32">
        <v>0</v>
      </c>
      <c r="L1650" s="32">
        <v>12</v>
      </c>
      <c r="M1650" s="32">
        <v>0.61904761904761896</v>
      </c>
      <c r="N1650" s="32">
        <v>0.77142857142857102</v>
      </c>
      <c r="O1650" s="32">
        <v>0.61904761904761896</v>
      </c>
      <c r="P1650" s="32">
        <v>0.51428571428571401</v>
      </c>
      <c r="Q1650" s="32">
        <v>0.55555555555555503</v>
      </c>
      <c r="R1650" s="32">
        <v>0.50813274815461396</v>
      </c>
      <c r="S1650" s="33">
        <v>169</v>
      </c>
    </row>
    <row r="1651" spans="2:19" x14ac:dyDescent="0.3">
      <c r="B1651" s="32" t="s">
        <v>484</v>
      </c>
      <c r="C1651" s="32" t="s">
        <v>29</v>
      </c>
      <c r="D1651" s="32" t="s">
        <v>921</v>
      </c>
      <c r="E1651" s="32">
        <v>16</v>
      </c>
      <c r="F1651" s="32" t="s">
        <v>100</v>
      </c>
      <c r="G1651" s="32" t="s">
        <v>22</v>
      </c>
      <c r="H1651" s="32" t="s">
        <v>91</v>
      </c>
      <c r="I1651" s="32">
        <v>3</v>
      </c>
      <c r="J1651" s="32">
        <v>3</v>
      </c>
      <c r="K1651" s="32">
        <v>0</v>
      </c>
      <c r="L1651" s="32">
        <v>17</v>
      </c>
      <c r="M1651" s="32">
        <v>0.86956521739130399</v>
      </c>
      <c r="N1651" s="32">
        <v>0.889130434782608</v>
      </c>
      <c r="O1651" s="32">
        <v>0.86956521739130399</v>
      </c>
      <c r="P1651" s="32">
        <v>0.853113983548766</v>
      </c>
      <c r="Q1651" s="32">
        <v>0.75</v>
      </c>
      <c r="R1651" s="32">
        <v>0.80741577921184104</v>
      </c>
      <c r="S1651" s="33">
        <v>238</v>
      </c>
    </row>
    <row r="1652" spans="2:19" x14ac:dyDescent="0.3">
      <c r="B1652" s="32" t="s">
        <v>484</v>
      </c>
      <c r="C1652" s="32" t="s">
        <v>29</v>
      </c>
      <c r="D1652" s="32" t="s">
        <v>921</v>
      </c>
      <c r="E1652" s="32">
        <v>16</v>
      </c>
      <c r="F1652" s="32" t="s">
        <v>100</v>
      </c>
      <c r="G1652" s="32" t="s">
        <v>33</v>
      </c>
      <c r="H1652" s="32" t="s">
        <v>91</v>
      </c>
      <c r="I1652" s="32">
        <v>3</v>
      </c>
      <c r="J1652" s="32">
        <v>6</v>
      </c>
      <c r="K1652" s="32">
        <v>1</v>
      </c>
      <c r="L1652" s="32">
        <v>11</v>
      </c>
      <c r="M1652" s="32">
        <v>0.66666666666666596</v>
      </c>
      <c r="N1652" s="32">
        <v>0.69117647058823495</v>
      </c>
      <c r="O1652" s="32">
        <v>0.66666666666666596</v>
      </c>
      <c r="P1652" s="32">
        <v>0.63129973474801004</v>
      </c>
      <c r="Q1652" s="32">
        <v>0.625</v>
      </c>
      <c r="R1652" s="32">
        <v>0.62054574618451996</v>
      </c>
      <c r="S1652" s="33">
        <v>239</v>
      </c>
    </row>
    <row r="1653" spans="2:19" x14ac:dyDescent="0.3">
      <c r="B1653" s="32" t="s">
        <v>484</v>
      </c>
      <c r="C1653" s="32" t="s">
        <v>27</v>
      </c>
      <c r="D1653" s="32" t="s">
        <v>922</v>
      </c>
      <c r="E1653" s="32">
        <v>16</v>
      </c>
      <c r="F1653" s="32" t="s">
        <v>100</v>
      </c>
      <c r="G1653" s="32" t="s">
        <v>22</v>
      </c>
      <c r="H1653" s="32" t="s">
        <v>91</v>
      </c>
      <c r="I1653" s="32">
        <v>0</v>
      </c>
      <c r="J1653" s="32">
        <v>4</v>
      </c>
      <c r="K1653" s="32">
        <v>3</v>
      </c>
      <c r="L1653" s="32">
        <v>13</v>
      </c>
      <c r="M1653" s="32">
        <v>0.65</v>
      </c>
      <c r="N1653" s="32">
        <v>0.61176470588235199</v>
      </c>
      <c r="O1653" s="32">
        <v>0.65</v>
      </c>
      <c r="P1653" s="32">
        <v>0.63030303030303003</v>
      </c>
      <c r="Q1653" s="32">
        <v>0.40625</v>
      </c>
      <c r="R1653" s="32">
        <v>0</v>
      </c>
      <c r="S1653" s="33">
        <v>184</v>
      </c>
    </row>
    <row r="1654" spans="2:19" x14ac:dyDescent="0.3">
      <c r="B1654" s="32" t="s">
        <v>484</v>
      </c>
      <c r="C1654" s="32" t="s">
        <v>27</v>
      </c>
      <c r="D1654" s="32" t="s">
        <v>922</v>
      </c>
      <c r="E1654" s="32">
        <v>16</v>
      </c>
      <c r="F1654" s="32" t="s">
        <v>100</v>
      </c>
      <c r="G1654" s="32" t="s">
        <v>33</v>
      </c>
      <c r="H1654" s="32" t="s">
        <v>91</v>
      </c>
      <c r="I1654" s="32">
        <v>1</v>
      </c>
      <c r="J1654" s="32">
        <v>7</v>
      </c>
      <c r="K1654" s="32">
        <v>4</v>
      </c>
      <c r="L1654" s="32">
        <v>10</v>
      </c>
      <c r="M1654" s="32">
        <v>0.5</v>
      </c>
      <c r="N1654" s="32">
        <v>0.44705882352941101</v>
      </c>
      <c r="O1654" s="32">
        <v>0.5</v>
      </c>
      <c r="P1654" s="32">
        <v>0.46650124069478899</v>
      </c>
      <c r="Q1654" s="32">
        <v>0.41964285714285698</v>
      </c>
      <c r="R1654" s="32">
        <v>0.32014060615821299</v>
      </c>
      <c r="S1654" s="33">
        <v>184</v>
      </c>
    </row>
    <row r="1655" spans="2:19" x14ac:dyDescent="0.3">
      <c r="B1655" s="32" t="s">
        <v>484</v>
      </c>
      <c r="C1655" s="32" t="s">
        <v>19</v>
      </c>
      <c r="D1655" s="32" t="s">
        <v>923</v>
      </c>
      <c r="E1655" s="32">
        <v>16</v>
      </c>
      <c r="F1655" s="32" t="s">
        <v>100</v>
      </c>
      <c r="G1655" s="32" t="s">
        <v>22</v>
      </c>
      <c r="H1655" s="32" t="s">
        <v>91</v>
      </c>
      <c r="I1655" s="32">
        <v>2</v>
      </c>
      <c r="J1655" s="32">
        <v>4</v>
      </c>
      <c r="K1655" s="32">
        <v>3</v>
      </c>
      <c r="L1655" s="32">
        <v>14</v>
      </c>
      <c r="M1655" s="32">
        <v>0.69565217391304301</v>
      </c>
      <c r="N1655" s="32">
        <v>0.67922705314009602</v>
      </c>
      <c r="O1655" s="32">
        <v>0.69565217391304301</v>
      </c>
      <c r="P1655" s="32">
        <v>0.68616600790513804</v>
      </c>
      <c r="Q1655" s="32">
        <v>0.578431372549019</v>
      </c>
      <c r="R1655" s="32">
        <v>0.54059042028730298</v>
      </c>
      <c r="S1655" s="33">
        <v>266</v>
      </c>
    </row>
    <row r="1656" spans="2:19" x14ac:dyDescent="0.3">
      <c r="B1656" s="32" t="s">
        <v>484</v>
      </c>
      <c r="C1656" s="32" t="s">
        <v>19</v>
      </c>
      <c r="D1656" s="32" t="s">
        <v>923</v>
      </c>
      <c r="E1656" s="32">
        <v>16</v>
      </c>
      <c r="F1656" s="32" t="s">
        <v>100</v>
      </c>
      <c r="G1656" s="32" t="s">
        <v>33</v>
      </c>
      <c r="H1656" s="32" t="s">
        <v>91</v>
      </c>
      <c r="I1656" s="32">
        <v>7</v>
      </c>
      <c r="J1656" s="32">
        <v>2</v>
      </c>
      <c r="K1656" s="32">
        <v>3</v>
      </c>
      <c r="L1656" s="32">
        <v>9</v>
      </c>
      <c r="M1656" s="32">
        <v>0.76190476190476097</v>
      </c>
      <c r="N1656" s="32">
        <v>0.76753246753246696</v>
      </c>
      <c r="O1656" s="32">
        <v>0.76190476190476097</v>
      </c>
      <c r="P1656" s="32">
        <v>0.76299444262830896</v>
      </c>
      <c r="Q1656" s="32">
        <v>0.76388888888888895</v>
      </c>
      <c r="R1656" s="32">
        <v>0.76026704301274195</v>
      </c>
      <c r="S1656" s="33">
        <v>266</v>
      </c>
    </row>
    <row r="1657" spans="2:19" x14ac:dyDescent="0.3">
      <c r="B1657" s="7" t="s">
        <v>484</v>
      </c>
      <c r="C1657" s="7" t="s">
        <v>23</v>
      </c>
      <c r="D1657" s="7" t="s">
        <v>924</v>
      </c>
      <c r="E1657" s="7">
        <v>16</v>
      </c>
      <c r="F1657" s="7" t="s">
        <v>100</v>
      </c>
      <c r="G1657" s="7" t="s">
        <v>22</v>
      </c>
      <c r="H1657" s="7" t="s">
        <v>96</v>
      </c>
      <c r="I1657" s="7">
        <v>0</v>
      </c>
      <c r="J1657" s="7">
        <v>6</v>
      </c>
      <c r="K1657" s="7">
        <v>0</v>
      </c>
      <c r="L1657" s="7">
        <v>17</v>
      </c>
      <c r="M1657" s="7">
        <v>0.73913043478260798</v>
      </c>
      <c r="N1657" s="7">
        <v>0.54631379962192805</v>
      </c>
      <c r="O1657" s="7">
        <v>0.73913043478260798</v>
      </c>
      <c r="P1657" s="7">
        <v>0.62826086956521698</v>
      </c>
      <c r="Q1657" s="7">
        <v>0.5</v>
      </c>
      <c r="R1657" s="7">
        <v>0</v>
      </c>
      <c r="S1657" s="8">
        <v>112</v>
      </c>
    </row>
    <row r="1658" spans="2:19" x14ac:dyDescent="0.3">
      <c r="B1658" s="7" t="s">
        <v>484</v>
      </c>
      <c r="C1658" s="7" t="s">
        <v>23</v>
      </c>
      <c r="D1658" s="7" t="s">
        <v>924</v>
      </c>
      <c r="E1658" s="7">
        <v>16</v>
      </c>
      <c r="F1658" s="7" t="s">
        <v>100</v>
      </c>
      <c r="G1658" s="7" t="s">
        <v>33</v>
      </c>
      <c r="H1658" s="7" t="s">
        <v>96</v>
      </c>
      <c r="I1658" s="7">
        <v>2</v>
      </c>
      <c r="J1658" s="7">
        <v>7</v>
      </c>
      <c r="K1658" s="7">
        <v>0</v>
      </c>
      <c r="L1658" s="7">
        <v>12</v>
      </c>
      <c r="M1658" s="7">
        <v>0.66666666666666596</v>
      </c>
      <c r="N1658" s="7">
        <v>0.78947368421052599</v>
      </c>
      <c r="O1658" s="7">
        <v>0.66666666666666596</v>
      </c>
      <c r="P1658" s="7">
        <v>0.59824046920821095</v>
      </c>
      <c r="Q1658" s="7">
        <v>0.61111111111111105</v>
      </c>
      <c r="R1658" s="7">
        <v>0.61207379018601804</v>
      </c>
      <c r="S1658" s="8">
        <v>112</v>
      </c>
    </row>
    <row r="1659" spans="2:19" x14ac:dyDescent="0.3">
      <c r="B1659" s="7" t="s">
        <v>484</v>
      </c>
      <c r="C1659" s="7" t="s">
        <v>29</v>
      </c>
      <c r="D1659" s="7" t="s">
        <v>925</v>
      </c>
      <c r="E1659" s="7">
        <v>16</v>
      </c>
      <c r="F1659" s="7" t="s">
        <v>100</v>
      </c>
      <c r="G1659" s="7" t="s">
        <v>22</v>
      </c>
      <c r="H1659" s="7" t="s">
        <v>96</v>
      </c>
      <c r="I1659" s="7">
        <v>6</v>
      </c>
      <c r="J1659" s="7">
        <v>0</v>
      </c>
      <c r="K1659" s="7">
        <v>5</v>
      </c>
      <c r="L1659" s="7">
        <v>12</v>
      </c>
      <c r="M1659" s="7">
        <v>0.78260869565217395</v>
      </c>
      <c r="N1659" s="7">
        <v>0.88142292490118501</v>
      </c>
      <c r="O1659" s="7">
        <v>0.78260869565217395</v>
      </c>
      <c r="P1659" s="7">
        <v>0.79583737542993205</v>
      </c>
      <c r="Q1659" s="7">
        <v>0.85294117647058798</v>
      </c>
      <c r="R1659" s="7">
        <v>0.78772154216704204</v>
      </c>
      <c r="S1659" s="8">
        <v>978</v>
      </c>
    </row>
    <row r="1660" spans="2:19" x14ac:dyDescent="0.3">
      <c r="B1660" s="7" t="s">
        <v>484</v>
      </c>
      <c r="C1660" s="7" t="s">
        <v>29</v>
      </c>
      <c r="D1660" s="7" t="s">
        <v>925</v>
      </c>
      <c r="E1660" s="7">
        <v>16</v>
      </c>
      <c r="F1660" s="7" t="s">
        <v>100</v>
      </c>
      <c r="G1660" s="7" t="s">
        <v>33</v>
      </c>
      <c r="H1660" s="7" t="s">
        <v>96</v>
      </c>
      <c r="I1660" s="7">
        <v>5</v>
      </c>
      <c r="J1660" s="7">
        <v>4</v>
      </c>
      <c r="K1660" s="7">
        <v>7</v>
      </c>
      <c r="L1660" s="7">
        <v>5</v>
      </c>
      <c r="M1660" s="7">
        <v>0.476190476190476</v>
      </c>
      <c r="N1660" s="7">
        <v>0.49603174603174599</v>
      </c>
      <c r="O1660" s="7">
        <v>0.476190476190476</v>
      </c>
      <c r="P1660" s="7">
        <v>0.476190476190476</v>
      </c>
      <c r="Q1660" s="7">
        <v>0.48611111111111099</v>
      </c>
      <c r="R1660" s="7">
        <v>0.48112522432468802</v>
      </c>
      <c r="S1660" s="8">
        <v>979</v>
      </c>
    </row>
    <row r="1661" spans="2:19" x14ac:dyDescent="0.3">
      <c r="B1661" s="7" t="s">
        <v>484</v>
      </c>
      <c r="C1661" s="7" t="s">
        <v>19</v>
      </c>
      <c r="D1661" s="7" t="s">
        <v>926</v>
      </c>
      <c r="E1661" s="7">
        <v>16</v>
      </c>
      <c r="F1661" s="7" t="s">
        <v>100</v>
      </c>
      <c r="G1661" s="7" t="s">
        <v>22</v>
      </c>
      <c r="H1661" s="7" t="s">
        <v>96</v>
      </c>
      <c r="I1661" s="7">
        <v>4</v>
      </c>
      <c r="J1661" s="7">
        <v>2</v>
      </c>
      <c r="K1661" s="7">
        <v>6</v>
      </c>
      <c r="L1661" s="7">
        <v>11</v>
      </c>
      <c r="M1661" s="7">
        <v>0.65217391304347805</v>
      </c>
      <c r="N1661" s="7">
        <v>0.72976588628762495</v>
      </c>
      <c r="O1661" s="7">
        <v>0.65217391304347805</v>
      </c>
      <c r="P1661" s="7">
        <v>0.672463768115942</v>
      </c>
      <c r="Q1661" s="7">
        <v>0.65686274509803899</v>
      </c>
      <c r="R1661" s="7">
        <v>0.61814513737513999</v>
      </c>
      <c r="S1661" s="8">
        <v>176</v>
      </c>
    </row>
    <row r="1662" spans="2:19" x14ac:dyDescent="0.3">
      <c r="B1662" s="7" t="s">
        <v>484</v>
      </c>
      <c r="C1662" s="7" t="s">
        <v>19</v>
      </c>
      <c r="D1662" s="7" t="s">
        <v>926</v>
      </c>
      <c r="E1662" s="7">
        <v>16</v>
      </c>
      <c r="F1662" s="7" t="s">
        <v>100</v>
      </c>
      <c r="G1662" s="7" t="s">
        <v>33</v>
      </c>
      <c r="H1662" s="7" t="s">
        <v>96</v>
      </c>
      <c r="I1662" s="7">
        <v>4</v>
      </c>
      <c r="J1662" s="7">
        <v>5</v>
      </c>
      <c r="K1662" s="7">
        <v>1</v>
      </c>
      <c r="L1662" s="7">
        <v>11</v>
      </c>
      <c r="M1662" s="7">
        <v>0.71428571428571397</v>
      </c>
      <c r="N1662" s="7">
        <v>0.73571428571428499</v>
      </c>
      <c r="O1662" s="7">
        <v>0.71428571428571397</v>
      </c>
      <c r="P1662" s="7">
        <v>0.69387755102040805</v>
      </c>
      <c r="Q1662" s="7">
        <v>0.68055555555555503</v>
      </c>
      <c r="R1662" s="7">
        <v>0.68801499344354999</v>
      </c>
      <c r="S1662" s="8">
        <v>177</v>
      </c>
    </row>
    <row r="1663" spans="2:19" x14ac:dyDescent="0.3">
      <c r="B1663" s="7" t="s">
        <v>484</v>
      </c>
      <c r="C1663" s="7" t="s">
        <v>25</v>
      </c>
      <c r="D1663" s="7" t="s">
        <v>927</v>
      </c>
      <c r="E1663" s="7">
        <v>16</v>
      </c>
      <c r="F1663" s="7" t="s">
        <v>100</v>
      </c>
      <c r="G1663" s="7" t="s">
        <v>22</v>
      </c>
      <c r="H1663" s="7" t="s">
        <v>96</v>
      </c>
      <c r="I1663" s="7">
        <v>3</v>
      </c>
      <c r="J1663" s="7">
        <v>3</v>
      </c>
      <c r="K1663" s="7">
        <v>4</v>
      </c>
      <c r="L1663" s="7">
        <v>13</v>
      </c>
      <c r="M1663" s="7">
        <v>0.69565217391304301</v>
      </c>
      <c r="N1663" s="7">
        <v>0.71234472049689401</v>
      </c>
      <c r="O1663" s="7">
        <v>0.69565217391304301</v>
      </c>
      <c r="P1663" s="7">
        <v>0.70274652883348498</v>
      </c>
      <c r="Q1663" s="7">
        <v>0.63235294117647001</v>
      </c>
      <c r="R1663" s="7">
        <v>0.60405676837984001</v>
      </c>
      <c r="S1663" s="8">
        <v>160</v>
      </c>
    </row>
    <row r="1664" spans="2:19" x14ac:dyDescent="0.3">
      <c r="B1664" s="7" t="s">
        <v>484</v>
      </c>
      <c r="C1664" s="7" t="s">
        <v>25</v>
      </c>
      <c r="D1664" s="7" t="s">
        <v>927</v>
      </c>
      <c r="E1664" s="7">
        <v>16</v>
      </c>
      <c r="F1664" s="7" t="s">
        <v>100</v>
      </c>
      <c r="G1664" s="7" t="s">
        <v>33</v>
      </c>
      <c r="H1664" s="7" t="s">
        <v>96</v>
      </c>
      <c r="I1664" s="7">
        <v>3</v>
      </c>
      <c r="J1664" s="7">
        <v>6</v>
      </c>
      <c r="K1664" s="7">
        <v>3</v>
      </c>
      <c r="L1664" s="7">
        <v>9</v>
      </c>
      <c r="M1664" s="7">
        <v>0.57142857142857095</v>
      </c>
      <c r="N1664" s="7">
        <v>0.55714285714285705</v>
      </c>
      <c r="O1664" s="7">
        <v>0.57142857142857095</v>
      </c>
      <c r="P1664" s="7">
        <v>0.55238095238095197</v>
      </c>
      <c r="Q1664" s="7">
        <v>0.54166666666666596</v>
      </c>
      <c r="R1664" s="7">
        <v>0.52331756969605203</v>
      </c>
      <c r="S1664" s="8">
        <v>160</v>
      </c>
    </row>
    <row r="1665" spans="2:19" x14ac:dyDescent="0.3">
      <c r="B1665" s="7" t="s">
        <v>484</v>
      </c>
      <c r="C1665" s="7" t="s">
        <v>27</v>
      </c>
      <c r="D1665" s="7" t="s">
        <v>928</v>
      </c>
      <c r="E1665" s="7">
        <v>16</v>
      </c>
      <c r="F1665" s="7" t="s">
        <v>100</v>
      </c>
      <c r="G1665" s="7" t="s">
        <v>22</v>
      </c>
      <c r="H1665" s="7" t="s">
        <v>96</v>
      </c>
      <c r="I1665" s="7">
        <v>1</v>
      </c>
      <c r="J1665" s="7">
        <v>3</v>
      </c>
      <c r="K1665" s="7">
        <v>6</v>
      </c>
      <c r="L1665" s="7">
        <v>10</v>
      </c>
      <c r="M1665" s="7">
        <v>0.55000000000000004</v>
      </c>
      <c r="N1665" s="7">
        <v>0.643956043956044</v>
      </c>
      <c r="O1665" s="7">
        <v>0.55000000000000004</v>
      </c>
      <c r="P1665" s="7">
        <v>0.58808777429466996</v>
      </c>
      <c r="Q1665" s="7">
        <v>0.4375</v>
      </c>
      <c r="R1665" s="7">
        <v>0.36198840394443499</v>
      </c>
      <c r="S1665" s="8">
        <v>133</v>
      </c>
    </row>
    <row r="1666" spans="2:19" x14ac:dyDescent="0.3">
      <c r="B1666" s="7" t="s">
        <v>484</v>
      </c>
      <c r="C1666" s="7" t="s">
        <v>27</v>
      </c>
      <c r="D1666" s="7" t="s">
        <v>928</v>
      </c>
      <c r="E1666" s="7">
        <v>16</v>
      </c>
      <c r="F1666" s="7" t="s">
        <v>100</v>
      </c>
      <c r="G1666" s="7" t="s">
        <v>33</v>
      </c>
      <c r="H1666" s="7" t="s">
        <v>96</v>
      </c>
      <c r="I1666" s="7">
        <v>5</v>
      </c>
      <c r="J1666" s="7">
        <v>3</v>
      </c>
      <c r="K1666" s="7">
        <v>7</v>
      </c>
      <c r="L1666" s="7">
        <v>7</v>
      </c>
      <c r="M1666" s="7">
        <v>0.54545454545454497</v>
      </c>
      <c r="N1666" s="7">
        <v>0.59696969696969604</v>
      </c>
      <c r="O1666" s="7">
        <v>0.54545454545454497</v>
      </c>
      <c r="P1666" s="7">
        <v>0.55303030303030298</v>
      </c>
      <c r="Q1666" s="7">
        <v>0.5625</v>
      </c>
      <c r="R1666" s="7">
        <v>0.54945762549288502</v>
      </c>
      <c r="S1666" s="8">
        <v>133</v>
      </c>
    </row>
    <row r="1667" spans="2:19" x14ac:dyDescent="0.3">
      <c r="B1667" s="3" t="s">
        <v>484</v>
      </c>
      <c r="C1667" s="3" t="s">
        <v>19</v>
      </c>
      <c r="D1667" s="3" t="s">
        <v>664</v>
      </c>
      <c r="E1667" s="3">
        <v>32</v>
      </c>
      <c r="F1667" s="3" t="s">
        <v>100</v>
      </c>
      <c r="G1667" s="3" t="s">
        <v>22</v>
      </c>
      <c r="H1667" s="3" t="s">
        <v>31</v>
      </c>
      <c r="I1667" s="3">
        <v>2</v>
      </c>
      <c r="J1667" s="3">
        <v>4</v>
      </c>
      <c r="K1667" s="3">
        <v>3</v>
      </c>
      <c r="L1667" s="3">
        <v>14</v>
      </c>
      <c r="M1667" s="3">
        <v>0.69565217391304301</v>
      </c>
      <c r="N1667" s="3">
        <v>0.67922705314009602</v>
      </c>
      <c r="O1667" s="3">
        <v>0.69565217391304301</v>
      </c>
      <c r="P1667" s="3">
        <v>0.68616600790513804</v>
      </c>
      <c r="Q1667" s="3">
        <v>0.578431372549019</v>
      </c>
      <c r="R1667" s="3">
        <v>0.54059042028730298</v>
      </c>
      <c r="S1667" s="4">
        <v>623</v>
      </c>
    </row>
    <row r="1668" spans="2:19" x14ac:dyDescent="0.3">
      <c r="B1668" s="3" t="s">
        <v>484</v>
      </c>
      <c r="C1668" s="3" t="s">
        <v>19</v>
      </c>
      <c r="D1668" s="3" t="s">
        <v>664</v>
      </c>
      <c r="E1668" s="3">
        <v>32</v>
      </c>
      <c r="F1668" s="3" t="s">
        <v>100</v>
      </c>
      <c r="G1668" s="3" t="s">
        <v>33</v>
      </c>
      <c r="H1668" s="3" t="s">
        <v>31</v>
      </c>
      <c r="I1668" s="3">
        <v>3</v>
      </c>
      <c r="J1668" s="3">
        <v>6</v>
      </c>
      <c r="K1668" s="3">
        <v>5</v>
      </c>
      <c r="L1668" s="3">
        <v>7</v>
      </c>
      <c r="M1668" s="3">
        <v>0.476190476190476</v>
      </c>
      <c r="N1668" s="3">
        <v>0.46840659340659302</v>
      </c>
      <c r="O1668" s="3">
        <v>0.476190476190476</v>
      </c>
      <c r="P1668" s="3">
        <v>0.47126050420167998</v>
      </c>
      <c r="Q1668" s="3">
        <v>0.45833333333333298</v>
      </c>
      <c r="R1668" s="3">
        <v>0.44513872104693802</v>
      </c>
      <c r="S1668" s="4">
        <v>624</v>
      </c>
    </row>
    <row r="1669" spans="2:19" x14ac:dyDescent="0.3">
      <c r="B1669" s="3" t="s">
        <v>484</v>
      </c>
      <c r="C1669" s="3" t="s">
        <v>23</v>
      </c>
      <c r="D1669" s="3" t="s">
        <v>665</v>
      </c>
      <c r="E1669" s="3">
        <v>32</v>
      </c>
      <c r="F1669" s="3" t="s">
        <v>100</v>
      </c>
      <c r="G1669" s="3" t="s">
        <v>22</v>
      </c>
      <c r="H1669" s="3" t="s">
        <v>31</v>
      </c>
      <c r="I1669" s="3">
        <v>0</v>
      </c>
      <c r="J1669" s="3">
        <v>6</v>
      </c>
      <c r="K1669" s="3">
        <v>0</v>
      </c>
      <c r="L1669" s="3">
        <v>17</v>
      </c>
      <c r="M1669" s="3">
        <v>0.73913043478260798</v>
      </c>
      <c r="N1669" s="3">
        <v>0.54631379962192805</v>
      </c>
      <c r="O1669" s="3">
        <v>0.73913043478260798</v>
      </c>
      <c r="P1669" s="3">
        <v>0.62826086956521698</v>
      </c>
      <c r="Q1669" s="3">
        <v>0.5</v>
      </c>
      <c r="R1669" s="3">
        <v>0</v>
      </c>
      <c r="S1669" s="4">
        <v>750</v>
      </c>
    </row>
    <row r="1670" spans="2:19" x14ac:dyDescent="0.3">
      <c r="B1670" s="3" t="s">
        <v>484</v>
      </c>
      <c r="C1670" s="3" t="s">
        <v>23</v>
      </c>
      <c r="D1670" s="3" t="s">
        <v>665</v>
      </c>
      <c r="E1670" s="3">
        <v>32</v>
      </c>
      <c r="F1670" s="3" t="s">
        <v>100</v>
      </c>
      <c r="G1670" s="3" t="s">
        <v>33</v>
      </c>
      <c r="H1670" s="3" t="s">
        <v>31</v>
      </c>
      <c r="I1670" s="3">
        <v>1</v>
      </c>
      <c r="J1670" s="3">
        <v>8</v>
      </c>
      <c r="K1670" s="3">
        <v>5</v>
      </c>
      <c r="L1670" s="3">
        <v>7</v>
      </c>
      <c r="M1670" s="3">
        <v>0.38095238095237999</v>
      </c>
      <c r="N1670" s="3">
        <v>0.338095238095238</v>
      </c>
      <c r="O1670" s="3">
        <v>0.38095238095237999</v>
      </c>
      <c r="P1670" s="3">
        <v>0.353439153439153</v>
      </c>
      <c r="Q1670" s="3">
        <v>0.34722222222222199</v>
      </c>
      <c r="R1670" s="3">
        <v>0.266460263959165</v>
      </c>
      <c r="S1670" s="4">
        <v>750</v>
      </c>
    </row>
    <row r="1671" spans="2:19" x14ac:dyDescent="0.3">
      <c r="B1671" s="3" t="s">
        <v>484</v>
      </c>
      <c r="C1671" s="3" t="s">
        <v>29</v>
      </c>
      <c r="D1671" s="3" t="s">
        <v>666</v>
      </c>
      <c r="E1671" s="3">
        <v>32</v>
      </c>
      <c r="F1671" s="3" t="s">
        <v>100</v>
      </c>
      <c r="G1671" s="3" t="s">
        <v>22</v>
      </c>
      <c r="H1671" s="3" t="s">
        <v>31</v>
      </c>
      <c r="I1671" s="3">
        <v>3</v>
      </c>
      <c r="J1671" s="3">
        <v>3</v>
      </c>
      <c r="K1671" s="3">
        <v>4</v>
      </c>
      <c r="L1671" s="3">
        <v>13</v>
      </c>
      <c r="M1671" s="3">
        <v>0.69565217391304301</v>
      </c>
      <c r="N1671" s="3">
        <v>0.71234472049689401</v>
      </c>
      <c r="O1671" s="3">
        <v>0.69565217391304301</v>
      </c>
      <c r="P1671" s="3">
        <v>0.70274652883348498</v>
      </c>
      <c r="Q1671" s="3">
        <v>0.63235294117647001</v>
      </c>
      <c r="R1671" s="3">
        <v>0.60405676837984001</v>
      </c>
      <c r="S1671" s="4">
        <v>368</v>
      </c>
    </row>
    <row r="1672" spans="2:19" x14ac:dyDescent="0.3">
      <c r="B1672" s="3" t="s">
        <v>484</v>
      </c>
      <c r="C1672" s="3" t="s">
        <v>29</v>
      </c>
      <c r="D1672" s="3" t="s">
        <v>666</v>
      </c>
      <c r="E1672" s="3">
        <v>32</v>
      </c>
      <c r="F1672" s="3" t="s">
        <v>100</v>
      </c>
      <c r="G1672" s="3" t="s">
        <v>33</v>
      </c>
      <c r="H1672" s="3" t="s">
        <v>31</v>
      </c>
      <c r="I1672" s="3">
        <v>5</v>
      </c>
      <c r="J1672" s="3">
        <v>4</v>
      </c>
      <c r="K1672" s="3">
        <v>4</v>
      </c>
      <c r="L1672" s="3">
        <v>8</v>
      </c>
      <c r="M1672" s="3">
        <v>0.61904761904761896</v>
      </c>
      <c r="N1672" s="3">
        <v>0.61904761904761896</v>
      </c>
      <c r="O1672" s="3">
        <v>0.61904761904761896</v>
      </c>
      <c r="P1672" s="3">
        <v>0.61904761904761896</v>
      </c>
      <c r="Q1672" s="3">
        <v>0.61111111111111105</v>
      </c>
      <c r="R1672" s="3">
        <v>0.60858061945018405</v>
      </c>
      <c r="S1672" s="4">
        <v>369</v>
      </c>
    </row>
    <row r="1673" spans="2:19" x14ac:dyDescent="0.3">
      <c r="B1673" s="3" t="s">
        <v>484</v>
      </c>
      <c r="C1673" s="3" t="s">
        <v>25</v>
      </c>
      <c r="D1673" s="3" t="s">
        <v>667</v>
      </c>
      <c r="E1673" s="3">
        <v>32</v>
      </c>
      <c r="F1673" s="3" t="s">
        <v>100</v>
      </c>
      <c r="G1673" s="3" t="s">
        <v>22</v>
      </c>
      <c r="H1673" s="3" t="s">
        <v>31</v>
      </c>
      <c r="I1673" s="3">
        <v>4</v>
      </c>
      <c r="J1673" s="3">
        <v>2</v>
      </c>
      <c r="K1673" s="3">
        <v>2</v>
      </c>
      <c r="L1673" s="3">
        <v>15</v>
      </c>
      <c r="M1673" s="3">
        <v>0.82608695652173902</v>
      </c>
      <c r="N1673" s="3">
        <v>0.82608695652173902</v>
      </c>
      <c r="O1673" s="3">
        <v>0.82608695652173902</v>
      </c>
      <c r="P1673" s="3">
        <v>0.82608695652173902</v>
      </c>
      <c r="Q1673" s="3">
        <v>0.77450980392156799</v>
      </c>
      <c r="R1673" s="3">
        <v>0.76696498884736997</v>
      </c>
      <c r="S1673" s="4">
        <v>416</v>
      </c>
    </row>
    <row r="1674" spans="2:19" x14ac:dyDescent="0.3">
      <c r="B1674" s="3" t="s">
        <v>484</v>
      </c>
      <c r="C1674" s="3" t="s">
        <v>25</v>
      </c>
      <c r="D1674" s="3" t="s">
        <v>667</v>
      </c>
      <c r="E1674" s="3">
        <v>32</v>
      </c>
      <c r="F1674" s="3" t="s">
        <v>100</v>
      </c>
      <c r="G1674" s="3" t="s">
        <v>33</v>
      </c>
      <c r="H1674" s="3" t="s">
        <v>31</v>
      </c>
      <c r="I1674" s="3">
        <v>0</v>
      </c>
      <c r="J1674" s="3">
        <v>9</v>
      </c>
      <c r="K1674" s="3">
        <v>1</v>
      </c>
      <c r="L1674" s="3">
        <v>11</v>
      </c>
      <c r="M1674" s="3">
        <v>0.52380952380952295</v>
      </c>
      <c r="N1674" s="3">
        <v>0.314285714285714</v>
      </c>
      <c r="O1674" s="3">
        <v>0.52380952380952295</v>
      </c>
      <c r="P1674" s="3">
        <v>0.39285714285714202</v>
      </c>
      <c r="Q1674" s="3">
        <v>0.45833333333333298</v>
      </c>
      <c r="R1674" s="3">
        <v>0</v>
      </c>
      <c r="S1674" s="4">
        <v>417</v>
      </c>
    </row>
    <row r="1675" spans="2:19" x14ac:dyDescent="0.3">
      <c r="B1675" s="3" t="s">
        <v>484</v>
      </c>
      <c r="C1675" s="3" t="s">
        <v>27</v>
      </c>
      <c r="D1675" s="3" t="s">
        <v>668</v>
      </c>
      <c r="E1675" s="3">
        <v>32</v>
      </c>
      <c r="F1675" s="3" t="s">
        <v>100</v>
      </c>
      <c r="G1675" s="3" t="s">
        <v>22</v>
      </c>
      <c r="H1675" s="3" t="s">
        <v>31</v>
      </c>
      <c r="I1675" s="3">
        <v>0</v>
      </c>
      <c r="J1675" s="3">
        <v>4</v>
      </c>
      <c r="K1675" s="3">
        <v>1</v>
      </c>
      <c r="L1675" s="3">
        <v>15</v>
      </c>
      <c r="M1675" s="3">
        <v>0.75</v>
      </c>
      <c r="N1675" s="3">
        <v>0.63157894736842102</v>
      </c>
      <c r="O1675" s="3">
        <v>0.75</v>
      </c>
      <c r="P1675" s="3">
        <v>0.68571428571428505</v>
      </c>
      <c r="Q1675" s="3">
        <v>0.46875</v>
      </c>
      <c r="R1675" s="3">
        <v>0</v>
      </c>
      <c r="S1675" s="4">
        <v>984</v>
      </c>
    </row>
    <row r="1676" spans="2:19" x14ac:dyDescent="0.3">
      <c r="B1676" s="3" t="s">
        <v>484</v>
      </c>
      <c r="C1676" s="3" t="s">
        <v>27</v>
      </c>
      <c r="D1676" s="3" t="s">
        <v>668</v>
      </c>
      <c r="E1676" s="3">
        <v>32</v>
      </c>
      <c r="F1676" s="3" t="s">
        <v>100</v>
      </c>
      <c r="G1676" s="3" t="s">
        <v>33</v>
      </c>
      <c r="H1676" s="3" t="s">
        <v>31</v>
      </c>
      <c r="I1676" s="3">
        <v>2</v>
      </c>
      <c r="J1676" s="3">
        <v>6</v>
      </c>
      <c r="K1676" s="3">
        <v>2</v>
      </c>
      <c r="L1676" s="3">
        <v>12</v>
      </c>
      <c r="M1676" s="3">
        <v>0.63636363636363602</v>
      </c>
      <c r="N1676" s="3">
        <v>0.60606060606060597</v>
      </c>
      <c r="O1676" s="3">
        <v>0.63636363636363602</v>
      </c>
      <c r="P1676" s="3">
        <v>0.59848484848484795</v>
      </c>
      <c r="Q1676" s="3">
        <v>0.55357142857142805</v>
      </c>
      <c r="R1676" s="3">
        <v>0.51697315395717003</v>
      </c>
      <c r="S1676" s="4">
        <v>986</v>
      </c>
    </row>
    <row r="1677" spans="2:19" x14ac:dyDescent="0.3">
      <c r="B1677" s="7" t="s">
        <v>484</v>
      </c>
      <c r="C1677" s="7" t="s">
        <v>19</v>
      </c>
      <c r="D1677" s="7" t="s">
        <v>669</v>
      </c>
      <c r="E1677" s="7">
        <v>32</v>
      </c>
      <c r="F1677" s="7" t="s">
        <v>100</v>
      </c>
      <c r="G1677" s="7" t="s">
        <v>22</v>
      </c>
      <c r="H1677" s="7" t="s">
        <v>32</v>
      </c>
      <c r="I1677" s="7">
        <v>2</v>
      </c>
      <c r="J1677" s="7">
        <v>4</v>
      </c>
      <c r="K1677" s="7">
        <v>0</v>
      </c>
      <c r="L1677" s="7">
        <v>17</v>
      </c>
      <c r="M1677" s="7">
        <v>0.82608695652173902</v>
      </c>
      <c r="N1677" s="7">
        <v>0.859213250517598</v>
      </c>
      <c r="O1677" s="7">
        <v>0.82608695652173902</v>
      </c>
      <c r="P1677" s="7">
        <v>0.79176201372997701</v>
      </c>
      <c r="Q1677" s="7">
        <v>0.66666666666666596</v>
      </c>
      <c r="R1677" s="7">
        <v>0.72073745681025803</v>
      </c>
      <c r="S1677" s="8">
        <v>536</v>
      </c>
    </row>
    <row r="1678" spans="2:19" x14ac:dyDescent="0.3">
      <c r="B1678" s="7" t="s">
        <v>484</v>
      </c>
      <c r="C1678" s="7" t="s">
        <v>19</v>
      </c>
      <c r="D1678" s="7" t="s">
        <v>669</v>
      </c>
      <c r="E1678" s="7">
        <v>32</v>
      </c>
      <c r="F1678" s="7" t="s">
        <v>100</v>
      </c>
      <c r="G1678" s="7" t="s">
        <v>33</v>
      </c>
      <c r="H1678" s="7" t="s">
        <v>32</v>
      </c>
      <c r="I1678" s="7">
        <v>4</v>
      </c>
      <c r="J1678" s="7">
        <v>5</v>
      </c>
      <c r="K1678" s="7">
        <v>2</v>
      </c>
      <c r="L1678" s="7">
        <v>10</v>
      </c>
      <c r="M1678" s="7">
        <v>0.66666666666666596</v>
      </c>
      <c r="N1678" s="7">
        <v>0.66666666666666596</v>
      </c>
      <c r="O1678" s="7">
        <v>0.66666666666666596</v>
      </c>
      <c r="P1678" s="7">
        <v>0.65185185185185102</v>
      </c>
      <c r="Q1678" s="7">
        <v>0.63888888888888895</v>
      </c>
      <c r="R1678" s="7">
        <v>0.63696186146957701</v>
      </c>
      <c r="S1678" s="8">
        <v>537</v>
      </c>
    </row>
    <row r="1679" spans="2:19" x14ac:dyDescent="0.3">
      <c r="B1679" s="7" t="s">
        <v>484</v>
      </c>
      <c r="C1679" s="7" t="s">
        <v>29</v>
      </c>
      <c r="D1679" s="7" t="s">
        <v>670</v>
      </c>
      <c r="E1679" s="7">
        <v>32</v>
      </c>
      <c r="F1679" s="7" t="s">
        <v>100</v>
      </c>
      <c r="G1679" s="7" t="s">
        <v>22</v>
      </c>
      <c r="H1679" s="7" t="s">
        <v>32</v>
      </c>
      <c r="I1679" s="7">
        <v>3</v>
      </c>
      <c r="J1679" s="7">
        <v>3</v>
      </c>
      <c r="K1679" s="7">
        <v>5</v>
      </c>
      <c r="L1679" s="7">
        <v>12</v>
      </c>
      <c r="M1679" s="7">
        <v>0.65217391304347805</v>
      </c>
      <c r="N1679" s="7">
        <v>0.68913043478260805</v>
      </c>
      <c r="O1679" s="7">
        <v>0.65217391304347805</v>
      </c>
      <c r="P1679" s="7">
        <v>0.66614906832298104</v>
      </c>
      <c r="Q1679" s="7">
        <v>0.60294117647058798</v>
      </c>
      <c r="R1679" s="7">
        <v>0.570434647201574</v>
      </c>
      <c r="S1679" s="8">
        <v>449</v>
      </c>
    </row>
    <row r="1680" spans="2:19" x14ac:dyDescent="0.3">
      <c r="B1680" s="7" t="s">
        <v>484</v>
      </c>
      <c r="C1680" s="7" t="s">
        <v>29</v>
      </c>
      <c r="D1680" s="7" t="s">
        <v>670</v>
      </c>
      <c r="E1680" s="7">
        <v>32</v>
      </c>
      <c r="F1680" s="7" t="s">
        <v>100</v>
      </c>
      <c r="G1680" s="7" t="s">
        <v>33</v>
      </c>
      <c r="H1680" s="7" t="s">
        <v>32</v>
      </c>
      <c r="I1680" s="7">
        <v>3</v>
      </c>
      <c r="J1680" s="7">
        <v>6</v>
      </c>
      <c r="K1680" s="7">
        <v>3</v>
      </c>
      <c r="L1680" s="7">
        <v>9</v>
      </c>
      <c r="M1680" s="7">
        <v>0.57142857142857095</v>
      </c>
      <c r="N1680" s="7">
        <v>0.55714285714285705</v>
      </c>
      <c r="O1680" s="7">
        <v>0.57142857142857095</v>
      </c>
      <c r="P1680" s="7">
        <v>0.55238095238095197</v>
      </c>
      <c r="Q1680" s="7">
        <v>0.54166666666666596</v>
      </c>
      <c r="R1680" s="7">
        <v>0.52331756969605203</v>
      </c>
      <c r="S1680" s="8">
        <v>450</v>
      </c>
    </row>
    <row r="1681" spans="2:19" x14ac:dyDescent="0.3">
      <c r="B1681" s="7" t="s">
        <v>484</v>
      </c>
      <c r="C1681" s="7" t="s">
        <v>27</v>
      </c>
      <c r="D1681" s="7" t="s">
        <v>671</v>
      </c>
      <c r="E1681" s="7">
        <v>32</v>
      </c>
      <c r="F1681" s="7" t="s">
        <v>100</v>
      </c>
      <c r="G1681" s="7" t="s">
        <v>22</v>
      </c>
      <c r="H1681" s="7" t="s">
        <v>32</v>
      </c>
      <c r="I1681" s="7">
        <v>0</v>
      </c>
      <c r="J1681" s="7">
        <v>4</v>
      </c>
      <c r="K1681" s="7">
        <v>2</v>
      </c>
      <c r="L1681" s="7">
        <v>14</v>
      </c>
      <c r="M1681" s="7">
        <v>0.7</v>
      </c>
      <c r="N1681" s="7">
        <v>0.62222222222222201</v>
      </c>
      <c r="O1681" s="7">
        <v>0.7</v>
      </c>
      <c r="P1681" s="7">
        <v>0.65882352941176403</v>
      </c>
      <c r="Q1681" s="7">
        <v>0.4375</v>
      </c>
      <c r="R1681" s="7">
        <v>0</v>
      </c>
      <c r="S1681" s="8">
        <v>462</v>
      </c>
    </row>
    <row r="1682" spans="2:19" x14ac:dyDescent="0.3">
      <c r="B1682" s="7" t="s">
        <v>484</v>
      </c>
      <c r="C1682" s="7" t="s">
        <v>27</v>
      </c>
      <c r="D1682" s="7" t="s">
        <v>671</v>
      </c>
      <c r="E1682" s="7">
        <v>32</v>
      </c>
      <c r="F1682" s="7" t="s">
        <v>100</v>
      </c>
      <c r="G1682" s="7" t="s">
        <v>33</v>
      </c>
      <c r="H1682" s="7" t="s">
        <v>32</v>
      </c>
      <c r="I1682" s="7">
        <v>2</v>
      </c>
      <c r="J1682" s="7">
        <v>6</v>
      </c>
      <c r="K1682" s="7">
        <v>3</v>
      </c>
      <c r="L1682" s="7">
        <v>11</v>
      </c>
      <c r="M1682" s="7">
        <v>0.59090909090909005</v>
      </c>
      <c r="N1682" s="7">
        <v>0.55721925133689798</v>
      </c>
      <c r="O1682" s="7">
        <v>0.59090909090909005</v>
      </c>
      <c r="P1682" s="7">
        <v>0.56350101511391804</v>
      </c>
      <c r="Q1682" s="7">
        <v>0.51785714285714202</v>
      </c>
      <c r="R1682" s="7">
        <v>0.47484525580968601</v>
      </c>
      <c r="S1682" s="8">
        <v>463</v>
      </c>
    </row>
    <row r="1683" spans="2:19" x14ac:dyDescent="0.3">
      <c r="B1683" s="7" t="s">
        <v>484</v>
      </c>
      <c r="C1683" s="7" t="s">
        <v>23</v>
      </c>
      <c r="D1683" s="7" t="s">
        <v>668</v>
      </c>
      <c r="E1683" s="7">
        <v>32</v>
      </c>
      <c r="F1683" s="7" t="s">
        <v>100</v>
      </c>
      <c r="G1683" s="7" t="s">
        <v>22</v>
      </c>
      <c r="H1683" s="7" t="s">
        <v>32</v>
      </c>
      <c r="I1683" s="7">
        <v>0</v>
      </c>
      <c r="J1683" s="7">
        <v>6</v>
      </c>
      <c r="K1683" s="7">
        <v>0</v>
      </c>
      <c r="L1683" s="7">
        <v>17</v>
      </c>
      <c r="M1683" s="7">
        <v>0.73913043478260798</v>
      </c>
      <c r="N1683" s="7">
        <v>0.54631379962192805</v>
      </c>
      <c r="O1683" s="7">
        <v>0.73913043478260798</v>
      </c>
      <c r="P1683" s="7">
        <v>0.62826086956521698</v>
      </c>
      <c r="Q1683" s="7">
        <v>0.5</v>
      </c>
      <c r="R1683" s="7">
        <v>0</v>
      </c>
      <c r="S1683" s="8">
        <v>862</v>
      </c>
    </row>
    <row r="1684" spans="2:19" x14ac:dyDescent="0.3">
      <c r="B1684" s="7" t="s">
        <v>484</v>
      </c>
      <c r="C1684" s="7" t="s">
        <v>23</v>
      </c>
      <c r="D1684" s="7" t="s">
        <v>668</v>
      </c>
      <c r="E1684" s="7">
        <v>32</v>
      </c>
      <c r="F1684" s="7" t="s">
        <v>100</v>
      </c>
      <c r="G1684" s="7" t="s">
        <v>33</v>
      </c>
      <c r="H1684" s="7" t="s">
        <v>32</v>
      </c>
      <c r="I1684" s="7">
        <v>2</v>
      </c>
      <c r="J1684" s="7">
        <v>7</v>
      </c>
      <c r="K1684" s="7">
        <v>2</v>
      </c>
      <c r="L1684" s="7">
        <v>10</v>
      </c>
      <c r="M1684" s="7">
        <v>0.57142857142857095</v>
      </c>
      <c r="N1684" s="7">
        <v>0.55042016806722605</v>
      </c>
      <c r="O1684" s="7">
        <v>0.57142857142857095</v>
      </c>
      <c r="P1684" s="7">
        <v>0.52595680181886995</v>
      </c>
      <c r="Q1684" s="7">
        <v>0.52777777777777701</v>
      </c>
      <c r="R1684" s="7">
        <v>0.48309420820857302</v>
      </c>
      <c r="S1684" s="8">
        <v>865</v>
      </c>
    </row>
    <row r="1685" spans="2:19" x14ac:dyDescent="0.3">
      <c r="B1685" s="7" t="s">
        <v>484</v>
      </c>
      <c r="C1685" s="7" t="s">
        <v>25</v>
      </c>
      <c r="D1685" s="7" t="s">
        <v>672</v>
      </c>
      <c r="E1685" s="7">
        <v>32</v>
      </c>
      <c r="F1685" s="7" t="s">
        <v>100</v>
      </c>
      <c r="G1685" s="7" t="s">
        <v>22</v>
      </c>
      <c r="H1685" s="7" t="s">
        <v>32</v>
      </c>
      <c r="I1685" s="7">
        <v>1</v>
      </c>
      <c r="J1685" s="7">
        <v>5</v>
      </c>
      <c r="K1685" s="7">
        <v>2</v>
      </c>
      <c r="L1685" s="7">
        <v>15</v>
      </c>
      <c r="M1685" s="7">
        <v>0.69565217391304301</v>
      </c>
      <c r="N1685" s="7">
        <v>0.64130434782608603</v>
      </c>
      <c r="O1685" s="7">
        <v>0.69565217391304301</v>
      </c>
      <c r="P1685" s="7">
        <v>0.65726596161378703</v>
      </c>
      <c r="Q1685" s="7">
        <v>0.52450980392156799</v>
      </c>
      <c r="R1685" s="7">
        <v>0.43788268658607898</v>
      </c>
      <c r="S1685" s="8">
        <v>601</v>
      </c>
    </row>
    <row r="1686" spans="2:19" x14ac:dyDescent="0.3">
      <c r="B1686" s="7" t="s">
        <v>484</v>
      </c>
      <c r="C1686" s="7" t="s">
        <v>25</v>
      </c>
      <c r="D1686" s="7" t="s">
        <v>672</v>
      </c>
      <c r="E1686" s="7">
        <v>32</v>
      </c>
      <c r="F1686" s="7" t="s">
        <v>100</v>
      </c>
      <c r="G1686" s="7" t="s">
        <v>33</v>
      </c>
      <c r="H1686" s="7" t="s">
        <v>32</v>
      </c>
      <c r="I1686" s="7">
        <v>1</v>
      </c>
      <c r="J1686" s="7">
        <v>8</v>
      </c>
      <c r="K1686" s="7">
        <v>0</v>
      </c>
      <c r="L1686" s="7">
        <v>12</v>
      </c>
      <c r="M1686" s="7">
        <v>0.61904761904761896</v>
      </c>
      <c r="N1686" s="7">
        <v>0.77142857142857102</v>
      </c>
      <c r="O1686" s="7">
        <v>0.61904761904761896</v>
      </c>
      <c r="P1686" s="7">
        <v>0.51428571428571401</v>
      </c>
      <c r="Q1686" s="7">
        <v>0.55555555555555503</v>
      </c>
      <c r="R1686" s="7">
        <v>0.50813274815461396</v>
      </c>
      <c r="S1686" s="8">
        <v>602</v>
      </c>
    </row>
    <row r="1687" spans="2:19" x14ac:dyDescent="0.3">
      <c r="B1687" s="3" t="s">
        <v>484</v>
      </c>
      <c r="C1687" s="3" t="s">
        <v>29</v>
      </c>
      <c r="D1687" s="3" t="s">
        <v>673</v>
      </c>
      <c r="E1687" s="3">
        <v>32</v>
      </c>
      <c r="F1687" s="3" t="s">
        <v>100</v>
      </c>
      <c r="G1687" s="3" t="s">
        <v>22</v>
      </c>
      <c r="H1687" s="3" t="s">
        <v>39</v>
      </c>
      <c r="I1687" s="3">
        <v>2</v>
      </c>
      <c r="J1687" s="3">
        <v>4</v>
      </c>
      <c r="K1687" s="3">
        <v>0</v>
      </c>
      <c r="L1687" s="3">
        <v>17</v>
      </c>
      <c r="M1687" s="3">
        <v>0.82608695652173902</v>
      </c>
      <c r="N1687" s="3">
        <v>0.859213250517598</v>
      </c>
      <c r="O1687" s="3">
        <v>0.82608695652173902</v>
      </c>
      <c r="P1687" s="3">
        <v>0.79176201372997701</v>
      </c>
      <c r="Q1687" s="3">
        <v>0.66666666666666596</v>
      </c>
      <c r="R1687" s="3">
        <v>0.72073745681025803</v>
      </c>
      <c r="S1687" s="4">
        <v>453</v>
      </c>
    </row>
    <row r="1688" spans="2:19" x14ac:dyDescent="0.3">
      <c r="B1688" s="3" t="s">
        <v>484</v>
      </c>
      <c r="C1688" s="3" t="s">
        <v>29</v>
      </c>
      <c r="D1688" s="3" t="s">
        <v>673</v>
      </c>
      <c r="E1688" s="3">
        <v>32</v>
      </c>
      <c r="F1688" s="3" t="s">
        <v>100</v>
      </c>
      <c r="G1688" s="3" t="s">
        <v>33</v>
      </c>
      <c r="H1688" s="3" t="s">
        <v>39</v>
      </c>
      <c r="I1688" s="3">
        <v>2</v>
      </c>
      <c r="J1688" s="3">
        <v>7</v>
      </c>
      <c r="K1688" s="3">
        <v>3</v>
      </c>
      <c r="L1688" s="3">
        <v>9</v>
      </c>
      <c r="M1688" s="3">
        <v>0.52380952380952295</v>
      </c>
      <c r="N1688" s="3">
        <v>0.49285714285714199</v>
      </c>
      <c r="O1688" s="3">
        <v>0.52380952380952295</v>
      </c>
      <c r="P1688" s="3">
        <v>0.48979591836734698</v>
      </c>
      <c r="Q1688" s="3">
        <v>0.48611111111111099</v>
      </c>
      <c r="R1688" s="3">
        <v>0.44005586839669603</v>
      </c>
      <c r="S1688" s="4">
        <v>455</v>
      </c>
    </row>
    <row r="1689" spans="2:19" x14ac:dyDescent="0.3">
      <c r="B1689" s="3" t="s">
        <v>484</v>
      </c>
      <c r="C1689" s="3" t="s">
        <v>25</v>
      </c>
      <c r="D1689" s="3" t="s">
        <v>674</v>
      </c>
      <c r="E1689" s="3">
        <v>32</v>
      </c>
      <c r="F1689" s="3" t="s">
        <v>100</v>
      </c>
      <c r="G1689" s="3" t="s">
        <v>22</v>
      </c>
      <c r="H1689" s="3" t="s">
        <v>39</v>
      </c>
      <c r="I1689" s="3">
        <v>4</v>
      </c>
      <c r="J1689" s="3">
        <v>2</v>
      </c>
      <c r="K1689" s="3">
        <v>6</v>
      </c>
      <c r="L1689" s="3">
        <v>11</v>
      </c>
      <c r="M1689" s="3">
        <v>0.65217391304347805</v>
      </c>
      <c r="N1689" s="3">
        <v>0.72976588628762495</v>
      </c>
      <c r="O1689" s="3">
        <v>0.65217391304347805</v>
      </c>
      <c r="P1689" s="3">
        <v>0.672463768115942</v>
      </c>
      <c r="Q1689" s="3">
        <v>0.65686274509803899</v>
      </c>
      <c r="R1689" s="3">
        <v>0.61814513737513999</v>
      </c>
      <c r="S1689" s="4">
        <v>477</v>
      </c>
    </row>
    <row r="1690" spans="2:19" x14ac:dyDescent="0.3">
      <c r="B1690" s="3" t="s">
        <v>484</v>
      </c>
      <c r="C1690" s="3" t="s">
        <v>25</v>
      </c>
      <c r="D1690" s="3" t="s">
        <v>674</v>
      </c>
      <c r="E1690" s="3">
        <v>32</v>
      </c>
      <c r="F1690" s="3" t="s">
        <v>100</v>
      </c>
      <c r="G1690" s="3" t="s">
        <v>33</v>
      </c>
      <c r="H1690" s="3" t="s">
        <v>39</v>
      </c>
      <c r="I1690" s="3">
        <v>8</v>
      </c>
      <c r="J1690" s="3">
        <v>1</v>
      </c>
      <c r="K1690" s="3">
        <v>5</v>
      </c>
      <c r="L1690" s="3">
        <v>7</v>
      </c>
      <c r="M1690" s="3">
        <v>0.71428571428571397</v>
      </c>
      <c r="N1690" s="3">
        <v>0.76373626373626302</v>
      </c>
      <c r="O1690" s="3">
        <v>0.71428571428571397</v>
      </c>
      <c r="P1690" s="3">
        <v>0.71168831168831104</v>
      </c>
      <c r="Q1690" s="3">
        <v>0.73611111111111105</v>
      </c>
      <c r="R1690" s="3">
        <v>0.72690848754673199</v>
      </c>
      <c r="S1690" s="4">
        <v>479</v>
      </c>
    </row>
    <row r="1691" spans="2:19" x14ac:dyDescent="0.3">
      <c r="B1691" s="3" t="s">
        <v>484</v>
      </c>
      <c r="C1691" s="3" t="s">
        <v>19</v>
      </c>
      <c r="D1691" s="3" t="s">
        <v>675</v>
      </c>
      <c r="E1691" s="3">
        <v>32</v>
      </c>
      <c r="F1691" s="3" t="s">
        <v>100</v>
      </c>
      <c r="G1691" s="3" t="s">
        <v>22</v>
      </c>
      <c r="H1691" s="3" t="s">
        <v>39</v>
      </c>
      <c r="I1691" s="3">
        <v>3</v>
      </c>
      <c r="J1691" s="3">
        <v>3</v>
      </c>
      <c r="K1691" s="3">
        <v>12</v>
      </c>
      <c r="L1691" s="3">
        <v>5</v>
      </c>
      <c r="M1691" s="3">
        <v>0.34782608695652101</v>
      </c>
      <c r="N1691" s="3">
        <v>0.514130434782608</v>
      </c>
      <c r="O1691" s="3">
        <v>0.34782608695652101</v>
      </c>
      <c r="P1691" s="3">
        <v>0.37018633540372597</v>
      </c>
      <c r="Q1691" s="3">
        <v>0.39705882352941102</v>
      </c>
      <c r="R1691" s="3">
        <v>0.36821398145189899</v>
      </c>
      <c r="S1691" s="4">
        <v>936</v>
      </c>
    </row>
    <row r="1692" spans="2:19" x14ac:dyDescent="0.3">
      <c r="B1692" s="3" t="s">
        <v>484</v>
      </c>
      <c r="C1692" s="3" t="s">
        <v>19</v>
      </c>
      <c r="D1692" s="3" t="s">
        <v>675</v>
      </c>
      <c r="E1692" s="3">
        <v>32</v>
      </c>
      <c r="F1692" s="3" t="s">
        <v>100</v>
      </c>
      <c r="G1692" s="3" t="s">
        <v>33</v>
      </c>
      <c r="H1692" s="3" t="s">
        <v>39</v>
      </c>
      <c r="I1692" s="3">
        <v>3</v>
      </c>
      <c r="J1692" s="3">
        <v>6</v>
      </c>
      <c r="K1692" s="3">
        <v>3</v>
      </c>
      <c r="L1692" s="3">
        <v>9</v>
      </c>
      <c r="M1692" s="3">
        <v>0.57142857142857095</v>
      </c>
      <c r="N1692" s="3">
        <v>0.55714285714285705</v>
      </c>
      <c r="O1692" s="3">
        <v>0.57142857142857095</v>
      </c>
      <c r="P1692" s="3">
        <v>0.55238095238095197</v>
      </c>
      <c r="Q1692" s="3">
        <v>0.54166666666666596</v>
      </c>
      <c r="R1692" s="3">
        <v>0.52331756969605203</v>
      </c>
      <c r="S1692" s="4">
        <v>938</v>
      </c>
    </row>
    <row r="1693" spans="2:19" x14ac:dyDescent="0.3">
      <c r="B1693" s="3" t="s">
        <v>484</v>
      </c>
      <c r="C1693" s="3" t="s">
        <v>27</v>
      </c>
      <c r="D1693" s="3" t="s">
        <v>676</v>
      </c>
      <c r="E1693" s="3">
        <v>32</v>
      </c>
      <c r="F1693" s="3" t="s">
        <v>100</v>
      </c>
      <c r="G1693" s="3" t="s">
        <v>22</v>
      </c>
      <c r="H1693" s="3" t="s">
        <v>39</v>
      </c>
      <c r="I1693" s="3">
        <v>0</v>
      </c>
      <c r="J1693" s="3">
        <v>4</v>
      </c>
      <c r="K1693" s="3">
        <v>3</v>
      </c>
      <c r="L1693" s="3">
        <v>13</v>
      </c>
      <c r="M1693" s="3">
        <v>0.65</v>
      </c>
      <c r="N1693" s="3">
        <v>0.61176470588235199</v>
      </c>
      <c r="O1693" s="3">
        <v>0.65</v>
      </c>
      <c r="P1693" s="3">
        <v>0.63030303030303003</v>
      </c>
      <c r="Q1693" s="3">
        <v>0.40625</v>
      </c>
      <c r="R1693" s="3">
        <v>0</v>
      </c>
      <c r="S1693" s="4">
        <v>951</v>
      </c>
    </row>
    <row r="1694" spans="2:19" x14ac:dyDescent="0.3">
      <c r="B1694" s="3" t="s">
        <v>484</v>
      </c>
      <c r="C1694" s="3" t="s">
        <v>27</v>
      </c>
      <c r="D1694" s="3" t="s">
        <v>676</v>
      </c>
      <c r="E1694" s="3">
        <v>32</v>
      </c>
      <c r="F1694" s="3" t="s">
        <v>100</v>
      </c>
      <c r="G1694" s="3" t="s">
        <v>33</v>
      </c>
      <c r="H1694" s="3" t="s">
        <v>39</v>
      </c>
      <c r="I1694" s="3">
        <v>3</v>
      </c>
      <c r="J1694" s="3">
        <v>5</v>
      </c>
      <c r="K1694" s="3">
        <v>1</v>
      </c>
      <c r="L1694" s="3">
        <v>13</v>
      </c>
      <c r="M1694" s="3">
        <v>0.72727272727272696</v>
      </c>
      <c r="N1694" s="3">
        <v>0.73232323232323204</v>
      </c>
      <c r="O1694" s="3">
        <v>0.72727272727272696</v>
      </c>
      <c r="P1694" s="3">
        <v>0.69886363636363602</v>
      </c>
      <c r="Q1694" s="3">
        <v>0.65178571428571397</v>
      </c>
      <c r="R1694" s="3">
        <v>0.659014050007804</v>
      </c>
      <c r="S1694" s="4">
        <v>952</v>
      </c>
    </row>
    <row r="1695" spans="2:19" x14ac:dyDescent="0.3">
      <c r="B1695" s="3" t="s">
        <v>484</v>
      </c>
      <c r="C1695" s="3" t="s">
        <v>23</v>
      </c>
      <c r="D1695" s="3" t="s">
        <v>940</v>
      </c>
      <c r="E1695" s="3">
        <v>32</v>
      </c>
      <c r="F1695" s="3" t="s">
        <v>100</v>
      </c>
      <c r="G1695" s="3" t="s">
        <v>22</v>
      </c>
      <c r="H1695" s="3" t="s">
        <v>39</v>
      </c>
      <c r="I1695" s="3">
        <v>0</v>
      </c>
      <c r="J1695" s="3">
        <v>6</v>
      </c>
      <c r="K1695" s="3">
        <v>0</v>
      </c>
      <c r="L1695" s="3">
        <v>17</v>
      </c>
      <c r="M1695" s="3">
        <v>0.73913043478260798</v>
      </c>
      <c r="N1695" s="3">
        <v>0.54631379962192805</v>
      </c>
      <c r="O1695" s="3">
        <v>0.73913043478260798</v>
      </c>
      <c r="P1695" s="3">
        <v>0.62826086956521698</v>
      </c>
      <c r="Q1695" s="3">
        <v>0.5</v>
      </c>
      <c r="R1695" s="3">
        <v>0</v>
      </c>
      <c r="S1695" s="3">
        <v>840</v>
      </c>
    </row>
    <row r="1696" spans="2:19" x14ac:dyDescent="0.3">
      <c r="B1696" s="3" t="s">
        <v>484</v>
      </c>
      <c r="C1696" s="3" t="s">
        <v>23</v>
      </c>
      <c r="D1696" s="3" t="s">
        <v>940</v>
      </c>
      <c r="E1696" s="3">
        <v>32</v>
      </c>
      <c r="F1696" s="3" t="s">
        <v>100</v>
      </c>
      <c r="G1696" s="3" t="s">
        <v>33</v>
      </c>
      <c r="H1696" s="3" t="s">
        <v>39</v>
      </c>
      <c r="I1696" s="3">
        <v>3</v>
      </c>
      <c r="J1696" s="3">
        <v>6</v>
      </c>
      <c r="K1696" s="3">
        <v>3</v>
      </c>
      <c r="L1696" s="3">
        <v>9</v>
      </c>
      <c r="M1696" s="3">
        <v>0.57142857142857095</v>
      </c>
      <c r="N1696" s="3">
        <v>0.55714285714285705</v>
      </c>
      <c r="O1696" s="3">
        <v>0.57142857142857095</v>
      </c>
      <c r="P1696" s="3">
        <v>0.55238095238095197</v>
      </c>
      <c r="Q1696" s="3">
        <v>0.54166666666666596</v>
      </c>
      <c r="R1696" s="3">
        <v>0.52331756969605203</v>
      </c>
      <c r="S1696" s="3">
        <v>844</v>
      </c>
    </row>
    <row r="1697" spans="2:19" x14ac:dyDescent="0.3">
      <c r="B1697" s="7" t="s">
        <v>484</v>
      </c>
      <c r="C1697" s="7" t="s">
        <v>19</v>
      </c>
      <c r="D1697" s="7" t="s">
        <v>677</v>
      </c>
      <c r="E1697" s="7">
        <v>32</v>
      </c>
      <c r="F1697" s="7" t="s">
        <v>100</v>
      </c>
      <c r="G1697" s="7" t="s">
        <v>22</v>
      </c>
      <c r="H1697" s="7" t="s">
        <v>49</v>
      </c>
      <c r="I1697" s="7">
        <v>1</v>
      </c>
      <c r="J1697" s="7">
        <v>5</v>
      </c>
      <c r="K1697" s="7">
        <v>3</v>
      </c>
      <c r="L1697" s="7">
        <v>14</v>
      </c>
      <c r="M1697" s="7">
        <v>0.65217391304347805</v>
      </c>
      <c r="N1697" s="7">
        <v>0.60983981693363798</v>
      </c>
      <c r="O1697" s="7">
        <v>0.65217391304347805</v>
      </c>
      <c r="P1697" s="7">
        <v>0.62705314009661794</v>
      </c>
      <c r="Q1697" s="7">
        <v>0.49509803921568601</v>
      </c>
      <c r="R1697" s="7">
        <v>0.39875907218330298</v>
      </c>
      <c r="S1697" s="8">
        <v>527</v>
      </c>
    </row>
    <row r="1698" spans="2:19" x14ac:dyDescent="0.3">
      <c r="B1698" s="7" t="s">
        <v>484</v>
      </c>
      <c r="C1698" s="7" t="s">
        <v>19</v>
      </c>
      <c r="D1698" s="7" t="s">
        <v>677</v>
      </c>
      <c r="E1698" s="7">
        <v>32</v>
      </c>
      <c r="F1698" s="7" t="s">
        <v>100</v>
      </c>
      <c r="G1698" s="7" t="s">
        <v>33</v>
      </c>
      <c r="H1698" s="7" t="s">
        <v>49</v>
      </c>
      <c r="I1698" s="7">
        <v>4</v>
      </c>
      <c r="J1698" s="7">
        <v>5</v>
      </c>
      <c r="K1698" s="7">
        <v>1</v>
      </c>
      <c r="L1698" s="7">
        <v>11</v>
      </c>
      <c r="M1698" s="7">
        <v>0.71428571428571397</v>
      </c>
      <c r="N1698" s="7">
        <v>0.73571428571428499</v>
      </c>
      <c r="O1698" s="7">
        <v>0.71428571428571397</v>
      </c>
      <c r="P1698" s="7">
        <v>0.69387755102040805</v>
      </c>
      <c r="Q1698" s="7">
        <v>0.68055555555555503</v>
      </c>
      <c r="R1698" s="7">
        <v>0.68801499344354999</v>
      </c>
      <c r="S1698" s="8">
        <v>528</v>
      </c>
    </row>
    <row r="1699" spans="2:19" x14ac:dyDescent="0.3">
      <c r="B1699" s="7" t="s">
        <v>484</v>
      </c>
      <c r="C1699" s="7" t="s">
        <v>23</v>
      </c>
      <c r="D1699" s="7" t="s">
        <v>678</v>
      </c>
      <c r="E1699" s="7">
        <v>32</v>
      </c>
      <c r="F1699" s="7" t="s">
        <v>100</v>
      </c>
      <c r="G1699" s="7" t="s">
        <v>22</v>
      </c>
      <c r="H1699" s="7" t="s">
        <v>49</v>
      </c>
      <c r="I1699" s="7">
        <v>0</v>
      </c>
      <c r="J1699" s="7">
        <v>6</v>
      </c>
      <c r="K1699" s="7">
        <v>2</v>
      </c>
      <c r="L1699" s="7">
        <v>15</v>
      </c>
      <c r="M1699" s="7">
        <v>0.65217391304347805</v>
      </c>
      <c r="N1699" s="7">
        <v>0.52795031055900599</v>
      </c>
      <c r="O1699" s="7">
        <v>0.65217391304347805</v>
      </c>
      <c r="P1699" s="7">
        <v>0.58352402745995402</v>
      </c>
      <c r="Q1699" s="7">
        <v>0.441176470588235</v>
      </c>
      <c r="R1699" s="7">
        <v>0</v>
      </c>
      <c r="S1699" s="8">
        <v>579</v>
      </c>
    </row>
    <row r="1700" spans="2:19" x14ac:dyDescent="0.3">
      <c r="B1700" s="7" t="s">
        <v>484</v>
      </c>
      <c r="C1700" s="7" t="s">
        <v>23</v>
      </c>
      <c r="D1700" s="7" t="s">
        <v>678</v>
      </c>
      <c r="E1700" s="7">
        <v>32</v>
      </c>
      <c r="F1700" s="7" t="s">
        <v>100</v>
      </c>
      <c r="G1700" s="7" t="s">
        <v>33</v>
      </c>
      <c r="H1700" s="7" t="s">
        <v>49</v>
      </c>
      <c r="I1700" s="7">
        <v>1</v>
      </c>
      <c r="J1700" s="7">
        <v>8</v>
      </c>
      <c r="K1700" s="7">
        <v>2</v>
      </c>
      <c r="L1700" s="7">
        <v>10</v>
      </c>
      <c r="M1700" s="7">
        <v>0.52380952380952295</v>
      </c>
      <c r="N1700" s="7">
        <v>0.46031746031746001</v>
      </c>
      <c r="O1700" s="7">
        <v>0.52380952380952295</v>
      </c>
      <c r="P1700" s="7">
        <v>0.452380952380952</v>
      </c>
      <c r="Q1700" s="7">
        <v>0.47222222222222199</v>
      </c>
      <c r="R1700" s="7">
        <v>0.36186420135146102</v>
      </c>
      <c r="S1700" s="8">
        <v>580</v>
      </c>
    </row>
    <row r="1701" spans="2:19" x14ac:dyDescent="0.3">
      <c r="B1701" s="7" t="s">
        <v>484</v>
      </c>
      <c r="C1701" s="7" t="s">
        <v>27</v>
      </c>
      <c r="D1701" s="7" t="s">
        <v>679</v>
      </c>
      <c r="E1701" s="7">
        <v>32</v>
      </c>
      <c r="F1701" s="7" t="s">
        <v>100</v>
      </c>
      <c r="G1701" s="7" t="s">
        <v>22</v>
      </c>
      <c r="H1701" s="7" t="s">
        <v>49</v>
      </c>
      <c r="I1701" s="7">
        <v>1</v>
      </c>
      <c r="J1701" s="7">
        <v>3</v>
      </c>
      <c r="K1701" s="7">
        <v>3</v>
      </c>
      <c r="L1701" s="7">
        <v>13</v>
      </c>
      <c r="M1701" s="7">
        <v>0.7</v>
      </c>
      <c r="N1701" s="7">
        <v>0.7</v>
      </c>
      <c r="O1701" s="7">
        <v>0.7</v>
      </c>
      <c r="P1701" s="7">
        <v>0.7</v>
      </c>
      <c r="Q1701" s="7">
        <v>0.53125</v>
      </c>
      <c r="R1701" s="7">
        <v>0.45069390943299797</v>
      </c>
      <c r="S1701" s="8">
        <v>351</v>
      </c>
    </row>
    <row r="1702" spans="2:19" x14ac:dyDescent="0.3">
      <c r="B1702" s="7" t="s">
        <v>484</v>
      </c>
      <c r="C1702" s="7" t="s">
        <v>27</v>
      </c>
      <c r="D1702" s="7" t="s">
        <v>679</v>
      </c>
      <c r="E1702" s="7">
        <v>32</v>
      </c>
      <c r="F1702" s="7" t="s">
        <v>100</v>
      </c>
      <c r="G1702" s="7" t="s">
        <v>33</v>
      </c>
      <c r="H1702" s="7" t="s">
        <v>49</v>
      </c>
      <c r="I1702" s="7">
        <v>3</v>
      </c>
      <c r="J1702" s="7">
        <v>5</v>
      </c>
      <c r="K1702" s="7">
        <v>4</v>
      </c>
      <c r="L1702" s="7">
        <v>10</v>
      </c>
      <c r="M1702" s="7">
        <v>0.59090909090909005</v>
      </c>
      <c r="N1702" s="7">
        <v>0.58008658008657998</v>
      </c>
      <c r="O1702" s="7">
        <v>0.59090909090909005</v>
      </c>
      <c r="P1702" s="7">
        <v>0.58432601880877699</v>
      </c>
      <c r="Q1702" s="7">
        <v>0.54464285714285698</v>
      </c>
      <c r="R1702" s="7">
        <v>0.52596736361322205</v>
      </c>
      <c r="S1702" s="8">
        <v>352</v>
      </c>
    </row>
    <row r="1703" spans="2:19" x14ac:dyDescent="0.3">
      <c r="B1703" s="7" t="s">
        <v>484</v>
      </c>
      <c r="C1703" s="7" t="s">
        <v>25</v>
      </c>
      <c r="D1703" s="7" t="s">
        <v>680</v>
      </c>
      <c r="E1703" s="7">
        <v>32</v>
      </c>
      <c r="F1703" s="7" t="s">
        <v>100</v>
      </c>
      <c r="G1703" s="7" t="s">
        <v>22</v>
      </c>
      <c r="H1703" s="7" t="s">
        <v>49</v>
      </c>
      <c r="I1703" s="7">
        <v>4</v>
      </c>
      <c r="J1703" s="7">
        <v>2</v>
      </c>
      <c r="K1703" s="7">
        <v>7</v>
      </c>
      <c r="L1703" s="7">
        <v>10</v>
      </c>
      <c r="M1703" s="7">
        <v>0.60869565217391297</v>
      </c>
      <c r="N1703" s="7">
        <v>0.71080368906455804</v>
      </c>
      <c r="O1703" s="7">
        <v>0.60869565217391297</v>
      </c>
      <c r="P1703" s="7">
        <v>0.632507275773877</v>
      </c>
      <c r="Q1703" s="7">
        <v>0.62745098039215697</v>
      </c>
      <c r="R1703" s="7">
        <v>0.58713297187549096</v>
      </c>
      <c r="S1703" s="8">
        <v>592</v>
      </c>
    </row>
    <row r="1704" spans="2:19" x14ac:dyDescent="0.3">
      <c r="B1704" s="7" t="s">
        <v>484</v>
      </c>
      <c r="C1704" s="7" t="s">
        <v>25</v>
      </c>
      <c r="D1704" s="7" t="s">
        <v>680</v>
      </c>
      <c r="E1704" s="7">
        <v>32</v>
      </c>
      <c r="F1704" s="7" t="s">
        <v>100</v>
      </c>
      <c r="G1704" s="7" t="s">
        <v>33</v>
      </c>
      <c r="H1704" s="7" t="s">
        <v>49</v>
      </c>
      <c r="I1704" s="7">
        <v>5</v>
      </c>
      <c r="J1704" s="7">
        <v>4</v>
      </c>
      <c r="K1704" s="7">
        <v>2</v>
      </c>
      <c r="L1704" s="7">
        <v>10</v>
      </c>
      <c r="M1704" s="7">
        <v>0.71428571428571397</v>
      </c>
      <c r="N1704" s="7">
        <v>0.71428571428571397</v>
      </c>
      <c r="O1704" s="7">
        <v>0.71428571428571397</v>
      </c>
      <c r="P1704" s="7">
        <v>0.70741758241758201</v>
      </c>
      <c r="Q1704" s="7">
        <v>0.69444444444444398</v>
      </c>
      <c r="R1704" s="7">
        <v>0.69714408094728597</v>
      </c>
      <c r="S1704" s="8">
        <v>593</v>
      </c>
    </row>
    <row r="1705" spans="2:19" x14ac:dyDescent="0.3">
      <c r="B1705" s="7" t="s">
        <v>484</v>
      </c>
      <c r="C1705" s="7" t="s">
        <v>29</v>
      </c>
      <c r="D1705" s="7" t="s">
        <v>681</v>
      </c>
      <c r="E1705" s="7">
        <v>32</v>
      </c>
      <c r="F1705" s="7" t="s">
        <v>100</v>
      </c>
      <c r="G1705" s="7" t="s">
        <v>22</v>
      </c>
      <c r="H1705" s="7" t="s">
        <v>49</v>
      </c>
      <c r="I1705" s="7">
        <v>1</v>
      </c>
      <c r="J1705" s="7">
        <v>5</v>
      </c>
      <c r="K1705" s="7">
        <v>4</v>
      </c>
      <c r="L1705" s="7">
        <v>13</v>
      </c>
      <c r="M1705" s="7">
        <v>0.60869565217391297</v>
      </c>
      <c r="N1705" s="7">
        <v>0.58599033816425095</v>
      </c>
      <c r="O1705" s="7">
        <v>0.60869565217391297</v>
      </c>
      <c r="P1705" s="7">
        <v>0.59649915302089196</v>
      </c>
      <c r="Q1705" s="7">
        <v>0.46568627450980299</v>
      </c>
      <c r="R1705" s="7">
        <v>0.36835028130179998</v>
      </c>
      <c r="S1705" s="8">
        <v>769</v>
      </c>
    </row>
    <row r="1706" spans="2:19" x14ac:dyDescent="0.3">
      <c r="B1706" s="7" t="s">
        <v>484</v>
      </c>
      <c r="C1706" s="7" t="s">
        <v>29</v>
      </c>
      <c r="D1706" s="7" t="s">
        <v>681</v>
      </c>
      <c r="E1706" s="7">
        <v>32</v>
      </c>
      <c r="F1706" s="7" t="s">
        <v>100</v>
      </c>
      <c r="G1706" s="7" t="s">
        <v>33</v>
      </c>
      <c r="H1706" s="7" t="s">
        <v>49</v>
      </c>
      <c r="I1706" s="7">
        <v>0</v>
      </c>
      <c r="J1706" s="7">
        <v>9</v>
      </c>
      <c r="K1706" s="7">
        <v>4</v>
      </c>
      <c r="L1706" s="7">
        <v>8</v>
      </c>
      <c r="M1706" s="7">
        <v>0.38095238095237999</v>
      </c>
      <c r="N1706" s="7">
        <v>0.26890756302521002</v>
      </c>
      <c r="O1706" s="7">
        <v>0.38095238095237999</v>
      </c>
      <c r="P1706" s="7">
        <v>0.31527093596059103</v>
      </c>
      <c r="Q1706" s="7">
        <v>0.33333333333333298</v>
      </c>
      <c r="R1706" s="7">
        <v>0</v>
      </c>
      <c r="S1706" s="8">
        <v>770</v>
      </c>
    </row>
    <row r="1707" spans="2:19" x14ac:dyDescent="0.3">
      <c r="B1707" s="3" t="s">
        <v>484</v>
      </c>
      <c r="C1707" s="3" t="s">
        <v>23</v>
      </c>
      <c r="D1707" s="3" t="s">
        <v>682</v>
      </c>
      <c r="E1707" s="3">
        <v>32</v>
      </c>
      <c r="F1707" s="3" t="s">
        <v>100</v>
      </c>
      <c r="G1707" s="3" t="s">
        <v>22</v>
      </c>
      <c r="H1707" s="3" t="s">
        <v>55</v>
      </c>
      <c r="I1707" s="3">
        <v>0</v>
      </c>
      <c r="J1707" s="3">
        <v>6</v>
      </c>
      <c r="K1707" s="3">
        <v>0</v>
      </c>
      <c r="L1707" s="3">
        <v>17</v>
      </c>
      <c r="M1707" s="3">
        <v>0.73913043478260798</v>
      </c>
      <c r="N1707" s="3">
        <v>0.54631379962192805</v>
      </c>
      <c r="O1707" s="3">
        <v>0.73913043478260798</v>
      </c>
      <c r="P1707" s="3">
        <v>0.62826086956521698</v>
      </c>
      <c r="Q1707" s="3">
        <v>0.5</v>
      </c>
      <c r="R1707" s="3">
        <v>0</v>
      </c>
      <c r="S1707" s="4">
        <v>402</v>
      </c>
    </row>
    <row r="1708" spans="2:19" x14ac:dyDescent="0.3">
      <c r="B1708" s="3" t="s">
        <v>484</v>
      </c>
      <c r="C1708" s="3" t="s">
        <v>23</v>
      </c>
      <c r="D1708" s="3" t="s">
        <v>682</v>
      </c>
      <c r="E1708" s="3">
        <v>32</v>
      </c>
      <c r="F1708" s="3" t="s">
        <v>100</v>
      </c>
      <c r="G1708" s="3" t="s">
        <v>33</v>
      </c>
      <c r="H1708" s="3" t="s">
        <v>55</v>
      </c>
      <c r="I1708" s="3">
        <v>4</v>
      </c>
      <c r="J1708" s="3">
        <v>5</v>
      </c>
      <c r="K1708" s="3">
        <v>4</v>
      </c>
      <c r="L1708" s="3">
        <v>8</v>
      </c>
      <c r="M1708" s="3">
        <v>0.57142857142857095</v>
      </c>
      <c r="N1708" s="3">
        <v>0.56593406593406503</v>
      </c>
      <c r="O1708" s="3">
        <v>0.57142857142857095</v>
      </c>
      <c r="P1708" s="3">
        <v>0.56739495798319295</v>
      </c>
      <c r="Q1708" s="3">
        <v>0.55555555555555503</v>
      </c>
      <c r="R1708" s="3">
        <v>0.54949116684306998</v>
      </c>
      <c r="S1708" s="4">
        <v>403</v>
      </c>
    </row>
    <row r="1709" spans="2:19" x14ac:dyDescent="0.3">
      <c r="B1709" s="3" t="s">
        <v>484</v>
      </c>
      <c r="C1709" s="3" t="s">
        <v>19</v>
      </c>
      <c r="D1709" s="3" t="s">
        <v>683</v>
      </c>
      <c r="E1709" s="3">
        <v>32</v>
      </c>
      <c r="F1709" s="3" t="s">
        <v>100</v>
      </c>
      <c r="G1709" s="3" t="s">
        <v>22</v>
      </c>
      <c r="H1709" s="3" t="s">
        <v>55</v>
      </c>
      <c r="I1709" s="3">
        <v>3</v>
      </c>
      <c r="J1709" s="3">
        <v>3</v>
      </c>
      <c r="K1709" s="3">
        <v>8</v>
      </c>
      <c r="L1709" s="3">
        <v>9</v>
      </c>
      <c r="M1709" s="3">
        <v>0.52173913043478204</v>
      </c>
      <c r="N1709" s="3">
        <v>0.625494071146245</v>
      </c>
      <c r="O1709" s="3">
        <v>0.52173913043478204</v>
      </c>
      <c r="P1709" s="3">
        <v>0.55084222594584997</v>
      </c>
      <c r="Q1709" s="3">
        <v>0.51470588235294101</v>
      </c>
      <c r="R1709" s="3">
        <v>0.48237895942687897</v>
      </c>
      <c r="S1709" s="4">
        <v>350</v>
      </c>
    </row>
    <row r="1710" spans="2:19" x14ac:dyDescent="0.3">
      <c r="B1710" s="3" t="s">
        <v>484</v>
      </c>
      <c r="C1710" s="3" t="s">
        <v>19</v>
      </c>
      <c r="D1710" s="3" t="s">
        <v>683</v>
      </c>
      <c r="E1710" s="3">
        <v>32</v>
      </c>
      <c r="F1710" s="3" t="s">
        <v>100</v>
      </c>
      <c r="G1710" s="3" t="s">
        <v>33</v>
      </c>
      <c r="H1710" s="3" t="s">
        <v>55</v>
      </c>
      <c r="I1710" s="3">
        <v>7</v>
      </c>
      <c r="J1710" s="3">
        <v>2</v>
      </c>
      <c r="K1710" s="3">
        <v>3</v>
      </c>
      <c r="L1710" s="3">
        <v>9</v>
      </c>
      <c r="M1710" s="3">
        <v>0.76190476190476097</v>
      </c>
      <c r="N1710" s="3">
        <v>0.76753246753246696</v>
      </c>
      <c r="O1710" s="3">
        <v>0.76190476190476097</v>
      </c>
      <c r="P1710" s="3">
        <v>0.76299444262830896</v>
      </c>
      <c r="Q1710" s="3">
        <v>0.76388888888888895</v>
      </c>
      <c r="R1710" s="3">
        <v>0.76026704301274195</v>
      </c>
      <c r="S1710" s="4">
        <v>351</v>
      </c>
    </row>
    <row r="1711" spans="2:19" x14ac:dyDescent="0.3">
      <c r="B1711" s="3" t="s">
        <v>484</v>
      </c>
      <c r="C1711" s="3" t="s">
        <v>29</v>
      </c>
      <c r="D1711" s="3" t="s">
        <v>684</v>
      </c>
      <c r="E1711" s="3">
        <v>32</v>
      </c>
      <c r="F1711" s="3" t="s">
        <v>100</v>
      </c>
      <c r="G1711" s="3" t="s">
        <v>22</v>
      </c>
      <c r="H1711" s="3" t="s">
        <v>55</v>
      </c>
      <c r="I1711" s="3">
        <v>1</v>
      </c>
      <c r="J1711" s="3">
        <v>5</v>
      </c>
      <c r="K1711" s="3">
        <v>4</v>
      </c>
      <c r="L1711" s="3">
        <v>13</v>
      </c>
      <c r="M1711" s="3">
        <v>0.60869565217391297</v>
      </c>
      <c r="N1711" s="3">
        <v>0.58599033816425095</v>
      </c>
      <c r="O1711" s="3">
        <v>0.60869565217391297</v>
      </c>
      <c r="P1711" s="3">
        <v>0.59649915302089196</v>
      </c>
      <c r="Q1711" s="3">
        <v>0.46568627450980299</v>
      </c>
      <c r="R1711" s="3">
        <v>0.36835028130179998</v>
      </c>
      <c r="S1711" s="4">
        <v>390</v>
      </c>
    </row>
    <row r="1712" spans="2:19" x14ac:dyDescent="0.3">
      <c r="B1712" s="3" t="s">
        <v>484</v>
      </c>
      <c r="C1712" s="3" t="s">
        <v>29</v>
      </c>
      <c r="D1712" s="3" t="s">
        <v>684</v>
      </c>
      <c r="E1712" s="3">
        <v>32</v>
      </c>
      <c r="F1712" s="3" t="s">
        <v>100</v>
      </c>
      <c r="G1712" s="3" t="s">
        <v>33</v>
      </c>
      <c r="H1712" s="3" t="s">
        <v>55</v>
      </c>
      <c r="I1712" s="3">
        <v>5</v>
      </c>
      <c r="J1712" s="3">
        <v>4</v>
      </c>
      <c r="K1712" s="3">
        <v>7</v>
      </c>
      <c r="L1712" s="3">
        <v>5</v>
      </c>
      <c r="M1712" s="3">
        <v>0.476190476190476</v>
      </c>
      <c r="N1712" s="3">
        <v>0.49603174603174599</v>
      </c>
      <c r="O1712" s="3">
        <v>0.476190476190476</v>
      </c>
      <c r="P1712" s="3">
        <v>0.476190476190476</v>
      </c>
      <c r="Q1712" s="3">
        <v>0.48611111111111099</v>
      </c>
      <c r="R1712" s="3">
        <v>0.48112522432468802</v>
      </c>
      <c r="S1712" s="4">
        <v>391</v>
      </c>
    </row>
    <row r="1713" spans="2:19" x14ac:dyDescent="0.3">
      <c r="B1713" s="3" t="s">
        <v>484</v>
      </c>
      <c r="C1713" s="3" t="s">
        <v>27</v>
      </c>
      <c r="D1713" s="3" t="s">
        <v>685</v>
      </c>
      <c r="E1713" s="3">
        <v>32</v>
      </c>
      <c r="F1713" s="3" t="s">
        <v>100</v>
      </c>
      <c r="G1713" s="3" t="s">
        <v>22</v>
      </c>
      <c r="H1713" s="3" t="s">
        <v>55</v>
      </c>
      <c r="I1713" s="3">
        <v>1</v>
      </c>
      <c r="J1713" s="3">
        <v>3</v>
      </c>
      <c r="K1713" s="3">
        <v>2</v>
      </c>
      <c r="L1713" s="3">
        <v>14</v>
      </c>
      <c r="M1713" s="3">
        <v>0.75</v>
      </c>
      <c r="N1713" s="3">
        <v>0.72549019607843102</v>
      </c>
      <c r="O1713" s="3">
        <v>0.75</v>
      </c>
      <c r="P1713" s="3">
        <v>0.73593073593073499</v>
      </c>
      <c r="Q1713" s="3">
        <v>0.5625</v>
      </c>
      <c r="R1713" s="3">
        <v>0.49502425668334799</v>
      </c>
      <c r="S1713" s="4">
        <v>510</v>
      </c>
    </row>
    <row r="1714" spans="2:19" x14ac:dyDescent="0.3">
      <c r="B1714" s="3" t="s">
        <v>484</v>
      </c>
      <c r="C1714" s="3" t="s">
        <v>27</v>
      </c>
      <c r="D1714" s="3" t="s">
        <v>685</v>
      </c>
      <c r="E1714" s="3">
        <v>32</v>
      </c>
      <c r="F1714" s="3" t="s">
        <v>100</v>
      </c>
      <c r="G1714" s="3" t="s">
        <v>33</v>
      </c>
      <c r="H1714" s="3" t="s">
        <v>55</v>
      </c>
      <c r="I1714" s="3">
        <v>5</v>
      </c>
      <c r="J1714" s="3">
        <v>3</v>
      </c>
      <c r="K1714" s="3">
        <v>7</v>
      </c>
      <c r="L1714" s="3">
        <v>7</v>
      </c>
      <c r="M1714" s="3">
        <v>0.54545454545454497</v>
      </c>
      <c r="N1714" s="3">
        <v>0.59696969696969604</v>
      </c>
      <c r="O1714" s="3">
        <v>0.54545454545454497</v>
      </c>
      <c r="P1714" s="3">
        <v>0.55303030303030298</v>
      </c>
      <c r="Q1714" s="3">
        <v>0.5625</v>
      </c>
      <c r="R1714" s="3">
        <v>0.54945762549288502</v>
      </c>
      <c r="S1714" s="4">
        <v>511</v>
      </c>
    </row>
    <row r="1715" spans="2:19" x14ac:dyDescent="0.3">
      <c r="B1715" s="3" t="s">
        <v>484</v>
      </c>
      <c r="C1715" s="3" t="s">
        <v>25</v>
      </c>
      <c r="D1715" s="3" t="s">
        <v>686</v>
      </c>
      <c r="E1715" s="3">
        <v>32</v>
      </c>
      <c r="F1715" s="3" t="s">
        <v>100</v>
      </c>
      <c r="G1715" s="3" t="s">
        <v>22</v>
      </c>
      <c r="H1715" s="3" t="s">
        <v>55</v>
      </c>
      <c r="I1715" s="3">
        <v>3</v>
      </c>
      <c r="J1715" s="3">
        <v>3</v>
      </c>
      <c r="K1715" s="3">
        <v>4</v>
      </c>
      <c r="L1715" s="3">
        <v>13</v>
      </c>
      <c r="M1715" s="3">
        <v>0.69565217391304301</v>
      </c>
      <c r="N1715" s="3">
        <v>0.71234472049689401</v>
      </c>
      <c r="O1715" s="3">
        <v>0.69565217391304301</v>
      </c>
      <c r="P1715" s="3">
        <v>0.70274652883348498</v>
      </c>
      <c r="Q1715" s="3">
        <v>0.63235294117647001</v>
      </c>
      <c r="R1715" s="3">
        <v>0.60405676837984001</v>
      </c>
      <c r="S1715" s="4">
        <v>732</v>
      </c>
    </row>
    <row r="1716" spans="2:19" x14ac:dyDescent="0.3">
      <c r="B1716" s="3" t="s">
        <v>484</v>
      </c>
      <c r="C1716" s="3" t="s">
        <v>25</v>
      </c>
      <c r="D1716" s="3" t="s">
        <v>686</v>
      </c>
      <c r="E1716" s="3">
        <v>32</v>
      </c>
      <c r="F1716" s="3" t="s">
        <v>100</v>
      </c>
      <c r="G1716" s="3" t="s">
        <v>33</v>
      </c>
      <c r="H1716" s="3" t="s">
        <v>55</v>
      </c>
      <c r="I1716" s="3">
        <v>5</v>
      </c>
      <c r="J1716" s="3">
        <v>4</v>
      </c>
      <c r="K1716" s="3">
        <v>2</v>
      </c>
      <c r="L1716" s="3">
        <v>10</v>
      </c>
      <c r="M1716" s="3">
        <v>0.71428571428571397</v>
      </c>
      <c r="N1716" s="3">
        <v>0.71428571428571397</v>
      </c>
      <c r="O1716" s="3">
        <v>0.71428571428571397</v>
      </c>
      <c r="P1716" s="3">
        <v>0.70741758241758201</v>
      </c>
      <c r="Q1716" s="3">
        <v>0.69444444444444398</v>
      </c>
      <c r="R1716" s="3">
        <v>0.69714408094728597</v>
      </c>
      <c r="S1716" s="4">
        <v>733</v>
      </c>
    </row>
    <row r="1717" spans="2:19" x14ac:dyDescent="0.3">
      <c r="B1717" s="7" t="s">
        <v>484</v>
      </c>
      <c r="C1717" s="7" t="s">
        <v>25</v>
      </c>
      <c r="D1717" s="7" t="s">
        <v>687</v>
      </c>
      <c r="E1717" s="7">
        <v>32</v>
      </c>
      <c r="F1717" s="7" t="s">
        <v>100</v>
      </c>
      <c r="G1717" s="7" t="s">
        <v>22</v>
      </c>
      <c r="H1717" s="7" t="s">
        <v>61</v>
      </c>
      <c r="I1717" s="7">
        <v>4</v>
      </c>
      <c r="J1717" s="7">
        <v>2</v>
      </c>
      <c r="K1717" s="7">
        <v>8</v>
      </c>
      <c r="L1717" s="7">
        <v>9</v>
      </c>
      <c r="M1717" s="7">
        <v>0.56521739130434701</v>
      </c>
      <c r="N1717" s="7">
        <v>0.69169960474308301</v>
      </c>
      <c r="O1717" s="7">
        <v>0.56521739130434701</v>
      </c>
      <c r="P1717" s="7">
        <v>0.59109730848861197</v>
      </c>
      <c r="Q1717" s="7">
        <v>0.59803921568627405</v>
      </c>
      <c r="R1717" s="7">
        <v>0.55700324415304003</v>
      </c>
      <c r="S1717" s="8">
        <v>557</v>
      </c>
    </row>
    <row r="1718" spans="2:19" x14ac:dyDescent="0.3">
      <c r="B1718" s="7" t="s">
        <v>484</v>
      </c>
      <c r="C1718" s="7" t="s">
        <v>25</v>
      </c>
      <c r="D1718" s="7" t="s">
        <v>687</v>
      </c>
      <c r="E1718" s="7">
        <v>32</v>
      </c>
      <c r="F1718" s="7" t="s">
        <v>100</v>
      </c>
      <c r="G1718" s="7" t="s">
        <v>33</v>
      </c>
      <c r="H1718" s="7" t="s">
        <v>61</v>
      </c>
      <c r="I1718" s="7">
        <v>5</v>
      </c>
      <c r="J1718" s="7">
        <v>4</v>
      </c>
      <c r="K1718" s="7">
        <v>4</v>
      </c>
      <c r="L1718" s="7">
        <v>8</v>
      </c>
      <c r="M1718" s="7">
        <v>0.61904761904761896</v>
      </c>
      <c r="N1718" s="7">
        <v>0.61904761904761896</v>
      </c>
      <c r="O1718" s="7">
        <v>0.61904761904761896</v>
      </c>
      <c r="P1718" s="7">
        <v>0.61904761904761896</v>
      </c>
      <c r="Q1718" s="7">
        <v>0.61111111111111105</v>
      </c>
      <c r="R1718" s="7">
        <v>0.60858061945018405</v>
      </c>
      <c r="S1718" s="8">
        <v>578</v>
      </c>
    </row>
    <row r="1719" spans="2:19" x14ac:dyDescent="0.3">
      <c r="B1719" s="7" t="s">
        <v>484</v>
      </c>
      <c r="C1719" s="7" t="s">
        <v>27</v>
      </c>
      <c r="D1719" s="7" t="s">
        <v>688</v>
      </c>
      <c r="E1719" s="7">
        <v>32</v>
      </c>
      <c r="F1719" s="7" t="s">
        <v>100</v>
      </c>
      <c r="G1719" s="7" t="s">
        <v>22</v>
      </c>
      <c r="H1719" s="7" t="s">
        <v>61</v>
      </c>
      <c r="I1719" s="7">
        <v>0</v>
      </c>
      <c r="J1719" s="7">
        <v>4</v>
      </c>
      <c r="K1719" s="7">
        <v>0</v>
      </c>
      <c r="L1719" s="7">
        <v>16</v>
      </c>
      <c r="M1719" s="7">
        <v>0.8</v>
      </c>
      <c r="N1719" s="7">
        <v>0.64</v>
      </c>
      <c r="O1719" s="7">
        <v>0.8</v>
      </c>
      <c r="P1719" s="7">
        <v>0.71111111111111103</v>
      </c>
      <c r="Q1719" s="7">
        <v>0.5</v>
      </c>
      <c r="R1719" s="7">
        <v>0</v>
      </c>
      <c r="S1719" s="8">
        <v>490</v>
      </c>
    </row>
    <row r="1720" spans="2:19" x14ac:dyDescent="0.3">
      <c r="B1720" s="7" t="s">
        <v>484</v>
      </c>
      <c r="C1720" s="7" t="s">
        <v>27</v>
      </c>
      <c r="D1720" s="7" t="s">
        <v>688</v>
      </c>
      <c r="E1720" s="7">
        <v>32</v>
      </c>
      <c r="F1720" s="7" t="s">
        <v>100</v>
      </c>
      <c r="G1720" s="7" t="s">
        <v>33</v>
      </c>
      <c r="H1720" s="7" t="s">
        <v>61</v>
      </c>
      <c r="I1720" s="7">
        <v>2</v>
      </c>
      <c r="J1720" s="7">
        <v>6</v>
      </c>
      <c r="K1720" s="7">
        <v>1</v>
      </c>
      <c r="L1720" s="7">
        <v>13</v>
      </c>
      <c r="M1720" s="7">
        <v>0.68181818181818099</v>
      </c>
      <c r="N1720" s="7">
        <v>0.67783094098883501</v>
      </c>
      <c r="O1720" s="7">
        <v>0.68181818181818099</v>
      </c>
      <c r="P1720" s="7">
        <v>0.63360881542699699</v>
      </c>
      <c r="Q1720" s="7">
        <v>0.58928571428571397</v>
      </c>
      <c r="R1720" s="7">
        <v>0.57044457514218005</v>
      </c>
      <c r="S1720" s="8">
        <v>491</v>
      </c>
    </row>
    <row r="1721" spans="2:19" x14ac:dyDescent="0.3">
      <c r="B1721" s="7" t="s">
        <v>484</v>
      </c>
      <c r="C1721" s="7" t="s">
        <v>23</v>
      </c>
      <c r="D1721" s="7" t="s">
        <v>689</v>
      </c>
      <c r="E1721" s="7">
        <v>32</v>
      </c>
      <c r="F1721" s="7" t="s">
        <v>100</v>
      </c>
      <c r="G1721" s="7" t="s">
        <v>22</v>
      </c>
      <c r="H1721" s="7" t="s">
        <v>61</v>
      </c>
      <c r="I1721" s="7">
        <v>0</v>
      </c>
      <c r="J1721" s="7">
        <v>6</v>
      </c>
      <c r="K1721" s="7">
        <v>0</v>
      </c>
      <c r="L1721" s="7">
        <v>17</v>
      </c>
      <c r="M1721" s="7">
        <v>0.73913043478260798</v>
      </c>
      <c r="N1721" s="7">
        <v>0.54631379962192805</v>
      </c>
      <c r="O1721" s="7">
        <v>0.73913043478260798</v>
      </c>
      <c r="P1721" s="7">
        <v>0.62826086956521698</v>
      </c>
      <c r="Q1721" s="7">
        <v>0.5</v>
      </c>
      <c r="R1721" s="7">
        <v>0</v>
      </c>
      <c r="S1721" s="8">
        <v>102</v>
      </c>
    </row>
    <row r="1722" spans="2:19" x14ac:dyDescent="0.3">
      <c r="B1722" s="7" t="s">
        <v>484</v>
      </c>
      <c r="C1722" s="7" t="s">
        <v>23</v>
      </c>
      <c r="D1722" s="7" t="s">
        <v>689</v>
      </c>
      <c r="E1722" s="7">
        <v>32</v>
      </c>
      <c r="F1722" s="7" t="s">
        <v>100</v>
      </c>
      <c r="G1722" s="7" t="s">
        <v>33</v>
      </c>
      <c r="H1722" s="7" t="s">
        <v>61</v>
      </c>
      <c r="I1722" s="7">
        <v>0</v>
      </c>
      <c r="J1722" s="7">
        <v>9</v>
      </c>
      <c r="K1722" s="7">
        <v>2</v>
      </c>
      <c r="L1722" s="7">
        <v>10</v>
      </c>
      <c r="M1722" s="7">
        <v>0.476190476190476</v>
      </c>
      <c r="N1722" s="7">
        <v>0.30075187969924799</v>
      </c>
      <c r="O1722" s="7">
        <v>0.476190476190476</v>
      </c>
      <c r="P1722" s="7">
        <v>0.36866359447004599</v>
      </c>
      <c r="Q1722" s="7">
        <v>0.41666666666666602</v>
      </c>
      <c r="R1722" s="7">
        <v>0</v>
      </c>
      <c r="S1722" s="8">
        <v>103</v>
      </c>
    </row>
    <row r="1723" spans="2:19" x14ac:dyDescent="0.3">
      <c r="B1723" s="7" t="s">
        <v>484</v>
      </c>
      <c r="C1723" s="7" t="s">
        <v>19</v>
      </c>
      <c r="D1723" s="7" t="s">
        <v>941</v>
      </c>
      <c r="E1723" s="7">
        <v>32</v>
      </c>
      <c r="F1723" s="7" t="s">
        <v>100</v>
      </c>
      <c r="G1723" s="7" t="s">
        <v>22</v>
      </c>
      <c r="H1723" s="7" t="s">
        <v>61</v>
      </c>
      <c r="I1723" s="7">
        <v>4</v>
      </c>
      <c r="J1723" s="7">
        <v>2</v>
      </c>
      <c r="K1723" s="7">
        <v>6</v>
      </c>
      <c r="L1723" s="7">
        <v>11</v>
      </c>
      <c r="M1723" s="7">
        <v>0.65217391304347805</v>
      </c>
      <c r="N1723" s="7">
        <v>0.72976588628762495</v>
      </c>
      <c r="O1723" s="7">
        <v>0.65217391304347805</v>
      </c>
      <c r="P1723" s="7">
        <v>0.672463768115942</v>
      </c>
      <c r="Q1723" s="7">
        <v>0.65686274509803899</v>
      </c>
      <c r="R1723" s="7">
        <v>0.61814513737513999</v>
      </c>
      <c r="S1723" s="7">
        <v>502</v>
      </c>
    </row>
    <row r="1724" spans="2:19" x14ac:dyDescent="0.3">
      <c r="B1724" s="7" t="s">
        <v>484</v>
      </c>
      <c r="C1724" s="7" t="s">
        <v>19</v>
      </c>
      <c r="D1724" s="7" t="s">
        <v>941</v>
      </c>
      <c r="E1724" s="7">
        <v>32</v>
      </c>
      <c r="F1724" s="7" t="s">
        <v>100</v>
      </c>
      <c r="G1724" s="7" t="s">
        <v>33</v>
      </c>
      <c r="H1724" s="7" t="s">
        <v>61</v>
      </c>
      <c r="I1724" s="7">
        <v>7</v>
      </c>
      <c r="J1724" s="7">
        <v>2</v>
      </c>
      <c r="K1724" s="7">
        <v>6</v>
      </c>
      <c r="L1724" s="7">
        <v>6</v>
      </c>
      <c r="M1724" s="7">
        <v>0.61904761904761896</v>
      </c>
      <c r="N1724" s="7">
        <v>0.659340659340659</v>
      </c>
      <c r="O1724" s="7">
        <v>0.61904761904761896</v>
      </c>
      <c r="P1724" s="7">
        <v>0.61558441558441501</v>
      </c>
      <c r="Q1724" s="7">
        <v>0.63888888888888895</v>
      </c>
      <c r="R1724" s="7">
        <v>0.62952121644199399</v>
      </c>
      <c r="S1724" s="7">
        <v>504</v>
      </c>
    </row>
    <row r="1725" spans="2:19" x14ac:dyDescent="0.3">
      <c r="B1725" s="7" t="s">
        <v>484</v>
      </c>
      <c r="C1725" s="7" t="s">
        <v>29</v>
      </c>
      <c r="D1725" s="7" t="s">
        <v>942</v>
      </c>
      <c r="E1725" s="7">
        <v>32</v>
      </c>
      <c r="F1725" s="7" t="s">
        <v>100</v>
      </c>
      <c r="G1725" s="7" t="s">
        <v>22</v>
      </c>
      <c r="H1725" s="7" t="s">
        <v>61</v>
      </c>
      <c r="I1725" s="7">
        <v>3</v>
      </c>
      <c r="J1725" s="7">
        <v>3</v>
      </c>
      <c r="K1725" s="7">
        <v>9</v>
      </c>
      <c r="L1725" s="7">
        <v>8</v>
      </c>
      <c r="M1725" s="7">
        <v>0.47826086956521702</v>
      </c>
      <c r="N1725" s="7">
        <v>0.60276679841897196</v>
      </c>
      <c r="O1725" s="7">
        <v>0.47826086956521702</v>
      </c>
      <c r="P1725" s="7">
        <v>0.50931677018633503</v>
      </c>
      <c r="Q1725" s="7">
        <v>0.48529411764705799</v>
      </c>
      <c r="R1725" s="7">
        <v>0.45479124441660801</v>
      </c>
      <c r="S1725" s="7">
        <v>793</v>
      </c>
    </row>
    <row r="1726" spans="2:19" x14ac:dyDescent="0.3">
      <c r="B1726" s="7" t="s">
        <v>484</v>
      </c>
      <c r="C1726" s="7" t="s">
        <v>29</v>
      </c>
      <c r="D1726" s="7" t="s">
        <v>942</v>
      </c>
      <c r="E1726" s="7">
        <v>32</v>
      </c>
      <c r="F1726" s="7" t="s">
        <v>100</v>
      </c>
      <c r="G1726" s="7" t="s">
        <v>33</v>
      </c>
      <c r="H1726" s="7" t="s">
        <v>61</v>
      </c>
      <c r="I1726" s="7">
        <v>1</v>
      </c>
      <c r="J1726" s="7">
        <v>8</v>
      </c>
      <c r="K1726" s="7">
        <v>2</v>
      </c>
      <c r="L1726" s="7">
        <v>10</v>
      </c>
      <c r="M1726" s="7">
        <v>0.52380952380952295</v>
      </c>
      <c r="N1726" s="7">
        <v>0.46031746031746001</v>
      </c>
      <c r="O1726" s="7">
        <v>0.52380952380952295</v>
      </c>
      <c r="P1726" s="7">
        <v>0.452380952380952</v>
      </c>
      <c r="Q1726" s="7">
        <v>0.47222222222222199</v>
      </c>
      <c r="R1726" s="7">
        <v>0.36186420135146102</v>
      </c>
      <c r="S1726" s="7">
        <v>795</v>
      </c>
    </row>
    <row r="1727" spans="2:19" x14ac:dyDescent="0.3">
      <c r="B1727" s="3" t="s">
        <v>484</v>
      </c>
      <c r="C1727" s="3" t="s">
        <v>23</v>
      </c>
      <c r="D1727" s="3" t="s">
        <v>690</v>
      </c>
      <c r="E1727" s="3">
        <v>32</v>
      </c>
      <c r="F1727" s="3" t="s">
        <v>100</v>
      </c>
      <c r="G1727" s="3" t="s">
        <v>22</v>
      </c>
      <c r="H1727" s="3" t="s">
        <v>67</v>
      </c>
      <c r="I1727" s="3">
        <v>0</v>
      </c>
      <c r="J1727" s="3">
        <v>6</v>
      </c>
      <c r="K1727" s="3">
        <v>0</v>
      </c>
      <c r="L1727" s="3">
        <v>17</v>
      </c>
      <c r="M1727" s="3">
        <v>0.73913043478260798</v>
      </c>
      <c r="N1727" s="3">
        <v>0.54631379962192805</v>
      </c>
      <c r="O1727" s="3">
        <v>0.73913043478260798</v>
      </c>
      <c r="P1727" s="3">
        <v>0.62826086956521698</v>
      </c>
      <c r="Q1727" s="3">
        <v>0.5</v>
      </c>
      <c r="R1727" s="3">
        <v>0</v>
      </c>
      <c r="S1727" s="4">
        <v>739</v>
      </c>
    </row>
    <row r="1728" spans="2:19" x14ac:dyDescent="0.3">
      <c r="B1728" s="3" t="s">
        <v>484</v>
      </c>
      <c r="C1728" s="3" t="s">
        <v>23</v>
      </c>
      <c r="D1728" s="3" t="s">
        <v>690</v>
      </c>
      <c r="E1728" s="3">
        <v>32</v>
      </c>
      <c r="F1728" s="3" t="s">
        <v>100</v>
      </c>
      <c r="G1728" s="3" t="s">
        <v>33</v>
      </c>
      <c r="H1728" s="3" t="s">
        <v>67</v>
      </c>
      <c r="I1728" s="3">
        <v>0</v>
      </c>
      <c r="J1728" s="3">
        <v>9</v>
      </c>
      <c r="K1728" s="3">
        <v>2</v>
      </c>
      <c r="L1728" s="3">
        <v>10</v>
      </c>
      <c r="M1728" s="3">
        <v>0.476190476190476</v>
      </c>
      <c r="N1728" s="3">
        <v>0.30075187969924799</v>
      </c>
      <c r="O1728" s="3">
        <v>0.476190476190476</v>
      </c>
      <c r="P1728" s="3">
        <v>0.36866359447004599</v>
      </c>
      <c r="Q1728" s="3">
        <v>0.41666666666666602</v>
      </c>
      <c r="R1728" s="3">
        <v>0</v>
      </c>
      <c r="S1728" s="4">
        <v>741</v>
      </c>
    </row>
    <row r="1729" spans="2:19" x14ac:dyDescent="0.3">
      <c r="B1729" s="3" t="s">
        <v>484</v>
      </c>
      <c r="C1729" s="3" t="s">
        <v>19</v>
      </c>
      <c r="D1729" s="3" t="s">
        <v>691</v>
      </c>
      <c r="E1729" s="3">
        <v>32</v>
      </c>
      <c r="F1729" s="3" t="s">
        <v>100</v>
      </c>
      <c r="G1729" s="3" t="s">
        <v>22</v>
      </c>
      <c r="H1729" s="3" t="s">
        <v>67</v>
      </c>
      <c r="I1729" s="3">
        <v>3</v>
      </c>
      <c r="J1729" s="3">
        <v>3</v>
      </c>
      <c r="K1729" s="3">
        <v>4</v>
      </c>
      <c r="L1729" s="3">
        <v>13</v>
      </c>
      <c r="M1729" s="3">
        <v>0.69565217391304301</v>
      </c>
      <c r="N1729" s="3">
        <v>0.71234472049689401</v>
      </c>
      <c r="O1729" s="3">
        <v>0.69565217391304301</v>
      </c>
      <c r="P1729" s="3">
        <v>0.70274652883348498</v>
      </c>
      <c r="Q1729" s="3">
        <v>0.63235294117647001</v>
      </c>
      <c r="R1729" s="3">
        <v>0.60405676837984001</v>
      </c>
      <c r="S1729" s="4">
        <v>781</v>
      </c>
    </row>
    <row r="1730" spans="2:19" x14ac:dyDescent="0.3">
      <c r="B1730" s="3" t="s">
        <v>484</v>
      </c>
      <c r="C1730" s="3" t="s">
        <v>19</v>
      </c>
      <c r="D1730" s="3" t="s">
        <v>691</v>
      </c>
      <c r="E1730" s="3">
        <v>32</v>
      </c>
      <c r="F1730" s="3" t="s">
        <v>100</v>
      </c>
      <c r="G1730" s="3" t="s">
        <v>33</v>
      </c>
      <c r="H1730" s="3" t="s">
        <v>67</v>
      </c>
      <c r="I1730" s="3">
        <v>4</v>
      </c>
      <c r="J1730" s="3">
        <v>5</v>
      </c>
      <c r="K1730" s="3">
        <v>3</v>
      </c>
      <c r="L1730" s="3">
        <v>9</v>
      </c>
      <c r="M1730" s="3">
        <v>0.61904761904761896</v>
      </c>
      <c r="N1730" s="3">
        <v>0.61224489795918302</v>
      </c>
      <c r="O1730" s="3">
        <v>0.61904761904761896</v>
      </c>
      <c r="P1730" s="3">
        <v>0.60989010989010894</v>
      </c>
      <c r="Q1730" s="3">
        <v>0.59722222222222199</v>
      </c>
      <c r="R1730" s="3">
        <v>0.59154636852226705</v>
      </c>
      <c r="S1730" s="4">
        <v>783</v>
      </c>
    </row>
    <row r="1731" spans="2:19" x14ac:dyDescent="0.3">
      <c r="B1731" s="3" t="s">
        <v>484</v>
      </c>
      <c r="C1731" s="3" t="s">
        <v>27</v>
      </c>
      <c r="D1731" s="3" t="s">
        <v>692</v>
      </c>
      <c r="E1731" s="3">
        <v>32</v>
      </c>
      <c r="F1731" s="3" t="s">
        <v>100</v>
      </c>
      <c r="G1731" s="3" t="s">
        <v>22</v>
      </c>
      <c r="H1731" s="3" t="s">
        <v>67</v>
      </c>
      <c r="I1731" s="3">
        <v>0</v>
      </c>
      <c r="J1731" s="3">
        <v>4</v>
      </c>
      <c r="K1731" s="3">
        <v>4</v>
      </c>
      <c r="L1731" s="3">
        <v>12</v>
      </c>
      <c r="M1731" s="3">
        <v>0.6</v>
      </c>
      <c r="N1731" s="3">
        <v>0.6</v>
      </c>
      <c r="O1731" s="3">
        <v>0.6</v>
      </c>
      <c r="P1731" s="3">
        <v>0.6</v>
      </c>
      <c r="Q1731" s="3">
        <v>0.375</v>
      </c>
      <c r="R1731" s="3">
        <v>0</v>
      </c>
      <c r="S1731" s="4">
        <v>732</v>
      </c>
    </row>
    <row r="1732" spans="2:19" x14ac:dyDescent="0.3">
      <c r="B1732" s="3" t="s">
        <v>484</v>
      </c>
      <c r="C1732" s="3" t="s">
        <v>27</v>
      </c>
      <c r="D1732" s="3" t="s">
        <v>692</v>
      </c>
      <c r="E1732" s="3">
        <v>32</v>
      </c>
      <c r="F1732" s="3" t="s">
        <v>100</v>
      </c>
      <c r="G1732" s="3" t="s">
        <v>33</v>
      </c>
      <c r="H1732" s="3" t="s">
        <v>67</v>
      </c>
      <c r="I1732" s="3">
        <v>6</v>
      </c>
      <c r="J1732" s="3">
        <v>2</v>
      </c>
      <c r="K1732" s="3">
        <v>4</v>
      </c>
      <c r="L1732" s="3">
        <v>10</v>
      </c>
      <c r="M1732" s="3">
        <v>0.72727272727272696</v>
      </c>
      <c r="N1732" s="3">
        <v>0.74848484848484798</v>
      </c>
      <c r="O1732" s="3">
        <v>0.72727272727272696</v>
      </c>
      <c r="P1732" s="3">
        <v>0.73193473193473102</v>
      </c>
      <c r="Q1732" s="3">
        <v>0.73214285714285698</v>
      </c>
      <c r="R1732" s="3">
        <v>0.71940890285481296</v>
      </c>
      <c r="S1732" s="4">
        <v>734</v>
      </c>
    </row>
    <row r="1733" spans="2:19" x14ac:dyDescent="0.3">
      <c r="B1733" s="3" t="s">
        <v>484</v>
      </c>
      <c r="C1733" s="3" t="s">
        <v>25</v>
      </c>
      <c r="D1733" s="3" t="s">
        <v>693</v>
      </c>
      <c r="E1733" s="3">
        <v>32</v>
      </c>
      <c r="F1733" s="3" t="s">
        <v>100</v>
      </c>
      <c r="G1733" s="3" t="s">
        <v>22</v>
      </c>
      <c r="H1733" s="3" t="s">
        <v>67</v>
      </c>
      <c r="I1733" s="3">
        <v>2</v>
      </c>
      <c r="J1733" s="3">
        <v>4</v>
      </c>
      <c r="K1733" s="3">
        <v>4</v>
      </c>
      <c r="L1733" s="3">
        <v>13</v>
      </c>
      <c r="M1733" s="3">
        <v>0.65217391304347805</v>
      </c>
      <c r="N1733" s="3">
        <v>0.65217391304347805</v>
      </c>
      <c r="O1733" s="3">
        <v>0.65217391304347805</v>
      </c>
      <c r="P1733" s="3">
        <v>0.65217391304347805</v>
      </c>
      <c r="Q1733" s="3">
        <v>0.54901960784313697</v>
      </c>
      <c r="R1733" s="3">
        <v>0.50487816429740096</v>
      </c>
      <c r="S1733" s="4">
        <v>911</v>
      </c>
    </row>
    <row r="1734" spans="2:19" x14ac:dyDescent="0.3">
      <c r="B1734" s="3" t="s">
        <v>484</v>
      </c>
      <c r="C1734" s="3" t="s">
        <v>25</v>
      </c>
      <c r="D1734" s="3" t="s">
        <v>693</v>
      </c>
      <c r="E1734" s="3">
        <v>32</v>
      </c>
      <c r="F1734" s="3" t="s">
        <v>100</v>
      </c>
      <c r="G1734" s="3" t="s">
        <v>33</v>
      </c>
      <c r="H1734" s="3" t="s">
        <v>67</v>
      </c>
      <c r="I1734" s="3">
        <v>1</v>
      </c>
      <c r="J1734" s="3">
        <v>8</v>
      </c>
      <c r="K1734" s="3">
        <v>2</v>
      </c>
      <c r="L1734" s="3">
        <v>10</v>
      </c>
      <c r="M1734" s="3">
        <v>0.52380952380952295</v>
      </c>
      <c r="N1734" s="3">
        <v>0.46031746031746001</v>
      </c>
      <c r="O1734" s="3">
        <v>0.52380952380952295</v>
      </c>
      <c r="P1734" s="3">
        <v>0.452380952380952</v>
      </c>
      <c r="Q1734" s="3">
        <v>0.47222222222222199</v>
      </c>
      <c r="R1734" s="3">
        <v>0.36186420135146102</v>
      </c>
      <c r="S1734" s="4">
        <v>913</v>
      </c>
    </row>
    <row r="1735" spans="2:19" x14ac:dyDescent="0.3">
      <c r="B1735" s="3" t="s">
        <v>484</v>
      </c>
      <c r="C1735" s="3" t="s">
        <v>29</v>
      </c>
      <c r="D1735" s="3" t="s">
        <v>694</v>
      </c>
      <c r="E1735" s="3">
        <v>32</v>
      </c>
      <c r="F1735" s="3" t="s">
        <v>100</v>
      </c>
      <c r="G1735" s="3" t="s">
        <v>22</v>
      </c>
      <c r="H1735" s="3" t="s">
        <v>67</v>
      </c>
      <c r="I1735" s="3">
        <v>2</v>
      </c>
      <c r="J1735" s="3">
        <v>4</v>
      </c>
      <c r="K1735" s="3">
        <v>3</v>
      </c>
      <c r="L1735" s="3">
        <v>14</v>
      </c>
      <c r="M1735" s="3">
        <v>0.69565217391304301</v>
      </c>
      <c r="N1735" s="3">
        <v>0.67922705314009602</v>
      </c>
      <c r="O1735" s="3">
        <v>0.69565217391304301</v>
      </c>
      <c r="P1735" s="3">
        <v>0.68616600790513804</v>
      </c>
      <c r="Q1735" s="3">
        <v>0.578431372549019</v>
      </c>
      <c r="R1735" s="3">
        <v>0.54059042028730298</v>
      </c>
      <c r="S1735" s="4">
        <v>125</v>
      </c>
    </row>
    <row r="1736" spans="2:19" x14ac:dyDescent="0.3">
      <c r="B1736" s="3" t="s">
        <v>484</v>
      </c>
      <c r="C1736" s="3" t="s">
        <v>29</v>
      </c>
      <c r="D1736" s="3" t="s">
        <v>694</v>
      </c>
      <c r="E1736" s="3">
        <v>32</v>
      </c>
      <c r="F1736" s="3" t="s">
        <v>100</v>
      </c>
      <c r="G1736" s="3" t="s">
        <v>33</v>
      </c>
      <c r="H1736" s="3" t="s">
        <v>67</v>
      </c>
      <c r="I1736" s="3">
        <v>1</v>
      </c>
      <c r="J1736" s="3">
        <v>8</v>
      </c>
      <c r="K1736" s="3">
        <v>1</v>
      </c>
      <c r="L1736" s="3">
        <v>11</v>
      </c>
      <c r="M1736" s="3">
        <v>0.57142857142857095</v>
      </c>
      <c r="N1736" s="3">
        <v>0.54511278195488699</v>
      </c>
      <c r="O1736" s="3">
        <v>0.57142857142857095</v>
      </c>
      <c r="P1736" s="3">
        <v>0.48345203183912799</v>
      </c>
      <c r="Q1736" s="3">
        <v>0.51388888888888895</v>
      </c>
      <c r="R1736" s="3">
        <v>0.41437591482852498</v>
      </c>
      <c r="S1736" s="4">
        <v>125</v>
      </c>
    </row>
    <row r="1737" spans="2:19" x14ac:dyDescent="0.3">
      <c r="B1737" s="7" t="s">
        <v>484</v>
      </c>
      <c r="C1737" s="7" t="s">
        <v>29</v>
      </c>
      <c r="D1737" s="7" t="s">
        <v>695</v>
      </c>
      <c r="E1737" s="7">
        <v>32</v>
      </c>
      <c r="F1737" s="7" t="s">
        <v>100</v>
      </c>
      <c r="G1737" s="7" t="s">
        <v>22</v>
      </c>
      <c r="H1737" s="7" t="s">
        <v>73</v>
      </c>
      <c r="I1737" s="7">
        <v>4</v>
      </c>
      <c r="J1737" s="7">
        <v>2</v>
      </c>
      <c r="K1737" s="7">
        <v>8</v>
      </c>
      <c r="L1737" s="7">
        <v>9</v>
      </c>
      <c r="M1737" s="7">
        <v>0.56521739130434701</v>
      </c>
      <c r="N1737" s="7">
        <v>0.69169960474308301</v>
      </c>
      <c r="O1737" s="7">
        <v>0.56521739130434701</v>
      </c>
      <c r="P1737" s="7">
        <v>0.59109730848861197</v>
      </c>
      <c r="Q1737" s="7">
        <v>0.59803921568627405</v>
      </c>
      <c r="R1737" s="7">
        <v>0.55700324415304003</v>
      </c>
      <c r="S1737" s="8">
        <v>390</v>
      </c>
    </row>
    <row r="1738" spans="2:19" x14ac:dyDescent="0.3">
      <c r="B1738" s="7" t="s">
        <v>484</v>
      </c>
      <c r="C1738" s="7" t="s">
        <v>29</v>
      </c>
      <c r="D1738" s="7" t="s">
        <v>695</v>
      </c>
      <c r="E1738" s="7">
        <v>32</v>
      </c>
      <c r="F1738" s="7" t="s">
        <v>100</v>
      </c>
      <c r="G1738" s="7" t="s">
        <v>33</v>
      </c>
      <c r="H1738" s="7" t="s">
        <v>73</v>
      </c>
      <c r="I1738" s="7">
        <v>4</v>
      </c>
      <c r="J1738" s="7">
        <v>5</v>
      </c>
      <c r="K1738" s="7">
        <v>7</v>
      </c>
      <c r="L1738" s="7">
        <v>5</v>
      </c>
      <c r="M1738" s="7">
        <v>0.42857142857142799</v>
      </c>
      <c r="N1738" s="7">
        <v>0.44155844155844098</v>
      </c>
      <c r="O1738" s="7">
        <v>0.42857142857142799</v>
      </c>
      <c r="P1738" s="7">
        <v>0.43116883116883098</v>
      </c>
      <c r="Q1738" s="7">
        <v>0.43055555555555503</v>
      </c>
      <c r="R1738" s="7">
        <v>0.428361950754725</v>
      </c>
      <c r="S1738" s="8">
        <v>391</v>
      </c>
    </row>
    <row r="1739" spans="2:19" x14ac:dyDescent="0.3">
      <c r="B1739" s="7" t="s">
        <v>484</v>
      </c>
      <c r="C1739" s="7" t="s">
        <v>19</v>
      </c>
      <c r="D1739" s="7" t="s">
        <v>696</v>
      </c>
      <c r="E1739" s="7">
        <v>32</v>
      </c>
      <c r="F1739" s="7" t="s">
        <v>100</v>
      </c>
      <c r="G1739" s="7" t="s">
        <v>22</v>
      </c>
      <c r="H1739" s="7" t="s">
        <v>73</v>
      </c>
      <c r="I1739" s="7">
        <v>0</v>
      </c>
      <c r="J1739" s="7">
        <v>6</v>
      </c>
      <c r="K1739" s="7">
        <v>4</v>
      </c>
      <c r="L1739" s="7">
        <v>13</v>
      </c>
      <c r="M1739" s="7">
        <v>0.56521739130434701</v>
      </c>
      <c r="N1739" s="7">
        <v>0.50572082379862704</v>
      </c>
      <c r="O1739" s="7">
        <v>0.56521739130434701</v>
      </c>
      <c r="P1739" s="7">
        <v>0.53381642512077199</v>
      </c>
      <c r="Q1739" s="7">
        <v>0.38235294117647001</v>
      </c>
      <c r="R1739" s="7">
        <v>0</v>
      </c>
      <c r="S1739" s="8">
        <v>562</v>
      </c>
    </row>
    <row r="1740" spans="2:19" x14ac:dyDescent="0.3">
      <c r="B1740" s="7" t="s">
        <v>484</v>
      </c>
      <c r="C1740" s="7" t="s">
        <v>19</v>
      </c>
      <c r="D1740" s="7" t="s">
        <v>696</v>
      </c>
      <c r="E1740" s="7">
        <v>32</v>
      </c>
      <c r="F1740" s="7" t="s">
        <v>100</v>
      </c>
      <c r="G1740" s="7" t="s">
        <v>33</v>
      </c>
      <c r="H1740" s="7" t="s">
        <v>73</v>
      </c>
      <c r="I1740" s="7">
        <v>4</v>
      </c>
      <c r="J1740" s="7">
        <v>5</v>
      </c>
      <c r="K1740" s="7">
        <v>2</v>
      </c>
      <c r="L1740" s="7">
        <v>10</v>
      </c>
      <c r="M1740" s="7">
        <v>0.66666666666666596</v>
      </c>
      <c r="N1740" s="7">
        <v>0.66666666666666596</v>
      </c>
      <c r="O1740" s="7">
        <v>0.66666666666666596</v>
      </c>
      <c r="P1740" s="7">
        <v>0.65185185185185102</v>
      </c>
      <c r="Q1740" s="7">
        <v>0.63888888888888895</v>
      </c>
      <c r="R1740" s="7">
        <v>0.63696186146957701</v>
      </c>
      <c r="S1740" s="8">
        <v>564</v>
      </c>
    </row>
    <row r="1741" spans="2:19" x14ac:dyDescent="0.3">
      <c r="B1741" s="7" t="s">
        <v>484</v>
      </c>
      <c r="C1741" s="7" t="s">
        <v>25</v>
      </c>
      <c r="D1741" s="7" t="s">
        <v>697</v>
      </c>
      <c r="E1741" s="7">
        <v>32</v>
      </c>
      <c r="F1741" s="7" t="s">
        <v>100</v>
      </c>
      <c r="G1741" s="7" t="s">
        <v>22</v>
      </c>
      <c r="H1741" s="7" t="s">
        <v>73</v>
      </c>
      <c r="I1741" s="7">
        <v>5</v>
      </c>
      <c r="J1741" s="7">
        <v>1</v>
      </c>
      <c r="K1741" s="7">
        <v>6</v>
      </c>
      <c r="L1741" s="7">
        <v>11</v>
      </c>
      <c r="M1741" s="7">
        <v>0.69565217391304301</v>
      </c>
      <c r="N1741" s="7">
        <v>0.79611330698287197</v>
      </c>
      <c r="O1741" s="7">
        <v>0.69565217391304301</v>
      </c>
      <c r="P1741" s="7">
        <v>0.71417232560190402</v>
      </c>
      <c r="Q1741" s="7">
        <v>0.74019607843137203</v>
      </c>
      <c r="R1741" s="7">
        <v>0.68847443609919201</v>
      </c>
      <c r="S1741" s="8">
        <v>568</v>
      </c>
    </row>
    <row r="1742" spans="2:19" x14ac:dyDescent="0.3">
      <c r="B1742" s="7" t="s">
        <v>484</v>
      </c>
      <c r="C1742" s="7" t="s">
        <v>25</v>
      </c>
      <c r="D1742" s="7" t="s">
        <v>697</v>
      </c>
      <c r="E1742" s="7">
        <v>32</v>
      </c>
      <c r="F1742" s="7" t="s">
        <v>100</v>
      </c>
      <c r="G1742" s="7" t="s">
        <v>33</v>
      </c>
      <c r="H1742" s="7" t="s">
        <v>73</v>
      </c>
      <c r="I1742" s="7">
        <v>6</v>
      </c>
      <c r="J1742" s="7">
        <v>3</v>
      </c>
      <c r="K1742" s="7">
        <v>10</v>
      </c>
      <c r="L1742" s="7">
        <v>2</v>
      </c>
      <c r="M1742" s="7">
        <v>0.38095238095237999</v>
      </c>
      <c r="N1742" s="7">
        <v>0.38928571428571401</v>
      </c>
      <c r="O1742" s="7">
        <v>0.38095238095237999</v>
      </c>
      <c r="P1742" s="7">
        <v>0.34016806722689003</v>
      </c>
      <c r="Q1742" s="7">
        <v>0.41666666666666602</v>
      </c>
      <c r="R1742" s="7">
        <v>0.35930411196308398</v>
      </c>
      <c r="S1742" s="8">
        <v>569</v>
      </c>
    </row>
    <row r="1743" spans="2:19" x14ac:dyDescent="0.3">
      <c r="B1743" s="7" t="s">
        <v>484</v>
      </c>
      <c r="C1743" s="7" t="s">
        <v>23</v>
      </c>
      <c r="D1743" s="7" t="s">
        <v>698</v>
      </c>
      <c r="E1743" s="7">
        <v>32</v>
      </c>
      <c r="F1743" s="7" t="s">
        <v>100</v>
      </c>
      <c r="G1743" s="7" t="s">
        <v>22</v>
      </c>
      <c r="H1743" s="7" t="s">
        <v>73</v>
      </c>
      <c r="I1743" s="7">
        <v>0</v>
      </c>
      <c r="J1743" s="7">
        <v>6</v>
      </c>
      <c r="K1743" s="7">
        <v>2</v>
      </c>
      <c r="L1743" s="7">
        <v>15</v>
      </c>
      <c r="M1743" s="7">
        <v>0.65217391304347805</v>
      </c>
      <c r="N1743" s="7">
        <v>0.52795031055900599</v>
      </c>
      <c r="O1743" s="7">
        <v>0.65217391304347805</v>
      </c>
      <c r="P1743" s="7">
        <v>0.58352402745995402</v>
      </c>
      <c r="Q1743" s="7">
        <v>0.441176470588235</v>
      </c>
      <c r="R1743" s="7">
        <v>0</v>
      </c>
      <c r="S1743" s="8">
        <v>829</v>
      </c>
    </row>
    <row r="1744" spans="2:19" x14ac:dyDescent="0.3">
      <c r="B1744" s="7" t="s">
        <v>484</v>
      </c>
      <c r="C1744" s="7" t="s">
        <v>23</v>
      </c>
      <c r="D1744" s="7" t="s">
        <v>698</v>
      </c>
      <c r="E1744" s="7">
        <v>32</v>
      </c>
      <c r="F1744" s="7" t="s">
        <v>100</v>
      </c>
      <c r="G1744" s="7" t="s">
        <v>33</v>
      </c>
      <c r="H1744" s="7" t="s">
        <v>73</v>
      </c>
      <c r="I1744" s="7">
        <v>4</v>
      </c>
      <c r="J1744" s="7">
        <v>5</v>
      </c>
      <c r="K1744" s="7">
        <v>5</v>
      </c>
      <c r="L1744" s="7">
        <v>7</v>
      </c>
      <c r="M1744" s="7">
        <v>0.52380952380952295</v>
      </c>
      <c r="N1744" s="7">
        <v>0.52380952380952295</v>
      </c>
      <c r="O1744" s="7">
        <v>0.52380952380952295</v>
      </c>
      <c r="P1744" s="7">
        <v>0.52380952380952295</v>
      </c>
      <c r="Q1744" s="7">
        <v>0.51388888888888895</v>
      </c>
      <c r="R1744" s="7">
        <v>0.50917507721731503</v>
      </c>
      <c r="S1744" s="8">
        <v>829</v>
      </c>
    </row>
    <row r="1745" spans="2:19" x14ac:dyDescent="0.3">
      <c r="B1745" s="7" t="s">
        <v>484</v>
      </c>
      <c r="C1745" s="7" t="s">
        <v>27</v>
      </c>
      <c r="D1745" s="7" t="s">
        <v>699</v>
      </c>
      <c r="E1745" s="7">
        <v>32</v>
      </c>
      <c r="F1745" s="7" t="s">
        <v>100</v>
      </c>
      <c r="G1745" s="7" t="s">
        <v>22</v>
      </c>
      <c r="H1745" s="7" t="s">
        <v>73</v>
      </c>
      <c r="I1745" s="7">
        <v>0</v>
      </c>
      <c r="J1745" s="7">
        <v>4</v>
      </c>
      <c r="K1745" s="7">
        <v>1</v>
      </c>
      <c r="L1745" s="7">
        <v>15</v>
      </c>
      <c r="M1745" s="7">
        <v>0.75</v>
      </c>
      <c r="N1745" s="7">
        <v>0.63157894736842102</v>
      </c>
      <c r="O1745" s="7">
        <v>0.75</v>
      </c>
      <c r="P1745" s="7">
        <v>0.68571428571428505</v>
      </c>
      <c r="Q1745" s="7">
        <v>0.46875</v>
      </c>
      <c r="R1745" s="7">
        <v>0</v>
      </c>
      <c r="S1745" s="8">
        <v>554</v>
      </c>
    </row>
    <row r="1746" spans="2:19" x14ac:dyDescent="0.3">
      <c r="B1746" s="7" t="s">
        <v>484</v>
      </c>
      <c r="C1746" s="7" t="s">
        <v>27</v>
      </c>
      <c r="D1746" s="7" t="s">
        <v>699</v>
      </c>
      <c r="E1746" s="7">
        <v>32</v>
      </c>
      <c r="F1746" s="7" t="s">
        <v>100</v>
      </c>
      <c r="G1746" s="7" t="s">
        <v>33</v>
      </c>
      <c r="H1746" s="7" t="s">
        <v>73</v>
      </c>
      <c r="I1746" s="7">
        <v>3</v>
      </c>
      <c r="J1746" s="7">
        <v>5</v>
      </c>
      <c r="K1746" s="7">
        <v>5</v>
      </c>
      <c r="L1746" s="7">
        <v>9</v>
      </c>
      <c r="M1746" s="7">
        <v>0.54545454545454497</v>
      </c>
      <c r="N1746" s="7">
        <v>0.54545454545454497</v>
      </c>
      <c r="O1746" s="7">
        <v>0.54545454545454497</v>
      </c>
      <c r="P1746" s="7">
        <v>0.54545454545454497</v>
      </c>
      <c r="Q1746" s="7">
        <v>0.50892857142857095</v>
      </c>
      <c r="R1746" s="7">
        <v>0.49099025303098198</v>
      </c>
      <c r="S1746" s="8">
        <v>556</v>
      </c>
    </row>
    <row r="1747" spans="2:19" x14ac:dyDescent="0.3">
      <c r="B1747" s="3" t="s">
        <v>484</v>
      </c>
      <c r="C1747" s="3" t="s">
        <v>29</v>
      </c>
      <c r="D1747" s="3" t="s">
        <v>700</v>
      </c>
      <c r="E1747" s="3">
        <v>32</v>
      </c>
      <c r="F1747" s="3" t="s">
        <v>100</v>
      </c>
      <c r="G1747" s="3" t="s">
        <v>22</v>
      </c>
      <c r="H1747" s="3" t="s">
        <v>85</v>
      </c>
      <c r="I1747" s="3">
        <v>1</v>
      </c>
      <c r="J1747" s="3">
        <v>5</v>
      </c>
      <c r="K1747" s="3">
        <v>0</v>
      </c>
      <c r="L1747" s="3">
        <v>17</v>
      </c>
      <c r="M1747" s="3">
        <v>0.78260869565217395</v>
      </c>
      <c r="N1747" s="3">
        <v>0.83201581027667904</v>
      </c>
      <c r="O1747" s="3">
        <v>0.78260869565217395</v>
      </c>
      <c r="P1747" s="3">
        <v>0.71890428412167495</v>
      </c>
      <c r="Q1747" s="3">
        <v>0.58333333333333304</v>
      </c>
      <c r="R1747" s="3">
        <v>0.59905782799545804</v>
      </c>
      <c r="S1747" s="4">
        <v>517</v>
      </c>
    </row>
    <row r="1748" spans="2:19" x14ac:dyDescent="0.3">
      <c r="B1748" s="3" t="s">
        <v>484</v>
      </c>
      <c r="C1748" s="3" t="s">
        <v>29</v>
      </c>
      <c r="D1748" s="3" t="s">
        <v>700</v>
      </c>
      <c r="E1748" s="3">
        <v>32</v>
      </c>
      <c r="F1748" s="3" t="s">
        <v>100</v>
      </c>
      <c r="G1748" s="3" t="s">
        <v>33</v>
      </c>
      <c r="H1748" s="3" t="s">
        <v>85</v>
      </c>
      <c r="I1748" s="3">
        <v>3</v>
      </c>
      <c r="J1748" s="3">
        <v>6</v>
      </c>
      <c r="K1748" s="3">
        <v>3</v>
      </c>
      <c r="L1748" s="3">
        <v>9</v>
      </c>
      <c r="M1748" s="3">
        <v>0.57142857142857095</v>
      </c>
      <c r="N1748" s="3">
        <v>0.55714285714285705</v>
      </c>
      <c r="O1748" s="3">
        <v>0.57142857142857095</v>
      </c>
      <c r="P1748" s="3">
        <v>0.55238095238095197</v>
      </c>
      <c r="Q1748" s="3">
        <v>0.54166666666666596</v>
      </c>
      <c r="R1748" s="3">
        <v>0.52331756969605203</v>
      </c>
      <c r="S1748" s="4">
        <v>518</v>
      </c>
    </row>
    <row r="1749" spans="2:19" x14ac:dyDescent="0.3">
      <c r="B1749" s="3" t="s">
        <v>484</v>
      </c>
      <c r="C1749" s="3" t="s">
        <v>19</v>
      </c>
      <c r="D1749" s="3" t="s">
        <v>701</v>
      </c>
      <c r="E1749" s="3">
        <v>32</v>
      </c>
      <c r="F1749" s="3" t="s">
        <v>100</v>
      </c>
      <c r="G1749" s="3" t="s">
        <v>22</v>
      </c>
      <c r="H1749" s="3" t="s">
        <v>85</v>
      </c>
      <c r="I1749" s="3">
        <v>1</v>
      </c>
      <c r="J1749" s="3">
        <v>5</v>
      </c>
      <c r="K1749" s="3">
        <v>4</v>
      </c>
      <c r="L1749" s="3">
        <v>13</v>
      </c>
      <c r="M1749" s="3">
        <v>0.60869565217391297</v>
      </c>
      <c r="N1749" s="3">
        <v>0.58599033816425095</v>
      </c>
      <c r="O1749" s="3">
        <v>0.60869565217391297</v>
      </c>
      <c r="P1749" s="3">
        <v>0.59649915302089196</v>
      </c>
      <c r="Q1749" s="3">
        <v>0.46568627450980299</v>
      </c>
      <c r="R1749" s="3">
        <v>0.36835028130179998</v>
      </c>
      <c r="S1749" s="4">
        <v>567</v>
      </c>
    </row>
    <row r="1750" spans="2:19" x14ac:dyDescent="0.3">
      <c r="B1750" s="3" t="s">
        <v>484</v>
      </c>
      <c r="C1750" s="3" t="s">
        <v>19</v>
      </c>
      <c r="D1750" s="3" t="s">
        <v>701</v>
      </c>
      <c r="E1750" s="3">
        <v>32</v>
      </c>
      <c r="F1750" s="3" t="s">
        <v>100</v>
      </c>
      <c r="G1750" s="3" t="s">
        <v>33</v>
      </c>
      <c r="H1750" s="3" t="s">
        <v>85</v>
      </c>
      <c r="I1750" s="3">
        <v>6</v>
      </c>
      <c r="J1750" s="3">
        <v>3</v>
      </c>
      <c r="K1750" s="3">
        <v>1</v>
      </c>
      <c r="L1750" s="3">
        <v>11</v>
      </c>
      <c r="M1750" s="3">
        <v>0.80952380952380898</v>
      </c>
      <c r="N1750" s="3">
        <v>0.81632653061224403</v>
      </c>
      <c r="O1750" s="3">
        <v>0.80952380952380898</v>
      </c>
      <c r="P1750" s="3">
        <v>0.80494505494505497</v>
      </c>
      <c r="Q1750" s="3">
        <v>0.79166666666666596</v>
      </c>
      <c r="R1750" s="3">
        <v>0.80095756933297302</v>
      </c>
      <c r="S1750" s="4">
        <v>568</v>
      </c>
    </row>
    <row r="1751" spans="2:19" x14ac:dyDescent="0.3">
      <c r="B1751" s="3" t="s">
        <v>484</v>
      </c>
      <c r="C1751" s="3" t="s">
        <v>23</v>
      </c>
      <c r="D1751" s="3" t="s">
        <v>702</v>
      </c>
      <c r="E1751" s="3">
        <v>32</v>
      </c>
      <c r="F1751" s="3" t="s">
        <v>100</v>
      </c>
      <c r="G1751" s="3" t="s">
        <v>22</v>
      </c>
      <c r="H1751" s="3" t="s">
        <v>85</v>
      </c>
      <c r="I1751" s="3">
        <v>0</v>
      </c>
      <c r="J1751" s="3">
        <v>6</v>
      </c>
      <c r="K1751" s="3">
        <v>0</v>
      </c>
      <c r="L1751" s="3">
        <v>17</v>
      </c>
      <c r="M1751" s="3">
        <v>0.73913043478260798</v>
      </c>
      <c r="N1751" s="3">
        <v>0.54631379962192805</v>
      </c>
      <c r="O1751" s="3">
        <v>0.73913043478260798</v>
      </c>
      <c r="P1751" s="3">
        <v>0.62826086956521698</v>
      </c>
      <c r="Q1751" s="3">
        <v>0.5</v>
      </c>
      <c r="R1751" s="3">
        <v>0</v>
      </c>
      <c r="S1751" s="4">
        <v>800</v>
      </c>
    </row>
    <row r="1752" spans="2:19" x14ac:dyDescent="0.3">
      <c r="B1752" s="3" t="s">
        <v>484</v>
      </c>
      <c r="C1752" s="3" t="s">
        <v>23</v>
      </c>
      <c r="D1752" s="3" t="s">
        <v>702</v>
      </c>
      <c r="E1752" s="3">
        <v>32</v>
      </c>
      <c r="F1752" s="3" t="s">
        <v>100</v>
      </c>
      <c r="G1752" s="3" t="s">
        <v>33</v>
      </c>
      <c r="H1752" s="3" t="s">
        <v>85</v>
      </c>
      <c r="I1752" s="3">
        <v>3</v>
      </c>
      <c r="J1752" s="3">
        <v>6</v>
      </c>
      <c r="K1752" s="3">
        <v>4</v>
      </c>
      <c r="L1752" s="3">
        <v>8</v>
      </c>
      <c r="M1752" s="3">
        <v>0.52380952380952295</v>
      </c>
      <c r="N1752" s="3">
        <v>0.51020408163265296</v>
      </c>
      <c r="O1752" s="3">
        <v>0.52380952380952295</v>
      </c>
      <c r="P1752" s="3">
        <v>0.51236263736263699</v>
      </c>
      <c r="Q1752" s="3">
        <v>0.5</v>
      </c>
      <c r="R1752" s="3">
        <v>0.48299558735864401</v>
      </c>
      <c r="S1752" s="4">
        <v>801</v>
      </c>
    </row>
    <row r="1753" spans="2:19" x14ac:dyDescent="0.3">
      <c r="B1753" s="3" t="s">
        <v>484</v>
      </c>
      <c r="C1753" s="3" t="s">
        <v>27</v>
      </c>
      <c r="D1753" s="3" t="s">
        <v>703</v>
      </c>
      <c r="E1753" s="3">
        <v>32</v>
      </c>
      <c r="F1753" s="3" t="s">
        <v>100</v>
      </c>
      <c r="G1753" s="3" t="s">
        <v>22</v>
      </c>
      <c r="H1753" s="3" t="s">
        <v>85</v>
      </c>
      <c r="I1753" s="3">
        <v>1</v>
      </c>
      <c r="J1753" s="3">
        <v>3</v>
      </c>
      <c r="K1753" s="3">
        <v>2</v>
      </c>
      <c r="L1753" s="3">
        <v>14</v>
      </c>
      <c r="M1753" s="3">
        <v>0.75</v>
      </c>
      <c r="N1753" s="3">
        <v>0.72549019607843102</v>
      </c>
      <c r="O1753" s="3">
        <v>0.75</v>
      </c>
      <c r="P1753" s="3">
        <v>0.73593073593073499</v>
      </c>
      <c r="Q1753" s="3">
        <v>0.5625</v>
      </c>
      <c r="R1753" s="3">
        <v>0.49502425668334799</v>
      </c>
      <c r="S1753" s="4">
        <v>588</v>
      </c>
    </row>
    <row r="1754" spans="2:19" x14ac:dyDescent="0.3">
      <c r="B1754" s="3" t="s">
        <v>484</v>
      </c>
      <c r="C1754" s="3" t="s">
        <v>27</v>
      </c>
      <c r="D1754" s="3" t="s">
        <v>703</v>
      </c>
      <c r="E1754" s="3">
        <v>32</v>
      </c>
      <c r="F1754" s="3" t="s">
        <v>100</v>
      </c>
      <c r="G1754" s="3" t="s">
        <v>33</v>
      </c>
      <c r="H1754" s="3" t="s">
        <v>85</v>
      </c>
      <c r="I1754" s="3">
        <v>2</v>
      </c>
      <c r="J1754" s="3">
        <v>6</v>
      </c>
      <c r="K1754" s="3">
        <v>4</v>
      </c>
      <c r="L1754" s="3">
        <v>10</v>
      </c>
      <c r="M1754" s="3">
        <v>0.54545454545454497</v>
      </c>
      <c r="N1754" s="3">
        <v>0.51893939393939303</v>
      </c>
      <c r="O1754" s="3">
        <v>0.54545454545454497</v>
      </c>
      <c r="P1754" s="3">
        <v>0.52813852813852802</v>
      </c>
      <c r="Q1754" s="3">
        <v>0.48214285714285698</v>
      </c>
      <c r="R1754" s="3">
        <v>0.43918013098569803</v>
      </c>
      <c r="S1754" s="4">
        <v>589</v>
      </c>
    </row>
    <row r="1755" spans="2:19" x14ac:dyDescent="0.3">
      <c r="B1755" s="3" t="s">
        <v>484</v>
      </c>
      <c r="C1755" s="3" t="s">
        <v>25</v>
      </c>
      <c r="D1755" s="3" t="s">
        <v>704</v>
      </c>
      <c r="E1755" s="3">
        <v>32</v>
      </c>
      <c r="F1755" s="3" t="s">
        <v>100</v>
      </c>
      <c r="G1755" s="3" t="s">
        <v>22</v>
      </c>
      <c r="H1755" s="3" t="s">
        <v>85</v>
      </c>
      <c r="I1755" s="3">
        <v>1</v>
      </c>
      <c r="J1755" s="3">
        <v>5</v>
      </c>
      <c r="K1755" s="3">
        <v>1</v>
      </c>
      <c r="L1755" s="3">
        <v>16</v>
      </c>
      <c r="M1755" s="3">
        <v>0.73913043478260798</v>
      </c>
      <c r="N1755" s="3">
        <v>0.693581780538302</v>
      </c>
      <c r="O1755" s="3">
        <v>0.73913043478260798</v>
      </c>
      <c r="P1755" s="3">
        <v>0.68764302059496496</v>
      </c>
      <c r="Q1755" s="3">
        <v>0.55392156862745001</v>
      </c>
      <c r="R1755" s="3">
        <v>0.494421816408677</v>
      </c>
      <c r="S1755" s="4">
        <v>102</v>
      </c>
    </row>
    <row r="1756" spans="2:19" x14ac:dyDescent="0.3">
      <c r="B1756" s="3" t="s">
        <v>484</v>
      </c>
      <c r="C1756" s="3" t="s">
        <v>25</v>
      </c>
      <c r="D1756" s="3" t="s">
        <v>704</v>
      </c>
      <c r="E1756" s="3">
        <v>32</v>
      </c>
      <c r="F1756" s="3" t="s">
        <v>100</v>
      </c>
      <c r="G1756" s="3" t="s">
        <v>33</v>
      </c>
      <c r="H1756" s="3" t="s">
        <v>85</v>
      </c>
      <c r="I1756" s="3">
        <v>0</v>
      </c>
      <c r="J1756" s="3">
        <v>9</v>
      </c>
      <c r="K1756" s="3">
        <v>0</v>
      </c>
      <c r="L1756" s="3">
        <v>12</v>
      </c>
      <c r="M1756" s="3">
        <v>0.57142857142857095</v>
      </c>
      <c r="N1756" s="3">
        <v>0.32653061224489699</v>
      </c>
      <c r="O1756" s="3">
        <v>0.57142857142857095</v>
      </c>
      <c r="P1756" s="3">
        <v>0.415584415584415</v>
      </c>
      <c r="Q1756" s="3">
        <v>0.5</v>
      </c>
      <c r="R1756" s="3">
        <v>0</v>
      </c>
      <c r="S1756" s="4">
        <v>102</v>
      </c>
    </row>
    <row r="1757" spans="2:19" x14ac:dyDescent="0.3">
      <c r="B1757" s="7" t="s">
        <v>484</v>
      </c>
      <c r="C1757" s="7" t="s">
        <v>29</v>
      </c>
      <c r="D1757" s="7" t="s">
        <v>705</v>
      </c>
      <c r="E1757" s="7">
        <v>32</v>
      </c>
      <c r="F1757" s="7" t="s">
        <v>100</v>
      </c>
      <c r="G1757" s="7" t="s">
        <v>22</v>
      </c>
      <c r="H1757" s="7" t="s">
        <v>91</v>
      </c>
      <c r="I1757" s="7">
        <v>3</v>
      </c>
      <c r="J1757" s="7">
        <v>3</v>
      </c>
      <c r="K1757" s="7">
        <v>2</v>
      </c>
      <c r="L1757" s="7">
        <v>15</v>
      </c>
      <c r="M1757" s="7">
        <v>0.78260869565217395</v>
      </c>
      <c r="N1757" s="7">
        <v>0.77246376811594197</v>
      </c>
      <c r="O1757" s="7">
        <v>0.78260869565217395</v>
      </c>
      <c r="P1757" s="7">
        <v>0.77583286278938401</v>
      </c>
      <c r="Q1757" s="7">
        <v>0.69117647058823495</v>
      </c>
      <c r="R1757" s="7">
        <v>0.68532344065693596</v>
      </c>
      <c r="S1757" s="8">
        <v>692</v>
      </c>
    </row>
    <row r="1758" spans="2:19" x14ac:dyDescent="0.3">
      <c r="B1758" s="7" t="s">
        <v>484</v>
      </c>
      <c r="C1758" s="7" t="s">
        <v>29</v>
      </c>
      <c r="D1758" s="7" t="s">
        <v>705</v>
      </c>
      <c r="E1758" s="7">
        <v>32</v>
      </c>
      <c r="F1758" s="7" t="s">
        <v>100</v>
      </c>
      <c r="G1758" s="7" t="s">
        <v>33</v>
      </c>
      <c r="H1758" s="7" t="s">
        <v>91</v>
      </c>
      <c r="I1758" s="7">
        <v>5</v>
      </c>
      <c r="J1758" s="7">
        <v>4</v>
      </c>
      <c r="K1758" s="7">
        <v>3</v>
      </c>
      <c r="L1758" s="7">
        <v>9</v>
      </c>
      <c r="M1758" s="7">
        <v>0.66666666666666596</v>
      </c>
      <c r="N1758" s="7">
        <v>0.66346153846153799</v>
      </c>
      <c r="O1758" s="7">
        <v>0.66666666666666596</v>
      </c>
      <c r="P1758" s="7">
        <v>0.66352941176470503</v>
      </c>
      <c r="Q1758" s="7">
        <v>0.65277777777777701</v>
      </c>
      <c r="R1758" s="7">
        <v>0.65161636551288604</v>
      </c>
      <c r="S1758" s="8">
        <v>693</v>
      </c>
    </row>
    <row r="1759" spans="2:19" x14ac:dyDescent="0.3">
      <c r="B1759" s="7" t="s">
        <v>484</v>
      </c>
      <c r="C1759" s="7" t="s">
        <v>23</v>
      </c>
      <c r="D1759" s="7" t="s">
        <v>706</v>
      </c>
      <c r="E1759" s="7">
        <v>32</v>
      </c>
      <c r="F1759" s="7" t="s">
        <v>100</v>
      </c>
      <c r="G1759" s="7" t="s">
        <v>22</v>
      </c>
      <c r="H1759" s="7" t="s">
        <v>91</v>
      </c>
      <c r="I1759" s="7">
        <v>0</v>
      </c>
      <c r="J1759" s="7">
        <v>6</v>
      </c>
      <c r="K1759" s="7">
        <v>4</v>
      </c>
      <c r="L1759" s="7">
        <v>13</v>
      </c>
      <c r="M1759" s="7">
        <v>0.56521739130434701</v>
      </c>
      <c r="N1759" s="7">
        <v>0.50572082379862704</v>
      </c>
      <c r="O1759" s="7">
        <v>0.56521739130434701</v>
      </c>
      <c r="P1759" s="7">
        <v>0.53381642512077199</v>
      </c>
      <c r="Q1759" s="7">
        <v>0.38235294117647001</v>
      </c>
      <c r="R1759" s="7">
        <v>0</v>
      </c>
      <c r="S1759" s="8">
        <v>103</v>
      </c>
    </row>
    <row r="1760" spans="2:19" x14ac:dyDescent="0.3">
      <c r="B1760" s="7" t="s">
        <v>484</v>
      </c>
      <c r="C1760" s="7" t="s">
        <v>23</v>
      </c>
      <c r="D1760" s="7" t="s">
        <v>706</v>
      </c>
      <c r="E1760" s="7">
        <v>32</v>
      </c>
      <c r="F1760" s="7" t="s">
        <v>100</v>
      </c>
      <c r="G1760" s="7" t="s">
        <v>33</v>
      </c>
      <c r="H1760" s="7" t="s">
        <v>91</v>
      </c>
      <c r="I1760" s="7">
        <v>3</v>
      </c>
      <c r="J1760" s="7">
        <v>6</v>
      </c>
      <c r="K1760" s="7">
        <v>4</v>
      </c>
      <c r="L1760" s="7">
        <v>8</v>
      </c>
      <c r="M1760" s="7">
        <v>0.52380952380952295</v>
      </c>
      <c r="N1760" s="7">
        <v>0.51020408163265296</v>
      </c>
      <c r="O1760" s="7">
        <v>0.52380952380952295</v>
      </c>
      <c r="P1760" s="7">
        <v>0.51236263736263699</v>
      </c>
      <c r="Q1760" s="7">
        <v>0.5</v>
      </c>
      <c r="R1760" s="7">
        <v>0.48299558735864401</v>
      </c>
      <c r="S1760" s="8">
        <v>104</v>
      </c>
    </row>
    <row r="1761" spans="2:19" x14ac:dyDescent="0.3">
      <c r="B1761" s="7" t="s">
        <v>484</v>
      </c>
      <c r="C1761" s="7" t="s">
        <v>25</v>
      </c>
      <c r="D1761" s="7" t="s">
        <v>707</v>
      </c>
      <c r="E1761" s="7">
        <v>32</v>
      </c>
      <c r="F1761" s="7" t="s">
        <v>100</v>
      </c>
      <c r="G1761" s="7" t="s">
        <v>22</v>
      </c>
      <c r="H1761" s="7" t="s">
        <v>91</v>
      </c>
      <c r="I1761" s="7">
        <v>2</v>
      </c>
      <c r="J1761" s="7">
        <v>4</v>
      </c>
      <c r="K1761" s="7">
        <v>2</v>
      </c>
      <c r="L1761" s="7">
        <v>15</v>
      </c>
      <c r="M1761" s="7">
        <v>0.73913043478260798</v>
      </c>
      <c r="N1761" s="7">
        <v>0.71395881006864903</v>
      </c>
      <c r="O1761" s="7">
        <v>0.73913043478260798</v>
      </c>
      <c r="P1761" s="7">
        <v>0.72028985507246301</v>
      </c>
      <c r="Q1761" s="7">
        <v>0.60784313725490202</v>
      </c>
      <c r="R1761" s="7">
        <v>0.58372351144886303</v>
      </c>
      <c r="S1761" s="8">
        <v>775</v>
      </c>
    </row>
    <row r="1762" spans="2:19" x14ac:dyDescent="0.3">
      <c r="B1762" s="7" t="s">
        <v>484</v>
      </c>
      <c r="C1762" s="7" t="s">
        <v>25</v>
      </c>
      <c r="D1762" s="7" t="s">
        <v>707</v>
      </c>
      <c r="E1762" s="7">
        <v>32</v>
      </c>
      <c r="F1762" s="7" t="s">
        <v>100</v>
      </c>
      <c r="G1762" s="7" t="s">
        <v>33</v>
      </c>
      <c r="H1762" s="7" t="s">
        <v>91</v>
      </c>
      <c r="I1762" s="7">
        <v>2</v>
      </c>
      <c r="J1762" s="7">
        <v>7</v>
      </c>
      <c r="K1762" s="7">
        <v>1</v>
      </c>
      <c r="L1762" s="7">
        <v>11</v>
      </c>
      <c r="M1762" s="7">
        <v>0.61904761904761896</v>
      </c>
      <c r="N1762" s="7">
        <v>0.634920634920635</v>
      </c>
      <c r="O1762" s="7">
        <v>0.61904761904761896</v>
      </c>
      <c r="P1762" s="7">
        <v>0.56190476190476102</v>
      </c>
      <c r="Q1762" s="7">
        <v>0.56944444444444398</v>
      </c>
      <c r="R1762" s="7">
        <v>0.536731348519357</v>
      </c>
      <c r="S1762" s="8">
        <v>776</v>
      </c>
    </row>
    <row r="1763" spans="2:19" x14ac:dyDescent="0.3">
      <c r="B1763" s="7" t="s">
        <v>484</v>
      </c>
      <c r="C1763" s="7" t="s">
        <v>19</v>
      </c>
      <c r="D1763" s="7" t="s">
        <v>708</v>
      </c>
      <c r="E1763" s="7">
        <v>32</v>
      </c>
      <c r="F1763" s="7" t="s">
        <v>100</v>
      </c>
      <c r="G1763" s="7" t="s">
        <v>22</v>
      </c>
      <c r="H1763" s="7" t="s">
        <v>91</v>
      </c>
      <c r="I1763" s="7">
        <v>2</v>
      </c>
      <c r="J1763" s="7">
        <v>4</v>
      </c>
      <c r="K1763" s="7">
        <v>1</v>
      </c>
      <c r="L1763" s="7">
        <v>16</v>
      </c>
      <c r="M1763" s="7">
        <v>0.78260869565217395</v>
      </c>
      <c r="N1763" s="7">
        <v>0.76521739130434696</v>
      </c>
      <c r="O1763" s="7">
        <v>0.78260869565217395</v>
      </c>
      <c r="P1763" s="7">
        <v>0.75518997258127696</v>
      </c>
      <c r="Q1763" s="7">
        <v>0.63725490196078405</v>
      </c>
      <c r="R1763" s="7">
        <v>0.63956859995776105</v>
      </c>
      <c r="S1763" s="8">
        <v>827</v>
      </c>
    </row>
    <row r="1764" spans="2:19" x14ac:dyDescent="0.3">
      <c r="B1764" s="7" t="s">
        <v>484</v>
      </c>
      <c r="C1764" s="7" t="s">
        <v>19</v>
      </c>
      <c r="D1764" s="7" t="s">
        <v>708</v>
      </c>
      <c r="E1764" s="7">
        <v>32</v>
      </c>
      <c r="F1764" s="7" t="s">
        <v>100</v>
      </c>
      <c r="G1764" s="7" t="s">
        <v>33</v>
      </c>
      <c r="H1764" s="7" t="s">
        <v>91</v>
      </c>
      <c r="I1764" s="7">
        <v>3</v>
      </c>
      <c r="J1764" s="7">
        <v>6</v>
      </c>
      <c r="K1764" s="7">
        <v>3</v>
      </c>
      <c r="L1764" s="7">
        <v>9</v>
      </c>
      <c r="M1764" s="7">
        <v>0.57142857142857095</v>
      </c>
      <c r="N1764" s="7">
        <v>0.55714285714285705</v>
      </c>
      <c r="O1764" s="7">
        <v>0.57142857142857095</v>
      </c>
      <c r="P1764" s="7">
        <v>0.55238095238095197</v>
      </c>
      <c r="Q1764" s="7">
        <v>0.54166666666666596</v>
      </c>
      <c r="R1764" s="7">
        <v>0.52331756969605203</v>
      </c>
      <c r="S1764" s="8">
        <v>828</v>
      </c>
    </row>
    <row r="1765" spans="2:19" x14ac:dyDescent="0.3">
      <c r="B1765" s="7" t="s">
        <v>484</v>
      </c>
      <c r="C1765" s="7" t="s">
        <v>27</v>
      </c>
      <c r="D1765" s="7" t="s">
        <v>709</v>
      </c>
      <c r="E1765" s="7">
        <v>32</v>
      </c>
      <c r="F1765" s="7" t="s">
        <v>100</v>
      </c>
      <c r="G1765" s="7" t="s">
        <v>22</v>
      </c>
      <c r="H1765" s="7" t="s">
        <v>91</v>
      </c>
      <c r="I1765" s="7">
        <v>0</v>
      </c>
      <c r="J1765" s="7">
        <v>4</v>
      </c>
      <c r="K1765" s="7">
        <v>4</v>
      </c>
      <c r="L1765" s="7">
        <v>12</v>
      </c>
      <c r="M1765" s="7">
        <v>0.6</v>
      </c>
      <c r="N1765" s="7">
        <v>0.6</v>
      </c>
      <c r="O1765" s="7">
        <v>0.6</v>
      </c>
      <c r="P1765" s="7">
        <v>0.6</v>
      </c>
      <c r="Q1765" s="7">
        <v>0.375</v>
      </c>
      <c r="R1765" s="7">
        <v>0</v>
      </c>
      <c r="S1765" s="8">
        <v>137</v>
      </c>
    </row>
    <row r="1766" spans="2:19" x14ac:dyDescent="0.3">
      <c r="B1766" s="7" t="s">
        <v>484</v>
      </c>
      <c r="C1766" s="7" t="s">
        <v>27</v>
      </c>
      <c r="D1766" s="7" t="s">
        <v>709</v>
      </c>
      <c r="E1766" s="7">
        <v>32</v>
      </c>
      <c r="F1766" s="7" t="s">
        <v>100</v>
      </c>
      <c r="G1766" s="7" t="s">
        <v>33</v>
      </c>
      <c r="H1766" s="7" t="s">
        <v>91</v>
      </c>
      <c r="I1766" s="7">
        <v>3</v>
      </c>
      <c r="J1766" s="7">
        <v>5</v>
      </c>
      <c r="K1766" s="7">
        <v>7</v>
      </c>
      <c r="L1766" s="7">
        <v>7</v>
      </c>
      <c r="M1766" s="7">
        <v>0.45454545454545398</v>
      </c>
      <c r="N1766" s="7">
        <v>0.48030303030303001</v>
      </c>
      <c r="O1766" s="7">
        <v>0.45454545454545398</v>
      </c>
      <c r="P1766" s="7">
        <v>0.46386946386946298</v>
      </c>
      <c r="Q1766" s="7">
        <v>0.4375</v>
      </c>
      <c r="R1766" s="7">
        <v>0.425608046596123</v>
      </c>
      <c r="S1766" s="8">
        <v>137</v>
      </c>
    </row>
    <row r="1767" spans="2:19" x14ac:dyDescent="0.3">
      <c r="B1767" s="3" t="s">
        <v>484</v>
      </c>
      <c r="C1767" s="3" t="s">
        <v>25</v>
      </c>
      <c r="D1767" s="3" t="s">
        <v>710</v>
      </c>
      <c r="E1767" s="3">
        <v>32</v>
      </c>
      <c r="F1767" s="3" t="s">
        <v>100</v>
      </c>
      <c r="G1767" s="3" t="s">
        <v>22</v>
      </c>
      <c r="H1767" s="3" t="s">
        <v>96</v>
      </c>
      <c r="I1767" s="3">
        <v>2</v>
      </c>
      <c r="J1767" s="3">
        <v>4</v>
      </c>
      <c r="K1767" s="3">
        <v>2</v>
      </c>
      <c r="L1767" s="3">
        <v>15</v>
      </c>
      <c r="M1767" s="3">
        <v>0.73913043478260798</v>
      </c>
      <c r="N1767" s="3">
        <v>0.71395881006864903</v>
      </c>
      <c r="O1767" s="3">
        <v>0.73913043478260798</v>
      </c>
      <c r="P1767" s="3">
        <v>0.72028985507246301</v>
      </c>
      <c r="Q1767" s="3">
        <v>0.60784313725490202</v>
      </c>
      <c r="R1767" s="3">
        <v>0.58372351144886303</v>
      </c>
      <c r="S1767" s="4">
        <v>364</v>
      </c>
    </row>
    <row r="1768" spans="2:19" x14ac:dyDescent="0.3">
      <c r="B1768" s="3" t="s">
        <v>484</v>
      </c>
      <c r="C1768" s="3" t="s">
        <v>25</v>
      </c>
      <c r="D1768" s="3" t="s">
        <v>710</v>
      </c>
      <c r="E1768" s="3">
        <v>32</v>
      </c>
      <c r="F1768" s="3" t="s">
        <v>100</v>
      </c>
      <c r="G1768" s="3" t="s">
        <v>33</v>
      </c>
      <c r="H1768" s="3" t="s">
        <v>96</v>
      </c>
      <c r="I1768" s="3">
        <v>0</v>
      </c>
      <c r="J1768" s="3">
        <v>9</v>
      </c>
      <c r="K1768" s="3">
        <v>0</v>
      </c>
      <c r="L1768" s="3">
        <v>12</v>
      </c>
      <c r="M1768" s="3">
        <v>0.57142857142857095</v>
      </c>
      <c r="N1768" s="3">
        <v>0.32653061224489699</v>
      </c>
      <c r="O1768" s="3">
        <v>0.57142857142857095</v>
      </c>
      <c r="P1768" s="3">
        <v>0.415584415584415</v>
      </c>
      <c r="Q1768" s="3">
        <v>0.5</v>
      </c>
      <c r="R1768" s="3">
        <v>0</v>
      </c>
      <c r="S1768" s="4">
        <v>365</v>
      </c>
    </row>
    <row r="1769" spans="2:19" x14ac:dyDescent="0.3">
      <c r="B1769" s="3" t="s">
        <v>484</v>
      </c>
      <c r="C1769" s="3" t="s">
        <v>23</v>
      </c>
      <c r="D1769" s="3" t="s">
        <v>711</v>
      </c>
      <c r="E1769" s="3">
        <v>32</v>
      </c>
      <c r="F1769" s="3" t="s">
        <v>100</v>
      </c>
      <c r="G1769" s="3" t="s">
        <v>22</v>
      </c>
      <c r="H1769" s="3" t="s">
        <v>96</v>
      </c>
      <c r="I1769" s="3">
        <v>0</v>
      </c>
      <c r="J1769" s="3">
        <v>6</v>
      </c>
      <c r="K1769" s="3">
        <v>0</v>
      </c>
      <c r="L1769" s="3">
        <v>17</v>
      </c>
      <c r="M1769" s="3">
        <v>0.73913043478260798</v>
      </c>
      <c r="N1769" s="3">
        <v>0.54631379962192805</v>
      </c>
      <c r="O1769" s="3">
        <v>0.73913043478260798</v>
      </c>
      <c r="P1769" s="3">
        <v>0.62826086956521698</v>
      </c>
      <c r="Q1769" s="3">
        <v>0.5</v>
      </c>
      <c r="R1769" s="3">
        <v>0</v>
      </c>
      <c r="S1769" s="4">
        <v>869</v>
      </c>
    </row>
    <row r="1770" spans="2:19" x14ac:dyDescent="0.3">
      <c r="B1770" s="3" t="s">
        <v>484</v>
      </c>
      <c r="C1770" s="3" t="s">
        <v>23</v>
      </c>
      <c r="D1770" s="3" t="s">
        <v>711</v>
      </c>
      <c r="E1770" s="3">
        <v>32</v>
      </c>
      <c r="F1770" s="3" t="s">
        <v>100</v>
      </c>
      <c r="G1770" s="3" t="s">
        <v>33</v>
      </c>
      <c r="H1770" s="3" t="s">
        <v>96</v>
      </c>
      <c r="I1770" s="3">
        <v>2</v>
      </c>
      <c r="J1770" s="3">
        <v>7</v>
      </c>
      <c r="K1770" s="3">
        <v>2</v>
      </c>
      <c r="L1770" s="3">
        <v>10</v>
      </c>
      <c r="M1770" s="3">
        <v>0.57142857142857095</v>
      </c>
      <c r="N1770" s="3">
        <v>0.55042016806722605</v>
      </c>
      <c r="O1770" s="3">
        <v>0.57142857142857095</v>
      </c>
      <c r="P1770" s="3">
        <v>0.52595680181886995</v>
      </c>
      <c r="Q1770" s="3">
        <v>0.52777777777777701</v>
      </c>
      <c r="R1770" s="3">
        <v>0.48309420820857302</v>
      </c>
      <c r="S1770" s="4">
        <v>870</v>
      </c>
    </row>
    <row r="1771" spans="2:19" x14ac:dyDescent="0.3">
      <c r="B1771" s="3" t="s">
        <v>484</v>
      </c>
      <c r="C1771" s="3" t="s">
        <v>19</v>
      </c>
      <c r="D1771" s="3" t="s">
        <v>712</v>
      </c>
      <c r="E1771" s="3">
        <v>32</v>
      </c>
      <c r="F1771" s="3" t="s">
        <v>100</v>
      </c>
      <c r="G1771" s="3" t="s">
        <v>22</v>
      </c>
      <c r="H1771" s="3" t="s">
        <v>96</v>
      </c>
      <c r="I1771" s="3">
        <v>2</v>
      </c>
      <c r="J1771" s="3">
        <v>4</v>
      </c>
      <c r="K1771" s="3">
        <v>2</v>
      </c>
      <c r="L1771" s="3">
        <v>15</v>
      </c>
      <c r="M1771" s="3">
        <v>0.73913043478260798</v>
      </c>
      <c r="N1771" s="3">
        <v>0.71395881006864903</v>
      </c>
      <c r="O1771" s="3">
        <v>0.73913043478260798</v>
      </c>
      <c r="P1771" s="3">
        <v>0.72028985507246301</v>
      </c>
      <c r="Q1771" s="3">
        <v>0.60784313725490202</v>
      </c>
      <c r="R1771" s="3">
        <v>0.58372351144886303</v>
      </c>
      <c r="S1771" s="4">
        <v>594</v>
      </c>
    </row>
    <row r="1772" spans="2:19" x14ac:dyDescent="0.3">
      <c r="B1772" s="3" t="s">
        <v>484</v>
      </c>
      <c r="C1772" s="3" t="s">
        <v>19</v>
      </c>
      <c r="D1772" s="3" t="s">
        <v>712</v>
      </c>
      <c r="E1772" s="3">
        <v>32</v>
      </c>
      <c r="F1772" s="3" t="s">
        <v>100</v>
      </c>
      <c r="G1772" s="3" t="s">
        <v>33</v>
      </c>
      <c r="H1772" s="3" t="s">
        <v>96</v>
      </c>
      <c r="I1772" s="3">
        <v>6</v>
      </c>
      <c r="J1772" s="3">
        <v>3</v>
      </c>
      <c r="K1772" s="3">
        <v>0</v>
      </c>
      <c r="L1772" s="3">
        <v>12</v>
      </c>
      <c r="M1772" s="3">
        <v>0.85714285714285698</v>
      </c>
      <c r="N1772" s="3">
        <v>0.88571428571428501</v>
      </c>
      <c r="O1772" s="3">
        <v>0.85714285714285698</v>
      </c>
      <c r="P1772" s="3">
        <v>0.85079365079364999</v>
      </c>
      <c r="Q1772" s="3">
        <v>0.83333333333333304</v>
      </c>
      <c r="R1772" s="3">
        <v>0.85457401279246803</v>
      </c>
      <c r="S1772" s="4">
        <v>596</v>
      </c>
    </row>
    <row r="1773" spans="2:19" x14ac:dyDescent="0.3">
      <c r="B1773" s="3" t="s">
        <v>484</v>
      </c>
      <c r="C1773" s="3" t="s">
        <v>29</v>
      </c>
      <c r="D1773" s="3" t="s">
        <v>713</v>
      </c>
      <c r="E1773" s="3">
        <v>32</v>
      </c>
      <c r="F1773" s="3" t="s">
        <v>100</v>
      </c>
      <c r="G1773" s="3" t="s">
        <v>22</v>
      </c>
      <c r="H1773" s="3" t="s">
        <v>96</v>
      </c>
      <c r="I1773" s="3">
        <v>1</v>
      </c>
      <c r="J1773" s="3">
        <v>5</v>
      </c>
      <c r="K1773" s="3">
        <v>0</v>
      </c>
      <c r="L1773" s="3">
        <v>17</v>
      </c>
      <c r="M1773" s="3">
        <v>0.78260869565217395</v>
      </c>
      <c r="N1773" s="3">
        <v>0.83201581027667904</v>
      </c>
      <c r="O1773" s="3">
        <v>0.78260869565217395</v>
      </c>
      <c r="P1773" s="3">
        <v>0.71890428412167495</v>
      </c>
      <c r="Q1773" s="3">
        <v>0.58333333333333304</v>
      </c>
      <c r="R1773" s="3">
        <v>0.59905782799545804</v>
      </c>
      <c r="S1773" s="4">
        <v>537</v>
      </c>
    </row>
    <row r="1774" spans="2:19" x14ac:dyDescent="0.3">
      <c r="B1774" s="3" t="s">
        <v>484</v>
      </c>
      <c r="C1774" s="3" t="s">
        <v>29</v>
      </c>
      <c r="D1774" s="3" t="s">
        <v>713</v>
      </c>
      <c r="E1774" s="3">
        <v>32</v>
      </c>
      <c r="F1774" s="3" t="s">
        <v>100</v>
      </c>
      <c r="G1774" s="3" t="s">
        <v>33</v>
      </c>
      <c r="H1774" s="3" t="s">
        <v>96</v>
      </c>
      <c r="I1774" s="3">
        <v>1</v>
      </c>
      <c r="J1774" s="3">
        <v>8</v>
      </c>
      <c r="K1774" s="3">
        <v>2</v>
      </c>
      <c r="L1774" s="3">
        <v>10</v>
      </c>
      <c r="M1774" s="3">
        <v>0.52380952380952295</v>
      </c>
      <c r="N1774" s="3">
        <v>0.46031746031746001</v>
      </c>
      <c r="O1774" s="3">
        <v>0.52380952380952295</v>
      </c>
      <c r="P1774" s="3">
        <v>0.452380952380952</v>
      </c>
      <c r="Q1774" s="3">
        <v>0.47222222222222199</v>
      </c>
      <c r="R1774" s="3">
        <v>0.36186420135146102</v>
      </c>
      <c r="S1774" s="4">
        <v>538</v>
      </c>
    </row>
    <row r="1775" spans="2:19" x14ac:dyDescent="0.3">
      <c r="B1775" s="3" t="s">
        <v>484</v>
      </c>
      <c r="C1775" s="3" t="s">
        <v>27</v>
      </c>
      <c r="D1775" s="3" t="s">
        <v>714</v>
      </c>
      <c r="E1775" s="3">
        <v>32</v>
      </c>
      <c r="F1775" s="3" t="s">
        <v>100</v>
      </c>
      <c r="G1775" s="3" t="s">
        <v>22</v>
      </c>
      <c r="H1775" s="3" t="s">
        <v>96</v>
      </c>
      <c r="I1775" s="3">
        <v>1</v>
      </c>
      <c r="J1775" s="3">
        <v>3</v>
      </c>
      <c r="K1775" s="3">
        <v>4</v>
      </c>
      <c r="L1775" s="3">
        <v>12</v>
      </c>
      <c r="M1775" s="3">
        <v>0.65</v>
      </c>
      <c r="N1775" s="3">
        <v>0.68</v>
      </c>
      <c r="O1775" s="3">
        <v>0.65</v>
      </c>
      <c r="P1775" s="3">
        <v>0.66379928315412196</v>
      </c>
      <c r="Q1775" s="3">
        <v>0.5</v>
      </c>
      <c r="R1775" s="3">
        <v>0.41617914502878101</v>
      </c>
      <c r="S1775" s="4">
        <v>530</v>
      </c>
    </row>
    <row r="1776" spans="2:19" x14ac:dyDescent="0.3">
      <c r="B1776" s="3" t="s">
        <v>484</v>
      </c>
      <c r="C1776" s="3" t="s">
        <v>27</v>
      </c>
      <c r="D1776" s="3" t="s">
        <v>714</v>
      </c>
      <c r="E1776" s="3">
        <v>32</v>
      </c>
      <c r="F1776" s="3" t="s">
        <v>100</v>
      </c>
      <c r="G1776" s="3" t="s">
        <v>33</v>
      </c>
      <c r="H1776" s="3" t="s">
        <v>96</v>
      </c>
      <c r="I1776" s="3">
        <v>3</v>
      </c>
      <c r="J1776" s="3">
        <v>5</v>
      </c>
      <c r="K1776" s="3">
        <v>4</v>
      </c>
      <c r="L1776" s="3">
        <v>10</v>
      </c>
      <c r="M1776" s="3">
        <v>0.59090909090909005</v>
      </c>
      <c r="N1776" s="3">
        <v>0.58008658008657998</v>
      </c>
      <c r="O1776" s="3">
        <v>0.59090909090909005</v>
      </c>
      <c r="P1776" s="3">
        <v>0.58432601880877699</v>
      </c>
      <c r="Q1776" s="3">
        <v>0.54464285714285698</v>
      </c>
      <c r="R1776" s="3">
        <v>0.52596736361322205</v>
      </c>
      <c r="S1776" s="4">
        <v>532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2023-05-05T11:23:49Z</dcterms:modified>
</cp:coreProperties>
</file>