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LPJ Realisasi Anggaran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M54" i="1" l="1"/>
  <c r="M55" i="1"/>
  <c r="M52" i="1"/>
  <c r="H56" i="1"/>
  <c r="I56" i="1"/>
  <c r="J56" i="1"/>
  <c r="K56" i="1"/>
  <c r="L56" i="1"/>
  <c r="M53" i="1" l="1"/>
  <c r="M46" i="1"/>
  <c r="M47" i="1"/>
  <c r="M48" i="1"/>
  <c r="M49" i="1"/>
  <c r="M50" i="1"/>
  <c r="M51" i="1"/>
  <c r="M44" i="1"/>
  <c r="M42" i="1"/>
  <c r="M40" i="1"/>
  <c r="M38" i="1"/>
  <c r="M36" i="1"/>
  <c r="M37" i="1"/>
  <c r="M35" i="1"/>
  <c r="M33" i="1"/>
  <c r="M32" i="1"/>
  <c r="M30" i="1"/>
  <c r="M29" i="1"/>
  <c r="M28" i="1"/>
  <c r="M26" i="1"/>
  <c r="M25" i="1"/>
  <c r="M24" i="1"/>
  <c r="M22" i="1"/>
  <c r="M21" i="1"/>
  <c r="M19" i="1"/>
  <c r="M18" i="1"/>
  <c r="M16" i="1"/>
  <c r="M15" i="1"/>
  <c r="M12" i="1"/>
  <c r="M8" i="1"/>
  <c r="M9" i="1"/>
  <c r="M10" i="1"/>
  <c r="M7" i="1"/>
  <c r="G54" i="1"/>
  <c r="N54" i="1" s="1"/>
  <c r="G45" i="1"/>
  <c r="N45" i="1" s="1"/>
  <c r="G44" i="1"/>
  <c r="N43" i="1" s="1"/>
  <c r="G42" i="1"/>
  <c r="N41" i="1" s="1"/>
  <c r="G40" i="1"/>
  <c r="N39" i="1" s="1"/>
  <c r="G38" i="1"/>
  <c r="G37" i="1"/>
  <c r="G36" i="1"/>
  <c r="G35" i="1"/>
  <c r="G33" i="1"/>
  <c r="G32" i="1"/>
  <c r="G30" i="1"/>
  <c r="G29" i="1"/>
  <c r="G28" i="1"/>
  <c r="G26" i="1"/>
  <c r="G25" i="1"/>
  <c r="G24" i="1"/>
  <c r="G22" i="1"/>
  <c r="G21" i="1"/>
  <c r="G19" i="1"/>
  <c r="G18" i="1"/>
  <c r="G16" i="1"/>
  <c r="G15" i="1"/>
  <c r="G12" i="1"/>
  <c r="N12" i="1" s="1"/>
  <c r="G10" i="1"/>
  <c r="G9" i="1"/>
  <c r="G8" i="1"/>
  <c r="G7" i="1"/>
  <c r="M56" i="1" l="1"/>
  <c r="G56" i="1"/>
  <c r="N6" i="1"/>
  <c r="N13" i="1"/>
  <c r="N34" i="1"/>
  <c r="N56" i="1" l="1"/>
</calcChain>
</file>

<file path=xl/sharedStrings.xml><?xml version="1.0" encoding="utf-8"?>
<sst xmlns="http://schemas.openxmlformats.org/spreadsheetml/2006/main" count="128" uniqueCount="100">
  <si>
    <t>No</t>
  </si>
  <si>
    <t>Komponen/Program/Bentuk Kegiatan</t>
  </si>
  <si>
    <t>Total</t>
  </si>
  <si>
    <t>Jml</t>
  </si>
  <si>
    <t>Satuan</t>
  </si>
  <si>
    <t>Sub-Total</t>
  </si>
  <si>
    <t xml:space="preserve">Persiapan Pengembangan  SMK PK                            </t>
  </si>
  <si>
    <t>1.1 IHT SMK PK dan Sekolah Penggerak</t>
  </si>
  <si>
    <t>Kegiatan</t>
  </si>
  <si>
    <t>1.2 Workshop Penyusunan Draf Dokumen Pembelajaran SMK PK</t>
  </si>
  <si>
    <t>1.3 Penyempurnaan Draf Dokumen Pembelajaran SMK PK</t>
  </si>
  <si>
    <t>1.4 Finalisasi Dokumen Pembelajaran SMK PK</t>
  </si>
  <si>
    <t>Workshop Penguatan Pembelajaran</t>
  </si>
  <si>
    <t>2.1</t>
  </si>
  <si>
    <t>Workshop Penguatan Pembelajaran SMK PK</t>
  </si>
  <si>
    <t>Pelaksanaan Pembelajaran pada SMK PK</t>
  </si>
  <si>
    <t>3.1</t>
  </si>
  <si>
    <t>Penyelarasan Kurikulum</t>
  </si>
  <si>
    <t>a.</t>
  </si>
  <si>
    <t>Workshop Penyelarasan Kurikulum</t>
  </si>
  <si>
    <t>b.</t>
  </si>
  <si>
    <t>Rapat Pelaksanaan Penyelarasan Kurikulum Kejuruan</t>
  </si>
  <si>
    <t>RDK</t>
  </si>
  <si>
    <t>3.2</t>
  </si>
  <si>
    <t>Pelaksaaan Pembelajaran</t>
  </si>
  <si>
    <t>Rapat Penyusunan Program Pembelajaran</t>
  </si>
  <si>
    <t>Guru (tamu) dari IDUKA</t>
  </si>
  <si>
    <t>3.3</t>
  </si>
  <si>
    <t>Penyusunan Bahan Ajar (Manual dan Digital)</t>
  </si>
  <si>
    <t>a. Workshop Penyusunan Bahan Ajar (Manual dan Digital)</t>
  </si>
  <si>
    <t>b. Rapat Pelaksanaan Penyusunan Bahan Ajar (Manual dan Digital)</t>
  </si>
  <si>
    <t>3.4</t>
  </si>
  <si>
    <t>Perencanaan, Pelaksanaan, dan Penilaian PKL Bersama IDUKA</t>
  </si>
  <si>
    <t>a. Workshop Penyusunan Program PKL Bersama IDUKA</t>
  </si>
  <si>
    <t>b. Rapat Penyusunan Program PKL bersama IDUKA</t>
  </si>
  <si>
    <t>3.5</t>
  </si>
  <si>
    <t>Pelaksanaan Sertifikasi Kompetensi Siswa oleh IDUKA</t>
  </si>
  <si>
    <t>3.6</t>
  </si>
  <si>
    <t>Pelaksanaan Magang Guru dan Sertifikasinya</t>
  </si>
  <si>
    <t>a. Workshop Penyusunan Program Magang Guru Bersertifikat</t>
  </si>
  <si>
    <t>b. Pelaksanaan Magang Guru Bersertifikat di IDUKA</t>
  </si>
  <si>
    <t>Bulan</t>
  </si>
  <si>
    <t>3.7</t>
  </si>
  <si>
    <t>Pelaksanaan Komitmen IDUKA untuk Rekruitmen dan Penyaluran Lulusan, serta Pemanfaatan Fasilitas Bersama</t>
  </si>
  <si>
    <t>4</t>
  </si>
  <si>
    <t>Evaluasi Pelaksanaan Pembelajaran pada SMK PK</t>
  </si>
  <si>
    <t>4.1     Workshop Evaluasi Pelaksanaan Pembelajaran pada SMK PK</t>
  </si>
  <si>
    <t>4.2</t>
  </si>
  <si>
    <t xml:space="preserve">Evaluasi Implementasi Pembelajaran, Penyusunan Laporan dan Dokumentasi Best-Practice Pelaksanaan Pembelajaran pada SMK PK
</t>
  </si>
  <si>
    <t>Pengembangan Karakter dan Penguatan Budaya Kerja berbasis Profil Pelajar Pancasila</t>
  </si>
  <si>
    <t>5.1</t>
  </si>
  <si>
    <t>Workshop Penguatan Karakter dan Budaya Kerja</t>
  </si>
  <si>
    <t>5.2</t>
  </si>
  <si>
    <t>Workshop Budaya Kerja</t>
  </si>
  <si>
    <t>5.3</t>
  </si>
  <si>
    <t>Workshop Penguatan Ekosistem GSM</t>
  </si>
  <si>
    <t>5.4</t>
  </si>
  <si>
    <t>Penerapan Budaya Kerja di Lingkungan Sekolah (Pembenahan Bengkel/Ruang Praktik)</t>
  </si>
  <si>
    <t>Pengembangan Platform Teknologi</t>
  </si>
  <si>
    <r>
      <t xml:space="preserve">Workshop Pengembangan </t>
    </r>
    <r>
      <rPr>
        <b/>
        <i/>
        <sz val="10"/>
        <rFont val="Tahoma"/>
        <family val="2"/>
      </rPr>
      <t>Platform</t>
    </r>
    <r>
      <rPr>
        <b/>
        <sz val="10"/>
        <rFont val="Tahoma"/>
        <family val="2"/>
      </rPr>
      <t xml:space="preserve"> Tehnology</t>
    </r>
  </si>
  <si>
    <t>Penelusuran Tamatan</t>
  </si>
  <si>
    <t>Workshop Penelusuran Tamatan</t>
  </si>
  <si>
    <t>Sharing Praktik baik</t>
  </si>
  <si>
    <t>Evaluasi Implementasi Pembelajaran, Penyusunan Laporan dan Dokumentasi Best-Practice Pelaksanaan Pembelajaran pada SMK PK</t>
  </si>
  <si>
    <t>Pelaksanaan Projek Profil Pelajar Pancasila</t>
  </si>
  <si>
    <t>Koordinasi dan Pelaporan</t>
  </si>
  <si>
    <t xml:space="preserve">Anti  Perundungan </t>
  </si>
  <si>
    <t>TOTAL</t>
  </si>
  <si>
    <t>REALISASI ANGGARAN BIAYA (RAB) FASILITASI NON FISIK PENGEMBANGAN SMK PK TAHUN 2021</t>
  </si>
  <si>
    <t>RAB</t>
  </si>
  <si>
    <t xml:space="preserve">Rincian Anggaran </t>
  </si>
  <si>
    <t>Konsumsi</t>
  </si>
  <si>
    <t>Bahan</t>
  </si>
  <si>
    <t>Transport</t>
  </si>
  <si>
    <t>Akomodasi/ Uang Harian RDK</t>
  </si>
  <si>
    <t>Honor Narasumber</t>
  </si>
  <si>
    <t>9.1</t>
  </si>
  <si>
    <t>9.2</t>
  </si>
  <si>
    <t>9.3</t>
  </si>
  <si>
    <t>9.4</t>
  </si>
  <si>
    <t>9.5</t>
  </si>
  <si>
    <t>9.6</t>
  </si>
  <si>
    <t>9.7</t>
  </si>
  <si>
    <t>9.8</t>
  </si>
  <si>
    <t>1.  Pembuatan Poster, flayer, buku Pedoman P3 buat siswa</t>
  </si>
  <si>
    <t>2. Tahsin Al Qur'an</t>
  </si>
  <si>
    <t>3. Motivasi sukses oleh IKADI Purworejo</t>
  </si>
  <si>
    <t xml:space="preserve">4. Bhakti sosial </t>
  </si>
  <si>
    <t>5. Gelar Karya (Artikc)</t>
  </si>
  <si>
    <t>6. Workshop Nasionalisme</t>
  </si>
  <si>
    <t>7. Pembuatan kotak infaq</t>
  </si>
  <si>
    <t>8. Pembuatan Dokumentasi (video)</t>
  </si>
  <si>
    <t>Pembuatan Poster, flayer, buku Pedoman P3 buat siswa</t>
  </si>
  <si>
    <t>Tahsin Al Qur'an</t>
  </si>
  <si>
    <t>Motivasi sukses oleh IKADI Purworejo</t>
  </si>
  <si>
    <t xml:space="preserve">Bhakti sosial </t>
  </si>
  <si>
    <t>Gelar Karya (Artikc)</t>
  </si>
  <si>
    <t>Workshop Nasionalisme</t>
  </si>
  <si>
    <t>Pembuatan kotak infaq</t>
  </si>
  <si>
    <t>Pembuatan Dokumentasi (video)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</si>
</sst>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_(* #,##0_);_(* \(#,##0\);_(* &quot;-&quot;_);_(@_)"/>
    <numFmt numFmtId="166" formatCode="_(* #,##0.00_);_(* \(#,##0.00\);_(* &quot;-&quot;??_);_(@_)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5"/>
      <name val="Tahoma"/>
      <family val="2"/>
    </font>
    <font>
      <sz val="11"/>
      <name val="Calibri"/>
      <family val="2"/>
    </font>
    <font>
      <b/>
      <sz val="12"/>
      <name val="Maiandra GD"/>
      <family val="2"/>
    </font>
    <font>
      <sz val="11"/>
      <name val="Calibri"/>
      <family val="2"/>
      <charset val="1"/>
      <scheme val="minor"/>
    </font>
    <font>
      <b/>
      <sz val="10"/>
      <name val="Maiandra GD"/>
      <family val="2"/>
    </font>
    <font>
      <sz val="12"/>
      <name val="Calibri"/>
      <family val="2"/>
    </font>
    <font>
      <sz val="10"/>
      <name val="Maiandra GD"/>
      <family val="2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Maiandra GD"/>
      <family val="2"/>
    </font>
    <font>
      <b/>
      <sz val="10"/>
      <color theme="1"/>
      <name val="Maiandra GD"/>
      <family val="2"/>
    </font>
    <font>
      <b/>
      <sz val="10"/>
      <name val="Tahoma"/>
      <family val="2"/>
    </font>
    <font>
      <b/>
      <i/>
      <sz val="10"/>
      <name val="Tahoma"/>
      <family val="2"/>
    </font>
    <font>
      <b/>
      <sz val="9"/>
      <name val="Maiandra GD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</cellStyleXfs>
  <cellXfs count="206">
    <xf numFmtId="0" fontId="0" fillId="0" borderId="0" xfId="0"/>
    <xf numFmtId="164" fontId="3" fillId="0" borderId="0" xfId="0" applyNumberFormat="1" applyFont="1" applyFill="1"/>
    <xf numFmtId="0" fontId="3" fillId="0" borderId="0" xfId="0" applyFont="1" applyFill="1"/>
    <xf numFmtId="164" fontId="5" fillId="0" borderId="0" xfId="0" applyNumberFormat="1" applyFont="1" applyFill="1"/>
    <xf numFmtId="0" fontId="6" fillId="0" borderId="13" xfId="0" applyFont="1" applyFill="1" applyBorder="1" applyAlignment="1">
      <alignment horizontal="center" vertical="top" wrapText="1"/>
    </xf>
    <xf numFmtId="0" fontId="9" fillId="0" borderId="0" xfId="0" applyFont="1" applyFill="1"/>
    <xf numFmtId="0" fontId="6" fillId="0" borderId="17" xfId="0" applyFont="1" applyFill="1" applyBorder="1" applyAlignment="1">
      <alignment horizontal="center" vertical="top" wrapText="1"/>
    </xf>
    <xf numFmtId="0" fontId="6" fillId="0" borderId="21" xfId="0" applyFont="1" applyFill="1" applyBorder="1" applyAlignment="1">
      <alignment horizontal="center" vertical="top" wrapText="1"/>
    </xf>
    <xf numFmtId="0" fontId="6" fillId="0" borderId="29" xfId="0" quotePrefix="1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top" wrapText="1"/>
    </xf>
    <xf numFmtId="20" fontId="12" fillId="0" borderId="32" xfId="3" quotePrefix="1" applyNumberFormat="1" applyFont="1" applyFill="1" applyBorder="1" applyAlignment="1">
      <alignment horizontal="left" vertical="center"/>
    </xf>
    <xf numFmtId="0" fontId="12" fillId="0" borderId="19" xfId="3" applyFont="1" applyFill="1" applyBorder="1" applyAlignment="1">
      <alignment horizontal="left" vertical="center"/>
    </xf>
    <xf numFmtId="0" fontId="6" fillId="0" borderId="32" xfId="0" applyFont="1" applyFill="1" applyBorder="1" applyAlignment="1">
      <alignment horizontal="center" vertical="top" wrapText="1"/>
    </xf>
    <xf numFmtId="0" fontId="6" fillId="0" borderId="19" xfId="0" applyFont="1" applyFill="1" applyBorder="1" applyAlignment="1">
      <alignment horizontal="center" vertical="top" wrapText="1"/>
    </xf>
    <xf numFmtId="0" fontId="6" fillId="0" borderId="32" xfId="0" quotePrefix="1" applyFont="1" applyFill="1" applyBorder="1" applyAlignment="1">
      <alignment horizontal="center" vertical="top" wrapText="1"/>
    </xf>
    <xf numFmtId="0" fontId="12" fillId="0" borderId="19" xfId="3" applyFont="1" applyFill="1" applyBorder="1" applyAlignment="1">
      <alignment horizontal="center" vertical="center" wrapText="1"/>
    </xf>
    <xf numFmtId="20" fontId="12" fillId="0" borderId="19" xfId="3" quotePrefix="1" applyNumberFormat="1" applyFont="1" applyFill="1" applyBorder="1" applyAlignment="1">
      <alignment vertical="top"/>
    </xf>
    <xf numFmtId="0" fontId="12" fillId="0" borderId="32" xfId="3" quotePrefix="1" applyFont="1" applyFill="1" applyBorder="1" applyAlignment="1">
      <alignment horizontal="left" vertical="center"/>
    </xf>
    <xf numFmtId="0" fontId="6" fillId="0" borderId="19" xfId="0" applyFont="1" applyFill="1" applyBorder="1" applyAlignment="1">
      <alignment horizontal="left" vertical="top"/>
    </xf>
    <xf numFmtId="0" fontId="12" fillId="0" borderId="19" xfId="3" applyFont="1" applyFill="1" applyBorder="1" applyAlignment="1">
      <alignment vertical="center"/>
    </xf>
    <xf numFmtId="0" fontId="6" fillId="0" borderId="33" xfId="0" quotePrefix="1" applyFont="1" applyFill="1" applyBorder="1" applyAlignment="1">
      <alignment horizontal="center" vertical="top" wrapText="1"/>
    </xf>
    <xf numFmtId="20" fontId="6" fillId="0" borderId="17" xfId="0" quotePrefix="1" applyNumberFormat="1" applyFont="1" applyFill="1" applyBorder="1" applyAlignment="1">
      <alignment horizontal="center" vertical="top" wrapText="1"/>
    </xf>
    <xf numFmtId="0" fontId="12" fillId="0" borderId="32" xfId="3" quotePrefix="1" applyFont="1" applyFill="1" applyBorder="1" applyAlignment="1">
      <alignment horizontal="left" vertical="center" wrapText="1"/>
    </xf>
    <xf numFmtId="0" fontId="6" fillId="0" borderId="36" xfId="0" applyFont="1" applyFill="1" applyBorder="1" applyAlignment="1">
      <alignment horizontal="center" vertical="top" wrapText="1"/>
    </xf>
    <xf numFmtId="0" fontId="6" fillId="0" borderId="40" xfId="0" applyFont="1" applyFill="1" applyBorder="1" applyAlignment="1">
      <alignment horizontal="center" vertical="top" wrapText="1"/>
    </xf>
    <xf numFmtId="0" fontId="6" fillId="0" borderId="41" xfId="0" quotePrefix="1" applyFont="1" applyFill="1" applyBorder="1" applyAlignment="1">
      <alignment horizontal="center" vertical="top" wrapText="1"/>
    </xf>
    <xf numFmtId="0" fontId="6" fillId="0" borderId="44" xfId="0" applyFont="1" applyFill="1" applyBorder="1" applyAlignment="1">
      <alignment horizontal="center" vertical="top" wrapText="1"/>
    </xf>
    <xf numFmtId="0" fontId="6" fillId="0" borderId="45" xfId="0" quotePrefix="1" applyFont="1" applyFill="1" applyBorder="1" applyAlignment="1">
      <alignment horizontal="center" vertical="top" wrapText="1"/>
    </xf>
    <xf numFmtId="42" fontId="6" fillId="0" borderId="16" xfId="0" applyNumberFormat="1" applyFont="1" applyFill="1" applyBorder="1" applyAlignment="1">
      <alignment vertical="center" wrapText="1"/>
    </xf>
    <xf numFmtId="42" fontId="6" fillId="0" borderId="26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horizontal="left" wrapText="1"/>
    </xf>
    <xf numFmtId="0" fontId="8" fillId="0" borderId="49" xfId="0" applyFont="1" applyFill="1" applyBorder="1" applyAlignment="1">
      <alignment horizontal="center" wrapText="1"/>
    </xf>
    <xf numFmtId="164" fontId="8" fillId="0" borderId="50" xfId="0" applyNumberFormat="1" applyFont="1" applyFill="1" applyBorder="1" applyAlignment="1">
      <alignment horizontal="center" wrapText="1"/>
    </xf>
    <xf numFmtId="0" fontId="6" fillId="0" borderId="52" xfId="0" applyFont="1" applyFill="1" applyBorder="1" applyAlignment="1">
      <alignment horizontal="center" vertical="top" wrapText="1"/>
    </xf>
    <xf numFmtId="41" fontId="3" fillId="0" borderId="0" xfId="2" applyFont="1" applyFill="1"/>
    <xf numFmtId="0" fontId="6" fillId="0" borderId="19" xfId="0" applyFont="1" applyFill="1" applyBorder="1" applyAlignment="1">
      <alignment vertical="top" wrapText="1"/>
    </xf>
    <xf numFmtId="0" fontId="12" fillId="0" borderId="19" xfId="3" applyFont="1" applyFill="1" applyBorder="1" applyAlignment="1">
      <alignment vertical="center" wrapText="1"/>
    </xf>
    <xf numFmtId="0" fontId="13" fillId="0" borderId="19" xfId="3" applyFont="1" applyFill="1" applyBorder="1" applyAlignment="1">
      <alignment vertical="top" wrapText="1"/>
    </xf>
    <xf numFmtId="0" fontId="6" fillId="0" borderId="19" xfId="0" applyFont="1" applyFill="1" applyBorder="1" applyAlignment="1">
      <alignment horizontal="left" vertical="top" wrapText="1"/>
    </xf>
    <xf numFmtId="42" fontId="8" fillId="0" borderId="35" xfId="0" applyNumberFormat="1" applyFont="1" applyFill="1" applyBorder="1" applyAlignment="1">
      <alignment horizontal="center" vertical="center" wrapText="1"/>
    </xf>
    <xf numFmtId="42" fontId="8" fillId="0" borderId="19" xfId="0" applyNumberFormat="1" applyFont="1" applyFill="1" applyBorder="1" applyAlignment="1">
      <alignment horizontal="center" vertical="center" wrapText="1"/>
    </xf>
    <xf numFmtId="42" fontId="8" fillId="0" borderId="22" xfId="0" applyNumberFormat="1" applyFont="1" applyFill="1" applyBorder="1" applyAlignment="1">
      <alignment horizontal="center" vertical="center" wrapText="1"/>
    </xf>
    <xf numFmtId="42" fontId="8" fillId="0" borderId="66" xfId="0" applyNumberFormat="1" applyFont="1" applyFill="1" applyBorder="1" applyAlignment="1">
      <alignment horizontal="center" vertical="center" wrapText="1"/>
    </xf>
    <xf numFmtId="42" fontId="8" fillId="0" borderId="35" xfId="0" applyNumberFormat="1" applyFont="1" applyFill="1" applyBorder="1" applyAlignment="1">
      <alignment vertical="top" wrapText="1"/>
    </xf>
    <xf numFmtId="42" fontId="8" fillId="0" borderId="19" xfId="2" applyNumberFormat="1" applyFont="1" applyFill="1" applyBorder="1" applyAlignment="1">
      <alignment horizontal="center" vertical="center" wrapText="1"/>
    </xf>
    <xf numFmtId="42" fontId="8" fillId="0" borderId="22" xfId="2" applyNumberFormat="1" applyFont="1" applyFill="1" applyBorder="1" applyAlignment="1">
      <alignment horizontal="center" vertical="center" wrapText="1"/>
    </xf>
    <xf numFmtId="42" fontId="8" fillId="0" borderId="22" xfId="0" applyNumberFormat="1" applyFont="1" applyFill="1" applyBorder="1" applyAlignment="1">
      <alignment vertical="top" wrapText="1"/>
    </xf>
    <xf numFmtId="42" fontId="8" fillId="0" borderId="0" xfId="0" applyNumberFormat="1" applyFont="1" applyFill="1" applyBorder="1" applyAlignment="1">
      <alignment horizontal="left" wrapText="1"/>
    </xf>
    <xf numFmtId="42" fontId="8" fillId="0" borderId="54" xfId="0" applyNumberFormat="1" applyFont="1" applyFill="1" applyBorder="1" applyAlignment="1">
      <alignment horizontal="center" vertical="center" wrapText="1"/>
    </xf>
    <xf numFmtId="42" fontId="8" fillId="0" borderId="60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4" fontId="8" fillId="2" borderId="5" xfId="0" applyNumberFormat="1" applyFont="1" applyFill="1" applyBorder="1" applyAlignment="1">
      <alignment horizontal="center" vertical="center" wrapText="1"/>
    </xf>
    <xf numFmtId="42" fontId="8" fillId="2" borderId="6" xfId="0" applyNumberFormat="1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64" fontId="8" fillId="2" borderId="10" xfId="0" applyNumberFormat="1" applyFont="1" applyFill="1" applyBorder="1" applyAlignment="1">
      <alignment horizontal="center" vertical="center" wrapText="1"/>
    </xf>
    <xf numFmtId="42" fontId="8" fillId="2" borderId="11" xfId="0" applyNumberFormat="1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164" fontId="8" fillId="2" borderId="24" xfId="0" applyNumberFormat="1" applyFont="1" applyFill="1" applyBorder="1" applyAlignment="1">
      <alignment horizontal="center" vertical="center" wrapText="1"/>
    </xf>
    <xf numFmtId="42" fontId="8" fillId="2" borderId="25" xfId="0" applyNumberFormat="1" applyFont="1" applyFill="1" applyBorder="1" applyAlignment="1">
      <alignment horizontal="center" vertical="center" wrapText="1"/>
    </xf>
    <xf numFmtId="42" fontId="8" fillId="2" borderId="12" xfId="0" applyNumberFormat="1" applyFont="1" applyFill="1" applyBorder="1" applyAlignment="1">
      <alignment horizontal="center" vertical="center" wrapText="1"/>
    </xf>
    <xf numFmtId="42" fontId="8" fillId="2" borderId="6" xfId="0" applyNumberFormat="1" applyFont="1" applyFill="1" applyBorder="1" applyAlignment="1">
      <alignment vertical="top" wrapText="1"/>
    </xf>
    <xf numFmtId="42" fontId="8" fillId="2" borderId="11" xfId="2" applyNumberFormat="1" applyFont="1" applyFill="1" applyBorder="1" applyAlignment="1">
      <alignment horizontal="center" vertical="center" wrapText="1"/>
    </xf>
    <xf numFmtId="42" fontId="8" fillId="2" borderId="25" xfId="2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42" fontId="8" fillId="2" borderId="25" xfId="0" applyNumberFormat="1" applyFont="1" applyFill="1" applyBorder="1" applyAlignment="1">
      <alignment vertical="top" wrapText="1"/>
    </xf>
    <xf numFmtId="42" fontId="8" fillId="2" borderId="51" xfId="0" applyNumberFormat="1" applyFont="1" applyFill="1" applyBorder="1" applyAlignment="1">
      <alignment horizontal="left" wrapText="1"/>
    </xf>
    <xf numFmtId="0" fontId="8" fillId="2" borderId="49" xfId="0" applyFont="1" applyFill="1" applyBorder="1" applyAlignment="1">
      <alignment horizontal="center" wrapText="1"/>
    </xf>
    <xf numFmtId="164" fontId="8" fillId="2" borderId="50" xfId="0" applyNumberFormat="1" applyFont="1" applyFill="1" applyBorder="1" applyAlignment="1">
      <alignment horizontal="center" wrapText="1"/>
    </xf>
    <xf numFmtId="0" fontId="8" fillId="2" borderId="55" xfId="0" applyFont="1" applyFill="1" applyBorder="1" applyAlignment="1">
      <alignment horizontal="center" vertical="center" wrapText="1"/>
    </xf>
    <xf numFmtId="164" fontId="8" fillId="2" borderId="56" xfId="0" applyNumberFormat="1" applyFont="1" applyFill="1" applyBorder="1" applyAlignment="1">
      <alignment horizontal="center" vertical="center" wrapText="1"/>
    </xf>
    <xf numFmtId="42" fontId="8" fillId="2" borderId="57" xfId="0" applyNumberFormat="1" applyFont="1" applyFill="1" applyBorder="1" applyAlignment="1">
      <alignment horizontal="center" vertical="center" wrapText="1"/>
    </xf>
    <xf numFmtId="0" fontId="8" fillId="2" borderId="69" xfId="0" applyFont="1" applyFill="1" applyBorder="1" applyAlignment="1">
      <alignment horizontal="center" vertical="center" wrapText="1"/>
    </xf>
    <xf numFmtId="164" fontId="8" fillId="2" borderId="61" xfId="0" applyNumberFormat="1" applyFont="1" applyFill="1" applyBorder="1" applyAlignment="1">
      <alignment horizontal="center" vertical="center" wrapText="1"/>
    </xf>
    <xf numFmtId="42" fontId="8" fillId="2" borderId="70" xfId="0" applyNumberFormat="1" applyFont="1" applyFill="1" applyBorder="1" applyAlignment="1">
      <alignment horizontal="center" vertical="center" wrapText="1"/>
    </xf>
    <xf numFmtId="42" fontId="6" fillId="0" borderId="20" xfId="0" applyNumberFormat="1" applyFont="1" applyFill="1" applyBorder="1" applyAlignment="1">
      <alignment vertical="center" wrapText="1"/>
    </xf>
    <xf numFmtId="42" fontId="6" fillId="0" borderId="73" xfId="0" applyNumberFormat="1" applyFont="1" applyFill="1" applyBorder="1" applyAlignment="1">
      <alignment horizontal="center" vertical="center" wrapText="1"/>
    </xf>
    <xf numFmtId="42" fontId="6" fillId="0" borderId="26" xfId="0" applyNumberFormat="1" applyFont="1" applyFill="1" applyBorder="1" applyAlignment="1">
      <alignment horizontal="right" vertical="center" wrapText="1"/>
    </xf>
    <xf numFmtId="42" fontId="8" fillId="0" borderId="34" xfId="0" applyNumberFormat="1" applyFont="1" applyFill="1" applyBorder="1" applyAlignment="1">
      <alignment horizontal="center" vertical="center" wrapText="1"/>
    </xf>
    <xf numFmtId="42" fontId="8" fillId="0" borderId="32" xfId="0" applyNumberFormat="1" applyFont="1" applyFill="1" applyBorder="1" applyAlignment="1">
      <alignment horizontal="center" vertical="center" wrapText="1"/>
    </xf>
    <xf numFmtId="42" fontId="8" fillId="0" borderId="33" xfId="0" applyNumberFormat="1" applyFont="1" applyFill="1" applyBorder="1" applyAlignment="1">
      <alignment horizontal="center" vertical="center" wrapText="1"/>
    </xf>
    <xf numFmtId="42" fontId="8" fillId="0" borderId="71" xfId="0" applyNumberFormat="1" applyFont="1" applyFill="1" applyBorder="1" applyAlignment="1">
      <alignment horizontal="center" vertical="center" wrapText="1"/>
    </xf>
    <xf numFmtId="42" fontId="8" fillId="0" borderId="34" xfId="0" applyNumberFormat="1" applyFont="1" applyFill="1" applyBorder="1" applyAlignment="1">
      <alignment vertical="top" wrapText="1"/>
    </xf>
    <xf numFmtId="42" fontId="8" fillId="0" borderId="32" xfId="2" applyNumberFormat="1" applyFont="1" applyFill="1" applyBorder="1" applyAlignment="1">
      <alignment horizontal="center" vertical="center" wrapText="1"/>
    </xf>
    <xf numFmtId="42" fontId="8" fillId="0" borderId="33" xfId="2" applyNumberFormat="1" applyFont="1" applyFill="1" applyBorder="1" applyAlignment="1">
      <alignment horizontal="center" vertical="center" wrapText="1"/>
    </xf>
    <xf numFmtId="42" fontId="8" fillId="0" borderId="33" xfId="0" applyNumberFormat="1" applyFont="1" applyFill="1" applyBorder="1" applyAlignment="1">
      <alignment vertical="top" wrapText="1"/>
    </xf>
    <xf numFmtId="42" fontId="8" fillId="0" borderId="72" xfId="0" applyNumberFormat="1" applyFont="1" applyFill="1" applyBorder="1" applyAlignment="1">
      <alignment horizontal="left" wrapText="1"/>
    </xf>
    <xf numFmtId="42" fontId="8" fillId="0" borderId="52" xfId="0" applyNumberFormat="1" applyFont="1" applyFill="1" applyBorder="1" applyAlignment="1">
      <alignment horizontal="center" vertical="center" wrapText="1"/>
    </xf>
    <xf numFmtId="42" fontId="8" fillId="0" borderId="21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2" borderId="67" xfId="0" applyFont="1" applyFill="1" applyBorder="1" applyAlignment="1">
      <alignment horizontal="center" vertical="center" wrapText="1"/>
    </xf>
    <xf numFmtId="0" fontId="6" fillId="2" borderId="68" xfId="0" applyFont="1" applyFill="1" applyBorder="1" applyAlignment="1">
      <alignment horizontal="center" vertical="center" wrapText="1"/>
    </xf>
    <xf numFmtId="0" fontId="6" fillId="2" borderId="75" xfId="0" applyFont="1" applyFill="1" applyBorder="1" applyAlignment="1">
      <alignment horizontal="center" vertical="center" wrapText="1"/>
    </xf>
    <xf numFmtId="0" fontId="6" fillId="0" borderId="62" xfId="0" applyFont="1" applyFill="1" applyBorder="1" applyAlignment="1">
      <alignment horizontal="center" vertical="center" wrapText="1"/>
    </xf>
    <xf numFmtId="0" fontId="7" fillId="2" borderId="55" xfId="0" applyFont="1" applyFill="1" applyBorder="1" applyAlignment="1">
      <alignment horizontal="center" vertical="center" wrapText="1"/>
    </xf>
    <xf numFmtId="0" fontId="7" fillId="2" borderId="56" xfId="0" applyFont="1" applyFill="1" applyBorder="1" applyAlignment="1">
      <alignment horizontal="center" vertical="center" wrapText="1"/>
    </xf>
    <xf numFmtId="0" fontId="7" fillId="2" borderId="57" xfId="0" applyFont="1" applyFill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vertical="center" wrapText="1"/>
    </xf>
    <xf numFmtId="0" fontId="8" fillId="2" borderId="80" xfId="0" applyFont="1" applyFill="1" applyBorder="1" applyAlignment="1">
      <alignment horizontal="center" vertical="center" wrapText="1"/>
    </xf>
    <xf numFmtId="164" fontId="8" fillId="2" borderId="77" xfId="0" applyNumberFormat="1" applyFont="1" applyFill="1" applyBorder="1" applyAlignment="1">
      <alignment horizontal="center" vertical="center" wrapText="1"/>
    </xf>
    <xf numFmtId="42" fontId="8" fillId="2" borderId="81" xfId="0" applyNumberFormat="1" applyFont="1" applyFill="1" applyBorder="1" applyAlignment="1">
      <alignment horizontal="center" vertical="center" wrapText="1"/>
    </xf>
    <xf numFmtId="42" fontId="8" fillId="0" borderId="82" xfId="0" applyNumberFormat="1" applyFont="1" applyFill="1" applyBorder="1" applyAlignment="1">
      <alignment horizontal="center" vertical="center" wrapText="1"/>
    </xf>
    <xf numFmtId="42" fontId="8" fillId="0" borderId="83" xfId="0" applyNumberFormat="1" applyFont="1" applyFill="1" applyBorder="1" applyAlignment="1">
      <alignment horizontal="center" vertical="center" wrapText="1"/>
    </xf>
    <xf numFmtId="41" fontId="6" fillId="0" borderId="16" xfId="2" applyFont="1" applyFill="1" applyBorder="1" applyAlignment="1">
      <alignment horizontal="center" vertical="center" wrapText="1"/>
    </xf>
    <xf numFmtId="0" fontId="7" fillId="0" borderId="58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42" fontId="8" fillId="0" borderId="78" xfId="0" applyNumberFormat="1" applyFont="1" applyFill="1" applyBorder="1" applyAlignment="1">
      <alignment horizontal="center" vertical="center" wrapText="1"/>
    </xf>
    <xf numFmtId="42" fontId="8" fillId="0" borderId="84" xfId="0" applyNumberFormat="1" applyFont="1" applyFill="1" applyBorder="1" applyAlignment="1">
      <alignment horizontal="center" vertical="center" wrapText="1"/>
    </xf>
    <xf numFmtId="42" fontId="8" fillId="0" borderId="85" xfId="0" applyNumberFormat="1" applyFont="1" applyFill="1" applyBorder="1" applyAlignment="1">
      <alignment horizontal="center" vertical="center" wrapText="1"/>
    </xf>
    <xf numFmtId="42" fontId="8" fillId="0" borderId="79" xfId="0" applyNumberFormat="1" applyFont="1" applyFill="1" applyBorder="1" applyAlignment="1">
      <alignment horizontal="center" vertical="center" wrapText="1"/>
    </xf>
    <xf numFmtId="42" fontId="8" fillId="0" borderId="86" xfId="0" applyNumberFormat="1" applyFont="1" applyFill="1" applyBorder="1" applyAlignment="1">
      <alignment horizontal="center" vertical="center" wrapText="1"/>
    </xf>
    <xf numFmtId="42" fontId="8" fillId="0" borderId="78" xfId="0" applyNumberFormat="1" applyFont="1" applyFill="1" applyBorder="1" applyAlignment="1">
      <alignment vertical="top" wrapText="1"/>
    </xf>
    <xf numFmtId="42" fontId="8" fillId="0" borderId="84" xfId="2" applyNumberFormat="1" applyFont="1" applyFill="1" applyBorder="1" applyAlignment="1">
      <alignment horizontal="center" vertical="center" wrapText="1"/>
    </xf>
    <xf numFmtId="42" fontId="8" fillId="0" borderId="79" xfId="2" applyNumberFormat="1" applyFont="1" applyFill="1" applyBorder="1" applyAlignment="1">
      <alignment horizontal="center" vertical="center" wrapText="1"/>
    </xf>
    <xf numFmtId="42" fontId="8" fillId="0" borderId="79" xfId="0" applyNumberFormat="1" applyFont="1" applyFill="1" applyBorder="1" applyAlignment="1">
      <alignment vertical="top" wrapText="1"/>
    </xf>
    <xf numFmtId="42" fontId="8" fillId="0" borderId="17" xfId="0" applyNumberFormat="1" applyFont="1" applyFill="1" applyBorder="1" applyAlignment="1">
      <alignment horizontal="left" wrapText="1"/>
    </xf>
    <xf numFmtId="42" fontId="8" fillId="0" borderId="58" xfId="0" applyNumberFormat="1" applyFont="1" applyFill="1" applyBorder="1" applyAlignment="1">
      <alignment horizontal="center" vertical="center" wrapText="1"/>
    </xf>
    <xf numFmtId="42" fontId="8" fillId="0" borderId="30" xfId="0" applyNumberFormat="1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horizontal="center" vertical="center" wrapText="1"/>
    </xf>
    <xf numFmtId="42" fontId="6" fillId="0" borderId="78" xfId="2" applyNumberFormat="1" applyFont="1" applyFill="1" applyBorder="1" applyAlignment="1">
      <alignment horizontal="center" vertical="center" wrapText="1"/>
    </xf>
    <xf numFmtId="42" fontId="6" fillId="0" borderId="84" xfId="2" applyNumberFormat="1" applyFont="1" applyFill="1" applyBorder="1" applyAlignment="1">
      <alignment horizontal="center" vertical="center" wrapText="1"/>
    </xf>
    <xf numFmtId="42" fontId="8" fillId="0" borderId="85" xfId="2" applyNumberFormat="1" applyFont="1" applyFill="1" applyBorder="1" applyAlignment="1">
      <alignment horizontal="center" vertical="center" wrapText="1"/>
    </xf>
    <xf numFmtId="42" fontId="6" fillId="0" borderId="86" xfId="2" applyNumberFormat="1" applyFont="1" applyFill="1" applyBorder="1" applyAlignment="1">
      <alignment horizontal="center" vertical="center" wrapText="1"/>
    </xf>
    <xf numFmtId="42" fontId="8" fillId="0" borderId="78" xfId="2" applyNumberFormat="1" applyFont="1" applyFill="1" applyBorder="1" applyAlignment="1">
      <alignment horizontal="center" vertical="center" wrapText="1"/>
    </xf>
    <xf numFmtId="42" fontId="8" fillId="0" borderId="78" xfId="1" applyNumberFormat="1" applyFont="1" applyFill="1" applyBorder="1" applyAlignment="1">
      <alignment vertical="top" wrapText="1"/>
    </xf>
    <xf numFmtId="42" fontId="8" fillId="0" borderId="17" xfId="2" applyNumberFormat="1" applyFont="1" applyFill="1" applyBorder="1" applyAlignment="1">
      <alignment horizontal="left" wrapText="1"/>
    </xf>
    <xf numFmtId="42" fontId="8" fillId="0" borderId="30" xfId="2" applyNumberFormat="1" applyFont="1" applyFill="1" applyBorder="1" applyAlignment="1">
      <alignment horizontal="center" vertical="center" wrapText="1"/>
    </xf>
    <xf numFmtId="42" fontId="6" fillId="0" borderId="79" xfId="2" applyNumberFormat="1" applyFont="1" applyFill="1" applyBorder="1" applyAlignment="1">
      <alignment horizontal="center" vertical="center" wrapText="1"/>
    </xf>
    <xf numFmtId="42" fontId="8" fillId="0" borderId="51" xfId="0" applyNumberFormat="1" applyFont="1" applyFill="1" applyBorder="1" applyAlignment="1">
      <alignment horizontal="left" wrapText="1"/>
    </xf>
    <xf numFmtId="0" fontId="6" fillId="0" borderId="0" xfId="0" quotePrefix="1" applyFont="1" applyFill="1" applyBorder="1" applyAlignment="1">
      <alignment horizontal="left"/>
    </xf>
    <xf numFmtId="20" fontId="6" fillId="0" borderId="0" xfId="0" quotePrefix="1" applyNumberFormat="1" applyFont="1" applyFill="1" applyBorder="1" applyAlignment="1">
      <alignment horizontal="center" vertical="center"/>
    </xf>
    <xf numFmtId="0" fontId="6" fillId="0" borderId="0" xfId="0" quotePrefix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wrapText="1"/>
    </xf>
    <xf numFmtId="0" fontId="6" fillId="0" borderId="17" xfId="0" applyFont="1" applyFill="1" applyBorder="1" applyAlignment="1">
      <alignment horizontal="center" wrapText="1"/>
    </xf>
    <xf numFmtId="0" fontId="6" fillId="0" borderId="30" xfId="0" applyFont="1" applyFill="1" applyBorder="1" applyAlignment="1">
      <alignment horizontal="center" wrapText="1"/>
    </xf>
    <xf numFmtId="42" fontId="8" fillId="0" borderId="58" xfId="2" applyNumberFormat="1" applyFont="1" applyFill="1" applyBorder="1" applyAlignment="1">
      <alignment horizontal="left" wrapText="1"/>
    </xf>
    <xf numFmtId="0" fontId="2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center" vertical="center" wrapText="1"/>
    </xf>
    <xf numFmtId="0" fontId="4" fillId="0" borderId="68" xfId="0" applyFont="1" applyFill="1" applyBorder="1" applyAlignment="1">
      <alignment horizontal="center" vertical="center" wrapText="1"/>
    </xf>
    <xf numFmtId="0" fontId="4" fillId="0" borderId="74" xfId="0" applyFont="1" applyFill="1" applyBorder="1" applyAlignment="1">
      <alignment horizontal="center" vertical="center" wrapText="1"/>
    </xf>
    <xf numFmtId="0" fontId="4" fillId="0" borderId="75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76" xfId="0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horizontal="center" vertical="center" wrapText="1"/>
    </xf>
    <xf numFmtId="0" fontId="7" fillId="0" borderId="5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left" vertical="center" wrapText="1"/>
    </xf>
    <xf numFmtId="0" fontId="6" fillId="0" borderId="15" xfId="0" applyFont="1" applyFill="1" applyBorder="1" applyAlignment="1">
      <alignment horizontal="left" vertical="center" wrapText="1"/>
    </xf>
    <xf numFmtId="0" fontId="6" fillId="0" borderId="65" xfId="0" applyFont="1" applyFill="1" applyBorder="1" applyAlignment="1">
      <alignment horizontal="left" vertical="center" wrapText="1"/>
    </xf>
    <xf numFmtId="42" fontId="6" fillId="0" borderId="16" xfId="0" applyNumberFormat="1" applyFont="1" applyFill="1" applyBorder="1" applyAlignment="1">
      <alignment horizontal="center" vertical="center" wrapText="1"/>
    </xf>
    <xf numFmtId="42" fontId="6" fillId="0" borderId="20" xfId="0" applyNumberFormat="1" applyFont="1" applyFill="1" applyBorder="1" applyAlignment="1">
      <alignment horizontal="center" vertical="center" wrapText="1"/>
    </xf>
    <xf numFmtId="0" fontId="11" fillId="0" borderId="18" xfId="3" applyFont="1" applyFill="1" applyBorder="1" applyAlignment="1">
      <alignment horizontal="left" vertical="center" wrapText="1"/>
    </xf>
    <xf numFmtId="0" fontId="11" fillId="0" borderId="19" xfId="3" applyFont="1" applyFill="1" applyBorder="1" applyAlignment="1">
      <alignment horizontal="left" vertical="center" wrapText="1"/>
    </xf>
    <xf numFmtId="0" fontId="11" fillId="0" borderId="27" xfId="3" applyFont="1" applyFill="1" applyBorder="1" applyAlignment="1">
      <alignment horizontal="left" vertical="top" wrapText="1"/>
    </xf>
    <xf numFmtId="0" fontId="11" fillId="0" borderId="28" xfId="3" applyFont="1" applyFill="1" applyBorder="1" applyAlignment="1">
      <alignment horizontal="left" vertical="top" wrapText="1"/>
    </xf>
    <xf numFmtId="0" fontId="6" fillId="0" borderId="29" xfId="0" applyFont="1" applyFill="1" applyBorder="1" applyAlignment="1">
      <alignment horizontal="left" vertical="center" wrapText="1"/>
    </xf>
    <xf numFmtId="0" fontId="12" fillId="0" borderId="4" xfId="3" applyFont="1" applyFill="1" applyBorder="1" applyAlignment="1">
      <alignment horizontal="left" vertical="center"/>
    </xf>
    <xf numFmtId="0" fontId="12" fillId="0" borderId="5" xfId="3" applyFont="1" applyFill="1" applyBorder="1" applyAlignment="1">
      <alignment horizontal="left" vertical="center"/>
    </xf>
    <xf numFmtId="0" fontId="12" fillId="0" borderId="63" xfId="3" applyFont="1" applyFill="1" applyBorder="1" applyAlignment="1">
      <alignment horizontal="left" vertical="center"/>
    </xf>
    <xf numFmtId="42" fontId="6" fillId="0" borderId="26" xfId="0" applyNumberFormat="1" applyFont="1" applyFill="1" applyBorder="1" applyAlignment="1">
      <alignment horizontal="center" vertical="center" wrapText="1"/>
    </xf>
    <xf numFmtId="0" fontId="12" fillId="0" borderId="19" xfId="3" applyFont="1" applyFill="1" applyBorder="1" applyAlignment="1">
      <alignment horizontal="left" vertical="center"/>
    </xf>
    <xf numFmtId="0" fontId="6" fillId="0" borderId="19" xfId="0" applyFont="1" applyFill="1" applyBorder="1" applyAlignment="1">
      <alignment horizontal="left" vertical="top" wrapText="1"/>
    </xf>
    <xf numFmtId="0" fontId="6" fillId="0" borderId="22" xfId="0" applyFont="1" applyFill="1" applyBorder="1" applyAlignment="1">
      <alignment horizontal="left" vertical="top" wrapText="1"/>
    </xf>
    <xf numFmtId="0" fontId="6" fillId="0" borderId="37" xfId="0" applyFont="1" applyFill="1" applyBorder="1" applyAlignment="1">
      <alignment horizontal="left" vertical="top" wrapText="1"/>
    </xf>
    <xf numFmtId="0" fontId="6" fillId="0" borderId="38" xfId="0" applyFont="1" applyFill="1" applyBorder="1" applyAlignment="1">
      <alignment horizontal="left" vertical="top" wrapText="1"/>
    </xf>
    <xf numFmtId="0" fontId="6" fillId="0" borderId="39" xfId="0" applyFont="1" applyFill="1" applyBorder="1" applyAlignment="1">
      <alignment horizontal="left" vertical="top" wrapText="1"/>
    </xf>
    <xf numFmtId="0" fontId="12" fillId="0" borderId="32" xfId="3" applyFont="1" applyFill="1" applyBorder="1" applyAlignment="1">
      <alignment horizontal="left" vertical="center" wrapText="1"/>
    </xf>
    <xf numFmtId="0" fontId="12" fillId="0" borderId="19" xfId="3" applyFont="1" applyFill="1" applyBorder="1" applyAlignment="1">
      <alignment horizontal="left" vertical="center" wrapText="1"/>
    </xf>
    <xf numFmtId="0" fontId="11" fillId="0" borderId="32" xfId="3" applyFont="1" applyFill="1" applyBorder="1" applyAlignment="1">
      <alignment horizontal="left" vertical="center" wrapText="1"/>
    </xf>
    <xf numFmtId="0" fontId="13" fillId="0" borderId="19" xfId="3" applyFont="1" applyFill="1" applyBorder="1" applyAlignment="1">
      <alignment horizontal="left" vertical="top" wrapText="1"/>
    </xf>
    <xf numFmtId="0" fontId="6" fillId="0" borderId="42" xfId="0" applyFont="1" applyFill="1" applyBorder="1" applyAlignment="1">
      <alignment horizontal="left" vertical="top" wrapText="1"/>
    </xf>
    <xf numFmtId="0" fontId="6" fillId="0" borderId="43" xfId="0" applyFont="1" applyFill="1" applyBorder="1" applyAlignment="1">
      <alignment horizontal="left" vertical="top" wrapText="1"/>
    </xf>
    <xf numFmtId="0" fontId="6" fillId="0" borderId="31" xfId="0" applyFont="1" applyFill="1" applyBorder="1" applyAlignment="1">
      <alignment horizontal="left" vertical="top" wrapText="1"/>
    </xf>
    <xf numFmtId="0" fontId="6" fillId="0" borderId="46" xfId="0" quotePrefix="1" applyFont="1" applyFill="1" applyBorder="1" applyAlignment="1">
      <alignment horizontal="left" vertical="top" wrapText="1"/>
    </xf>
    <xf numFmtId="0" fontId="6" fillId="0" borderId="47" xfId="0" quotePrefix="1" applyFont="1" applyFill="1" applyBorder="1" applyAlignment="1">
      <alignment horizontal="left" vertical="top" wrapText="1"/>
    </xf>
    <xf numFmtId="0" fontId="14" fillId="0" borderId="0" xfId="0" quotePrefix="1" applyFont="1" applyFill="1" applyAlignment="1">
      <alignment horizontal="left" vertical="top" wrapText="1"/>
    </xf>
    <xf numFmtId="0" fontId="14" fillId="0" borderId="0" xfId="0" quotePrefix="1" applyFont="1" applyFill="1" applyBorder="1" applyAlignment="1">
      <alignment horizontal="left" vertical="top" wrapText="1"/>
    </xf>
    <xf numFmtId="0" fontId="6" fillId="0" borderId="31" xfId="0" quotePrefix="1" applyFont="1" applyFill="1" applyBorder="1" applyAlignment="1">
      <alignment horizontal="left" vertical="top" wrapText="1"/>
    </xf>
    <xf numFmtId="0" fontId="6" fillId="0" borderId="53" xfId="0" quotePrefix="1" applyFont="1" applyFill="1" applyBorder="1" applyAlignment="1">
      <alignment horizontal="left" vertical="top" wrapText="1"/>
    </xf>
    <xf numFmtId="0" fontId="6" fillId="0" borderId="54" xfId="0" quotePrefix="1" applyFont="1" applyFill="1" applyBorder="1" applyAlignment="1">
      <alignment horizontal="left" vertical="top" wrapText="1"/>
    </xf>
    <xf numFmtId="0" fontId="6" fillId="0" borderId="59" xfId="0" quotePrefix="1" applyFont="1" applyFill="1" applyBorder="1" applyAlignment="1">
      <alignment horizontal="left" vertical="top" wrapText="1"/>
    </xf>
    <xf numFmtId="0" fontId="6" fillId="0" borderId="60" xfId="0" quotePrefix="1" applyFont="1" applyFill="1" applyBorder="1" applyAlignment="1">
      <alignment horizontal="left" vertical="top" wrapText="1"/>
    </xf>
    <xf numFmtId="0" fontId="6" fillId="0" borderId="62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42" fontId="16" fillId="0" borderId="13" xfId="0" applyNumberFormat="1" applyFont="1" applyFill="1" applyBorder="1" applyAlignment="1">
      <alignment horizontal="center" vertical="center" wrapText="1"/>
    </xf>
    <xf numFmtId="42" fontId="16" fillId="0" borderId="30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20" xfId="0" applyFont="1" applyFill="1" applyBorder="1" applyAlignment="1">
      <alignment horizontal="left" vertical="center" wrapText="1"/>
    </xf>
    <xf numFmtId="42" fontId="6" fillId="0" borderId="13" xfId="0" applyNumberFormat="1" applyFont="1" applyFill="1" applyBorder="1" applyAlignment="1">
      <alignment horizontal="center" vertical="center" wrapText="1"/>
    </xf>
    <xf numFmtId="42" fontId="6" fillId="0" borderId="17" xfId="0" applyNumberFormat="1" applyFont="1" applyFill="1" applyBorder="1" applyAlignment="1">
      <alignment horizontal="center" vertical="center" wrapText="1"/>
    </xf>
    <xf numFmtId="42" fontId="16" fillId="0" borderId="13" xfId="2" applyNumberFormat="1" applyFont="1" applyFill="1" applyBorder="1" applyAlignment="1">
      <alignment horizontal="center" vertical="center" wrapText="1"/>
    </xf>
    <xf numFmtId="42" fontId="16" fillId="0" borderId="30" xfId="2" applyNumberFormat="1" applyFont="1" applyFill="1" applyBorder="1" applyAlignment="1">
      <alignment horizontal="center" vertical="center" wrapText="1"/>
    </xf>
    <xf numFmtId="42" fontId="16" fillId="0" borderId="62" xfId="2" applyNumberFormat="1" applyFont="1" applyFill="1" applyBorder="1" applyAlignment="1">
      <alignment horizontal="center" vertical="center" wrapText="1"/>
    </xf>
    <xf numFmtId="42" fontId="16" fillId="0" borderId="21" xfId="2" applyNumberFormat="1" applyFont="1" applyFill="1" applyBorder="1" applyAlignment="1">
      <alignment horizontal="center" vertical="center" wrapText="1"/>
    </xf>
  </cellXfs>
  <cellStyles count="6">
    <cellStyle name="Comma" xfId="1" builtinId="3"/>
    <cellStyle name="Comma [0]" xfId="2" builtinId="6"/>
    <cellStyle name="Comma [0] 4" xfId="4"/>
    <cellStyle name="Comma 2" xfId="5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B%20Non%20Fisik%20SMK%20PK%20Terbar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RAB MOU"/>
      <sheetName val="PEMBELAJARAN"/>
      <sheetName val="PPP DAN BUDAYA KERJA"/>
      <sheetName val="PERUNDUNGAN"/>
      <sheetName val="IHT"/>
      <sheetName val="Sheet1"/>
    </sheetNames>
    <sheetDataSet>
      <sheetData sheetId="0"/>
      <sheetData sheetId="1"/>
      <sheetData sheetId="2">
        <row r="17">
          <cell r="V17">
            <v>15930000</v>
          </cell>
        </row>
        <row r="29">
          <cell r="V29">
            <v>6080000</v>
          </cell>
        </row>
        <row r="36">
          <cell r="V36">
            <v>4870000</v>
          </cell>
        </row>
        <row r="43">
          <cell r="V43">
            <v>4870000</v>
          </cell>
        </row>
        <row r="58">
          <cell r="V58">
            <v>4720000</v>
          </cell>
        </row>
        <row r="69">
          <cell r="V69">
            <v>2440000</v>
          </cell>
        </row>
        <row r="81">
          <cell r="V81">
            <v>3450000</v>
          </cell>
        </row>
        <row r="91">
          <cell r="V91">
            <v>3560000</v>
          </cell>
        </row>
        <row r="93">
          <cell r="V93">
            <v>2400000</v>
          </cell>
        </row>
        <row r="104">
          <cell r="V104">
            <v>2440000</v>
          </cell>
        </row>
        <row r="115">
          <cell r="V115">
            <v>3490000</v>
          </cell>
        </row>
        <row r="125">
          <cell r="V125">
            <v>2440000</v>
          </cell>
        </row>
        <row r="137">
          <cell r="V137">
            <v>3490000</v>
          </cell>
        </row>
        <row r="147">
          <cell r="V147">
            <v>2440000</v>
          </cell>
        </row>
        <row r="159">
          <cell r="V159">
            <v>2390000</v>
          </cell>
        </row>
        <row r="163">
          <cell r="V163">
            <v>16300000</v>
          </cell>
        </row>
        <row r="178">
          <cell r="V178">
            <v>4850000</v>
          </cell>
        </row>
        <row r="192">
          <cell r="V192">
            <v>6180000</v>
          </cell>
        </row>
        <row r="193">
          <cell r="V193">
            <v>7660000</v>
          </cell>
        </row>
      </sheetData>
      <sheetData sheetId="3">
        <row r="23">
          <cell r="V23">
            <v>3810000</v>
          </cell>
        </row>
        <row r="39">
          <cell r="V39">
            <v>3810000</v>
          </cell>
        </row>
        <row r="54">
          <cell r="V54">
            <v>2720000</v>
          </cell>
        </row>
        <row r="66">
          <cell r="V66">
            <v>3520000</v>
          </cell>
        </row>
        <row r="81">
          <cell r="V81">
            <v>3560000</v>
          </cell>
        </row>
        <row r="94">
          <cell r="V94">
            <v>3560000</v>
          </cell>
        </row>
        <row r="105">
          <cell r="V105">
            <v>3800000</v>
          </cell>
        </row>
        <row r="118">
          <cell r="V118">
            <v>59160000</v>
          </cell>
        </row>
        <row r="132">
          <cell r="V132">
            <v>6060000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zoomScale="70" zoomScaleNormal="70" workbookViewId="0">
      <selection activeCell="D60" sqref="D60"/>
    </sheetView>
  </sheetViews>
  <sheetFormatPr defaultColWidth="9.42578125" defaultRowHeight="15" x14ac:dyDescent="0.25"/>
  <cols>
    <col min="1" max="1" width="5.42578125" style="2" customWidth="1"/>
    <col min="2" max="2" width="5.7109375" style="2" customWidth="1"/>
    <col min="3" max="3" width="4.85546875" style="2" customWidth="1"/>
    <col min="4" max="4" width="73.5703125" style="2" customWidth="1"/>
    <col min="5" max="5" width="7.28515625" style="2" customWidth="1"/>
    <col min="6" max="6" width="10.7109375" style="2" customWidth="1"/>
    <col min="7" max="7" width="18.140625" style="2" customWidth="1"/>
    <col min="8" max="12" width="16.5703125" style="2" customWidth="1"/>
    <col min="13" max="13" width="17.85546875" style="34" customWidth="1"/>
    <col min="14" max="14" width="19.85546875" style="2" customWidth="1"/>
    <col min="15" max="23" width="6.42578125" style="1" customWidth="1"/>
    <col min="24" max="16384" width="9.42578125" style="2"/>
  </cols>
  <sheetData>
    <row r="1" spans="1:23" ht="18.75" x14ac:dyDescent="0.25">
      <c r="A1" s="139" t="s">
        <v>68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</row>
    <row r="2" spans="1:23" ht="6.75" customHeight="1" thickBot="1" x14ac:dyDescent="0.3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</row>
    <row r="3" spans="1:23" ht="16.5" thickBot="1" x14ac:dyDescent="0.3">
      <c r="A3" s="140" t="s">
        <v>0</v>
      </c>
      <c r="B3" s="142" t="s">
        <v>1</v>
      </c>
      <c r="C3" s="143"/>
      <c r="D3" s="143"/>
      <c r="E3" s="146" t="s">
        <v>70</v>
      </c>
      <c r="F3" s="147"/>
      <c r="G3" s="147"/>
      <c r="H3" s="148"/>
      <c r="I3" s="148"/>
      <c r="J3" s="148"/>
      <c r="K3" s="148"/>
      <c r="L3" s="148"/>
      <c r="M3" s="149"/>
      <c r="N3" s="150" t="s">
        <v>2</v>
      </c>
      <c r="O3" s="3"/>
      <c r="P3" s="3"/>
      <c r="Q3" s="3"/>
      <c r="R3" s="3"/>
      <c r="S3" s="3"/>
      <c r="T3" s="3"/>
      <c r="U3" s="3"/>
      <c r="V3" s="3"/>
      <c r="W3" s="3"/>
    </row>
    <row r="4" spans="1:23" ht="39" thickBot="1" x14ac:dyDescent="0.3">
      <c r="A4" s="141"/>
      <c r="B4" s="144"/>
      <c r="C4" s="145"/>
      <c r="D4" s="145"/>
      <c r="E4" s="90" t="s">
        <v>3</v>
      </c>
      <c r="F4" s="91" t="s">
        <v>4</v>
      </c>
      <c r="G4" s="92" t="s">
        <v>69</v>
      </c>
      <c r="H4" s="93" t="s">
        <v>71</v>
      </c>
      <c r="I4" s="107" t="s">
        <v>73</v>
      </c>
      <c r="J4" s="98" t="s">
        <v>75</v>
      </c>
      <c r="K4" s="107" t="s">
        <v>74</v>
      </c>
      <c r="L4" s="120" t="s">
        <v>72</v>
      </c>
      <c r="M4" s="105" t="s">
        <v>5</v>
      </c>
      <c r="N4" s="151"/>
    </row>
    <row r="5" spans="1:23" ht="16.5" thickBot="1" x14ac:dyDescent="0.3">
      <c r="A5" s="89">
        <v>1</v>
      </c>
      <c r="B5" s="152">
        <v>2</v>
      </c>
      <c r="C5" s="153"/>
      <c r="D5" s="153"/>
      <c r="E5" s="94">
        <v>3</v>
      </c>
      <c r="F5" s="95">
        <v>4</v>
      </c>
      <c r="G5" s="96">
        <v>5</v>
      </c>
      <c r="H5" s="121">
        <v>6</v>
      </c>
      <c r="I5" s="106">
        <v>7</v>
      </c>
      <c r="J5" s="99">
        <v>8</v>
      </c>
      <c r="K5" s="106">
        <v>9</v>
      </c>
      <c r="L5" s="99">
        <v>10</v>
      </c>
      <c r="M5" s="106">
        <v>11</v>
      </c>
      <c r="N5" s="97">
        <v>12</v>
      </c>
    </row>
    <row r="6" spans="1:23" ht="15.75" x14ac:dyDescent="0.25">
      <c r="A6" s="4">
        <v>1</v>
      </c>
      <c r="B6" s="154" t="s">
        <v>6</v>
      </c>
      <c r="C6" s="155"/>
      <c r="D6" s="156"/>
      <c r="E6" s="50"/>
      <c r="F6" s="51"/>
      <c r="G6" s="52"/>
      <c r="H6" s="78"/>
      <c r="I6" s="108"/>
      <c r="J6" s="39"/>
      <c r="K6" s="108"/>
      <c r="L6" s="39"/>
      <c r="M6" s="122"/>
      <c r="N6" s="157">
        <f>SUM(G6:G10)</f>
        <v>31750000</v>
      </c>
      <c r="P6" s="5"/>
    </row>
    <row r="7" spans="1:23" ht="15.75" x14ac:dyDescent="0.25">
      <c r="A7" s="6"/>
      <c r="B7" s="159" t="s">
        <v>7</v>
      </c>
      <c r="C7" s="160"/>
      <c r="D7" s="160"/>
      <c r="E7" s="53">
        <v>1</v>
      </c>
      <c r="F7" s="54" t="s">
        <v>8</v>
      </c>
      <c r="G7" s="55">
        <f>[1]PEMBELAJARAN!V17</f>
        <v>15930000</v>
      </c>
      <c r="H7" s="79">
        <v>8440000</v>
      </c>
      <c r="I7" s="109">
        <v>4220000</v>
      </c>
      <c r="J7" s="40">
        <v>2900000</v>
      </c>
      <c r="K7" s="109">
        <v>0</v>
      </c>
      <c r="L7" s="40">
        <v>370000</v>
      </c>
      <c r="M7" s="123">
        <f>SUM(H7:L7)</f>
        <v>15930000</v>
      </c>
      <c r="N7" s="158"/>
      <c r="P7" s="5"/>
    </row>
    <row r="8" spans="1:23" ht="15.75" x14ac:dyDescent="0.25">
      <c r="A8" s="6"/>
      <c r="B8" s="159" t="s">
        <v>9</v>
      </c>
      <c r="C8" s="160"/>
      <c r="D8" s="160"/>
      <c r="E8" s="53">
        <v>1</v>
      </c>
      <c r="F8" s="54" t="s">
        <v>8</v>
      </c>
      <c r="G8" s="55">
        <f>[1]PEMBELAJARAN!V29</f>
        <v>6080000</v>
      </c>
      <c r="H8" s="79">
        <v>1440000</v>
      </c>
      <c r="I8" s="109">
        <v>0</v>
      </c>
      <c r="J8" s="40">
        <v>3600000</v>
      </c>
      <c r="K8" s="109">
        <v>600000</v>
      </c>
      <c r="L8" s="40">
        <v>440000</v>
      </c>
      <c r="M8" s="123">
        <f>SUM(H8:L8)</f>
        <v>6080000</v>
      </c>
      <c r="N8" s="158"/>
      <c r="P8" s="5"/>
    </row>
    <row r="9" spans="1:23" ht="15.75" x14ac:dyDescent="0.25">
      <c r="A9" s="6"/>
      <c r="B9" s="159" t="s">
        <v>10</v>
      </c>
      <c r="C9" s="160"/>
      <c r="D9" s="160"/>
      <c r="E9" s="53">
        <v>1</v>
      </c>
      <c r="F9" s="54" t="s">
        <v>8</v>
      </c>
      <c r="G9" s="55">
        <f>[1]PEMBELAJARAN!V36</f>
        <v>4870000</v>
      </c>
      <c r="H9" s="79">
        <v>520000</v>
      </c>
      <c r="I9" s="109">
        <v>250000</v>
      </c>
      <c r="J9" s="40">
        <v>900000</v>
      </c>
      <c r="K9" s="109">
        <v>3000000</v>
      </c>
      <c r="L9" s="40">
        <v>200000</v>
      </c>
      <c r="M9" s="123">
        <f>SUM(H9:L9)</f>
        <v>4870000</v>
      </c>
      <c r="N9" s="158"/>
      <c r="P9" s="5"/>
    </row>
    <row r="10" spans="1:23" ht="16.5" thickBot="1" x14ac:dyDescent="0.3">
      <c r="A10" s="6"/>
      <c r="B10" s="159" t="s">
        <v>11</v>
      </c>
      <c r="C10" s="160"/>
      <c r="D10" s="160"/>
      <c r="E10" s="53">
        <v>1</v>
      </c>
      <c r="F10" s="54" t="s">
        <v>8</v>
      </c>
      <c r="G10" s="55">
        <f>[1]PEMBELAJARAN!V43</f>
        <v>4870000</v>
      </c>
      <c r="H10" s="79">
        <v>520000</v>
      </c>
      <c r="I10" s="109">
        <v>250000</v>
      </c>
      <c r="J10" s="40">
        <v>900000</v>
      </c>
      <c r="K10" s="109">
        <v>3000000</v>
      </c>
      <c r="L10" s="40">
        <v>200000</v>
      </c>
      <c r="M10" s="123">
        <f>SUM(H10:L10)</f>
        <v>4870000</v>
      </c>
      <c r="N10" s="158"/>
      <c r="P10" s="5"/>
    </row>
    <row r="11" spans="1:23" ht="15.75" x14ac:dyDescent="0.25">
      <c r="A11" s="4">
        <v>2</v>
      </c>
      <c r="B11" s="161" t="s">
        <v>12</v>
      </c>
      <c r="C11" s="162"/>
      <c r="D11" s="162"/>
      <c r="E11" s="50"/>
      <c r="F11" s="51"/>
      <c r="G11" s="52"/>
      <c r="H11" s="78"/>
      <c r="I11" s="108"/>
      <c r="J11" s="39"/>
      <c r="K11" s="108"/>
      <c r="L11" s="39"/>
      <c r="M11" s="122"/>
      <c r="N11" s="28"/>
    </row>
    <row r="12" spans="1:23" ht="15.75" thickBot="1" x14ac:dyDescent="0.3">
      <c r="A12" s="6"/>
      <c r="B12" s="8" t="s">
        <v>13</v>
      </c>
      <c r="C12" s="163" t="s">
        <v>14</v>
      </c>
      <c r="D12" s="163"/>
      <c r="E12" s="53">
        <v>1</v>
      </c>
      <c r="F12" s="54" t="s">
        <v>8</v>
      </c>
      <c r="G12" s="55">
        <f>[1]PEMBELAJARAN!V58</f>
        <v>4720000</v>
      </c>
      <c r="H12" s="79">
        <v>920000</v>
      </c>
      <c r="I12" s="109">
        <v>800000</v>
      </c>
      <c r="J12" s="40">
        <v>2700000</v>
      </c>
      <c r="K12" s="109">
        <v>0</v>
      </c>
      <c r="L12" s="40">
        <v>300000</v>
      </c>
      <c r="M12" s="123">
        <f>SUM(H12:L12)</f>
        <v>4720000</v>
      </c>
      <c r="N12" s="75">
        <f>G12</f>
        <v>4720000</v>
      </c>
    </row>
    <row r="13" spans="1:23" x14ac:dyDescent="0.25">
      <c r="A13" s="4">
        <v>3</v>
      </c>
      <c r="B13" s="164" t="s">
        <v>15</v>
      </c>
      <c r="C13" s="165"/>
      <c r="D13" s="166"/>
      <c r="E13" s="100"/>
      <c r="F13" s="101"/>
      <c r="G13" s="102"/>
      <c r="H13" s="103"/>
      <c r="I13" s="112"/>
      <c r="J13" s="104"/>
      <c r="K13" s="112"/>
      <c r="L13" s="104"/>
      <c r="M13" s="125"/>
      <c r="N13" s="157">
        <f>SUM(G13:G30)</f>
        <v>49690000</v>
      </c>
    </row>
    <row r="14" spans="1:23" s="1" customFormat="1" x14ac:dyDescent="0.25">
      <c r="A14" s="6"/>
      <c r="B14" s="10" t="s">
        <v>16</v>
      </c>
      <c r="C14" s="11" t="s">
        <v>17</v>
      </c>
      <c r="D14" s="11"/>
      <c r="E14" s="53"/>
      <c r="F14" s="54"/>
      <c r="G14" s="55"/>
      <c r="H14" s="79"/>
      <c r="I14" s="109"/>
      <c r="J14" s="40"/>
      <c r="K14" s="109"/>
      <c r="L14" s="40"/>
      <c r="M14" s="123"/>
      <c r="N14" s="158"/>
    </row>
    <row r="15" spans="1:23" s="1" customFormat="1" x14ac:dyDescent="0.25">
      <c r="A15" s="6"/>
      <c r="B15" s="12"/>
      <c r="C15" s="13" t="s">
        <v>18</v>
      </c>
      <c r="D15" s="35" t="s">
        <v>19</v>
      </c>
      <c r="E15" s="53">
        <v>1</v>
      </c>
      <c r="F15" s="54" t="s">
        <v>8</v>
      </c>
      <c r="G15" s="55">
        <f>[1]PEMBELAJARAN!V69</f>
        <v>2440000</v>
      </c>
      <c r="H15" s="79">
        <v>440000</v>
      </c>
      <c r="I15" s="109">
        <v>500000</v>
      </c>
      <c r="J15" s="40">
        <v>900000</v>
      </c>
      <c r="K15" s="109">
        <v>0</v>
      </c>
      <c r="L15" s="40">
        <v>600000</v>
      </c>
      <c r="M15" s="123">
        <f>SUM(H15:L15)</f>
        <v>2440000</v>
      </c>
      <c r="N15" s="158"/>
    </row>
    <row r="16" spans="1:23" s="1" customFormat="1" x14ac:dyDescent="0.25">
      <c r="A16" s="6"/>
      <c r="B16" s="14"/>
      <c r="C16" s="15" t="s">
        <v>20</v>
      </c>
      <c r="D16" s="36" t="s">
        <v>21</v>
      </c>
      <c r="E16" s="53">
        <v>1</v>
      </c>
      <c r="F16" s="54" t="s">
        <v>22</v>
      </c>
      <c r="G16" s="55">
        <f>[1]PEMBELAJARAN!V81</f>
        <v>3450000</v>
      </c>
      <c r="H16" s="79">
        <v>400000</v>
      </c>
      <c r="I16" s="109">
        <v>500000</v>
      </c>
      <c r="J16" s="40">
        <v>900000</v>
      </c>
      <c r="K16" s="109">
        <v>1250000</v>
      </c>
      <c r="L16" s="40">
        <v>400000</v>
      </c>
      <c r="M16" s="123">
        <f>SUM(H16:L16)</f>
        <v>3450000</v>
      </c>
      <c r="N16" s="158"/>
    </row>
    <row r="17" spans="1:14" s="1" customFormat="1" x14ac:dyDescent="0.25">
      <c r="A17" s="6"/>
      <c r="B17" s="10" t="s">
        <v>23</v>
      </c>
      <c r="C17" s="11" t="s">
        <v>24</v>
      </c>
      <c r="D17" s="11"/>
      <c r="E17" s="53"/>
      <c r="F17" s="54"/>
      <c r="G17" s="55"/>
      <c r="H17" s="79"/>
      <c r="I17" s="109"/>
      <c r="J17" s="40"/>
      <c r="K17" s="109"/>
      <c r="L17" s="40"/>
      <c r="M17" s="123"/>
      <c r="N17" s="158"/>
    </row>
    <row r="18" spans="1:14" s="1" customFormat="1" x14ac:dyDescent="0.25">
      <c r="A18" s="6"/>
      <c r="B18" s="12"/>
      <c r="C18" s="16" t="s">
        <v>18</v>
      </c>
      <c r="D18" s="37" t="s">
        <v>25</v>
      </c>
      <c r="E18" s="53">
        <v>1</v>
      </c>
      <c r="F18" s="54" t="s">
        <v>22</v>
      </c>
      <c r="G18" s="55">
        <f>[1]PEMBELAJARAN!V91</f>
        <v>3560000</v>
      </c>
      <c r="H18" s="79">
        <v>1760000</v>
      </c>
      <c r="I18" s="109">
        <v>500000</v>
      </c>
      <c r="J18" s="40">
        <v>900000</v>
      </c>
      <c r="K18" s="109">
        <v>0</v>
      </c>
      <c r="L18" s="40">
        <v>400000</v>
      </c>
      <c r="M18" s="123">
        <f>SUM(H18:L18)</f>
        <v>3560000</v>
      </c>
      <c r="N18" s="158"/>
    </row>
    <row r="19" spans="1:14" s="1" customFormat="1" x14ac:dyDescent="0.25">
      <c r="A19" s="6"/>
      <c r="B19" s="14"/>
      <c r="C19" s="11" t="s">
        <v>20</v>
      </c>
      <c r="D19" s="11" t="s">
        <v>26</v>
      </c>
      <c r="E19" s="53">
        <v>1</v>
      </c>
      <c r="F19" s="54" t="s">
        <v>8</v>
      </c>
      <c r="G19" s="55">
        <f>[1]PEMBELAJARAN!V93</f>
        <v>2400000</v>
      </c>
      <c r="H19" s="79">
        <v>400000</v>
      </c>
      <c r="I19" s="109">
        <v>1250000</v>
      </c>
      <c r="J19" s="40">
        <v>0</v>
      </c>
      <c r="K19" s="109">
        <v>750000</v>
      </c>
      <c r="L19" s="40">
        <v>0</v>
      </c>
      <c r="M19" s="123">
        <f>SUM(H19:L19)</f>
        <v>2400000</v>
      </c>
      <c r="N19" s="158"/>
    </row>
    <row r="20" spans="1:14" s="1" customFormat="1" x14ac:dyDescent="0.25">
      <c r="A20" s="6"/>
      <c r="B20" s="17" t="s">
        <v>27</v>
      </c>
      <c r="C20" s="168" t="s">
        <v>28</v>
      </c>
      <c r="D20" s="168"/>
      <c r="E20" s="53"/>
      <c r="F20" s="54"/>
      <c r="G20" s="55"/>
      <c r="H20" s="79"/>
      <c r="I20" s="109"/>
      <c r="J20" s="40"/>
      <c r="K20" s="109"/>
      <c r="L20" s="40"/>
      <c r="M20" s="123"/>
      <c r="N20" s="158"/>
    </row>
    <row r="21" spans="1:14" s="1" customFormat="1" x14ac:dyDescent="0.25">
      <c r="A21" s="6"/>
      <c r="B21" s="12"/>
      <c r="C21" s="18" t="s">
        <v>29</v>
      </c>
      <c r="D21" s="38"/>
      <c r="E21" s="53">
        <v>1</v>
      </c>
      <c r="F21" s="54" t="s">
        <v>8</v>
      </c>
      <c r="G21" s="55">
        <f>[1]PEMBELAJARAN!V104</f>
        <v>2440000</v>
      </c>
      <c r="H21" s="79">
        <v>440000</v>
      </c>
      <c r="I21" s="109">
        <v>500000</v>
      </c>
      <c r="J21" s="40">
        <v>900000</v>
      </c>
      <c r="K21" s="109">
        <v>0</v>
      </c>
      <c r="L21" s="40">
        <v>600000</v>
      </c>
      <c r="M21" s="123">
        <f>SUM(H21:L21)</f>
        <v>2440000</v>
      </c>
      <c r="N21" s="158"/>
    </row>
    <row r="22" spans="1:14" s="1" customFormat="1" x14ac:dyDescent="0.25">
      <c r="A22" s="6"/>
      <c r="B22" s="14"/>
      <c r="C22" s="169" t="s">
        <v>30</v>
      </c>
      <c r="D22" s="169"/>
      <c r="E22" s="53">
        <v>1</v>
      </c>
      <c r="F22" s="54" t="s">
        <v>22</v>
      </c>
      <c r="G22" s="55">
        <f>[1]PEMBELAJARAN!V115</f>
        <v>3490000</v>
      </c>
      <c r="H22" s="79">
        <v>440000</v>
      </c>
      <c r="I22" s="109">
        <v>500000</v>
      </c>
      <c r="J22" s="40">
        <v>900000</v>
      </c>
      <c r="K22" s="109">
        <v>1250000</v>
      </c>
      <c r="L22" s="40">
        <v>400000</v>
      </c>
      <c r="M22" s="123">
        <f>SUM(H22:L22)</f>
        <v>3490000</v>
      </c>
      <c r="N22" s="158"/>
    </row>
    <row r="23" spans="1:14" s="1" customFormat="1" x14ac:dyDescent="0.25">
      <c r="A23" s="6"/>
      <c r="B23" s="10" t="s">
        <v>31</v>
      </c>
      <c r="C23" s="11" t="s">
        <v>32</v>
      </c>
      <c r="D23" s="38"/>
      <c r="E23" s="53"/>
      <c r="F23" s="54"/>
      <c r="G23" s="55"/>
      <c r="H23" s="79"/>
      <c r="I23" s="109"/>
      <c r="J23" s="40"/>
      <c r="K23" s="109"/>
      <c r="L23" s="40"/>
      <c r="M23" s="123"/>
      <c r="N23" s="158"/>
    </row>
    <row r="24" spans="1:14" s="1" customFormat="1" x14ac:dyDescent="0.25">
      <c r="A24" s="6"/>
      <c r="B24" s="12"/>
      <c r="C24" s="18" t="s">
        <v>33</v>
      </c>
      <c r="D24" s="38"/>
      <c r="E24" s="53">
        <v>1</v>
      </c>
      <c r="F24" s="54" t="s">
        <v>8</v>
      </c>
      <c r="G24" s="55">
        <f>[1]PEMBELAJARAN!V125</f>
        <v>2440000</v>
      </c>
      <c r="H24" s="79">
        <v>440000</v>
      </c>
      <c r="I24" s="109">
        <v>500000</v>
      </c>
      <c r="J24" s="40">
        <v>900000</v>
      </c>
      <c r="K24" s="109">
        <v>0</v>
      </c>
      <c r="L24" s="40">
        <v>600000</v>
      </c>
      <c r="M24" s="123">
        <f>SUM(H24:L24)</f>
        <v>2440000</v>
      </c>
      <c r="N24" s="158"/>
    </row>
    <row r="25" spans="1:14" s="1" customFormat="1" x14ac:dyDescent="0.25">
      <c r="A25" s="6"/>
      <c r="B25" s="14"/>
      <c r="C25" s="169" t="s">
        <v>34</v>
      </c>
      <c r="D25" s="169"/>
      <c r="E25" s="53">
        <v>1</v>
      </c>
      <c r="F25" s="54" t="s">
        <v>22</v>
      </c>
      <c r="G25" s="55">
        <f>[1]PEMBELAJARAN!V137</f>
        <v>3490000</v>
      </c>
      <c r="H25" s="79">
        <v>440000</v>
      </c>
      <c r="I25" s="109">
        <v>500000</v>
      </c>
      <c r="J25" s="40">
        <v>900000</v>
      </c>
      <c r="K25" s="109">
        <v>1250000</v>
      </c>
      <c r="L25" s="40">
        <v>400000</v>
      </c>
      <c r="M25" s="123">
        <f>SUM(H25:L25)</f>
        <v>3490000</v>
      </c>
      <c r="N25" s="158"/>
    </row>
    <row r="26" spans="1:14" s="1" customFormat="1" x14ac:dyDescent="0.25">
      <c r="A26" s="6"/>
      <c r="B26" s="17" t="s">
        <v>35</v>
      </c>
      <c r="C26" s="19" t="s">
        <v>36</v>
      </c>
      <c r="D26" s="38"/>
      <c r="E26" s="53">
        <v>1</v>
      </c>
      <c r="F26" s="54" t="s">
        <v>8</v>
      </c>
      <c r="G26" s="55">
        <f>[1]PEMBELAJARAN!V147</f>
        <v>2440000</v>
      </c>
      <c r="H26" s="79">
        <v>440000</v>
      </c>
      <c r="I26" s="109">
        <v>500000</v>
      </c>
      <c r="J26" s="40">
        <v>900000</v>
      </c>
      <c r="K26" s="109">
        <v>0</v>
      </c>
      <c r="L26" s="40">
        <v>600000</v>
      </c>
      <c r="M26" s="123">
        <f>SUM(H26:L26)</f>
        <v>2440000</v>
      </c>
      <c r="N26" s="158"/>
    </row>
    <row r="27" spans="1:14" s="1" customFormat="1" x14ac:dyDescent="0.25">
      <c r="A27" s="6"/>
      <c r="B27" s="17" t="s">
        <v>37</v>
      </c>
      <c r="C27" s="11" t="s">
        <v>38</v>
      </c>
      <c r="D27" s="38"/>
      <c r="E27" s="53"/>
      <c r="F27" s="54"/>
      <c r="G27" s="55"/>
      <c r="H27" s="79"/>
      <c r="I27" s="109"/>
      <c r="J27" s="40"/>
      <c r="K27" s="109"/>
      <c r="L27" s="40"/>
      <c r="M27" s="123"/>
      <c r="N27" s="158"/>
    </row>
    <row r="28" spans="1:14" s="1" customFormat="1" x14ac:dyDescent="0.25">
      <c r="A28" s="6"/>
      <c r="B28" s="14"/>
      <c r="C28" s="18" t="s">
        <v>39</v>
      </c>
      <c r="D28" s="38"/>
      <c r="E28" s="53">
        <v>1</v>
      </c>
      <c r="F28" s="54" t="s">
        <v>8</v>
      </c>
      <c r="G28" s="55">
        <f>[1]PEMBELAJARAN!V159</f>
        <v>2390000</v>
      </c>
      <c r="H28" s="79">
        <v>440000</v>
      </c>
      <c r="I28" s="109">
        <v>500000</v>
      </c>
      <c r="J28" s="40">
        <v>900000</v>
      </c>
      <c r="K28" s="109">
        <v>0</v>
      </c>
      <c r="L28" s="40">
        <v>550000</v>
      </c>
      <c r="M28" s="123">
        <f>SUM(H28:L28)</f>
        <v>2390000</v>
      </c>
      <c r="N28" s="158"/>
    </row>
    <row r="29" spans="1:14" s="1" customFormat="1" x14ac:dyDescent="0.25">
      <c r="A29" s="6"/>
      <c r="B29" s="14"/>
      <c r="C29" s="19" t="s">
        <v>40</v>
      </c>
      <c r="D29" s="38"/>
      <c r="E29" s="53">
        <v>1</v>
      </c>
      <c r="F29" s="54" t="s">
        <v>41</v>
      </c>
      <c r="G29" s="55">
        <f>[1]PEMBELAJARAN!V163</f>
        <v>16300000</v>
      </c>
      <c r="H29" s="79">
        <v>4800000</v>
      </c>
      <c r="I29" s="109">
        <v>5500000</v>
      </c>
      <c r="J29" s="40">
        <v>0</v>
      </c>
      <c r="K29" s="109">
        <v>0</v>
      </c>
      <c r="L29" s="40">
        <v>6000000</v>
      </c>
      <c r="M29" s="123">
        <f>SUM(H29:L29)</f>
        <v>16300000</v>
      </c>
      <c r="N29" s="158"/>
    </row>
    <row r="30" spans="1:14" s="1" customFormat="1" ht="30" customHeight="1" thickBot="1" x14ac:dyDescent="0.3">
      <c r="A30" s="9"/>
      <c r="B30" s="20" t="s">
        <v>42</v>
      </c>
      <c r="C30" s="170" t="s">
        <v>43</v>
      </c>
      <c r="D30" s="170"/>
      <c r="E30" s="56">
        <v>1</v>
      </c>
      <c r="F30" s="57" t="s">
        <v>8</v>
      </c>
      <c r="G30" s="58">
        <f>[1]PEMBELAJARAN!V178</f>
        <v>4850000</v>
      </c>
      <c r="H30" s="80">
        <v>600000</v>
      </c>
      <c r="I30" s="109">
        <v>1000000</v>
      </c>
      <c r="J30" s="41">
        <v>2700000</v>
      </c>
      <c r="K30" s="111">
        <v>0</v>
      </c>
      <c r="L30" s="41">
        <v>550000</v>
      </c>
      <c r="M30" s="130">
        <f>SUM(H30:L30)</f>
        <v>4850000</v>
      </c>
      <c r="N30" s="167"/>
    </row>
    <row r="31" spans="1:14" s="1" customFormat="1" x14ac:dyDescent="0.25">
      <c r="A31" s="21" t="s">
        <v>44</v>
      </c>
      <c r="B31" s="174" t="s">
        <v>45</v>
      </c>
      <c r="C31" s="175"/>
      <c r="D31" s="175"/>
      <c r="E31" s="53"/>
      <c r="F31" s="54"/>
      <c r="G31" s="55"/>
      <c r="H31" s="79"/>
      <c r="I31" s="109"/>
      <c r="J31" s="40"/>
      <c r="K31" s="109"/>
      <c r="L31" s="40"/>
      <c r="M31" s="114"/>
      <c r="N31" s="158"/>
    </row>
    <row r="32" spans="1:14" s="1" customFormat="1" ht="15.75" x14ac:dyDescent="0.25">
      <c r="A32" s="21"/>
      <c r="B32" s="176" t="s">
        <v>46</v>
      </c>
      <c r="C32" s="160"/>
      <c r="D32" s="160"/>
      <c r="E32" s="53">
        <v>1</v>
      </c>
      <c r="F32" s="54" t="s">
        <v>8</v>
      </c>
      <c r="G32" s="59">
        <f>[1]PEMBELAJARAN!V192</f>
        <v>6180000</v>
      </c>
      <c r="H32" s="81">
        <v>480000</v>
      </c>
      <c r="I32" s="110">
        <v>0</v>
      </c>
      <c r="J32" s="42">
        <v>5400000</v>
      </c>
      <c r="K32" s="110">
        <v>0</v>
      </c>
      <c r="L32" s="42">
        <v>300000</v>
      </c>
      <c r="M32" s="124">
        <f>SUM(H32:L32)</f>
        <v>6180000</v>
      </c>
      <c r="N32" s="158"/>
    </row>
    <row r="33" spans="1:14" s="1" customFormat="1" ht="30" customHeight="1" thickBot="1" x14ac:dyDescent="0.3">
      <c r="A33" s="21"/>
      <c r="B33" s="22" t="s">
        <v>47</v>
      </c>
      <c r="C33" s="177" t="s">
        <v>48</v>
      </c>
      <c r="D33" s="177"/>
      <c r="E33" s="53">
        <v>1</v>
      </c>
      <c r="F33" s="54" t="s">
        <v>8</v>
      </c>
      <c r="G33" s="59">
        <f>[1]PEMBELAJARAN!V193</f>
        <v>7660000</v>
      </c>
      <c r="H33" s="81">
        <v>0</v>
      </c>
      <c r="I33" s="110">
        <v>0</v>
      </c>
      <c r="J33" s="42">
        <v>0</v>
      </c>
      <c r="K33" s="110">
        <v>7660000</v>
      </c>
      <c r="L33" s="42">
        <v>0</v>
      </c>
      <c r="M33" s="124">
        <f>SUM(H33:L33)</f>
        <v>7660000</v>
      </c>
      <c r="N33" s="158"/>
    </row>
    <row r="34" spans="1:14" s="1" customFormat="1" ht="15" customHeight="1" x14ac:dyDescent="0.25">
      <c r="A34" s="23">
        <v>5</v>
      </c>
      <c r="B34" s="171" t="s">
        <v>49</v>
      </c>
      <c r="C34" s="172"/>
      <c r="D34" s="173"/>
      <c r="E34" s="50"/>
      <c r="F34" s="51"/>
      <c r="G34" s="60"/>
      <c r="H34" s="82"/>
      <c r="I34" s="113"/>
      <c r="J34" s="43"/>
      <c r="K34" s="113"/>
      <c r="L34" s="43"/>
      <c r="M34" s="113"/>
      <c r="N34" s="157">
        <f>SUM(G35:G38)</f>
        <v>13860000</v>
      </c>
    </row>
    <row r="35" spans="1:14" s="1" customFormat="1" x14ac:dyDescent="0.25">
      <c r="A35" s="24"/>
      <c r="B35" s="25" t="s">
        <v>50</v>
      </c>
      <c r="C35" s="178" t="s">
        <v>51</v>
      </c>
      <c r="D35" s="179"/>
      <c r="E35" s="53">
        <v>1</v>
      </c>
      <c r="F35" s="54" t="s">
        <v>8</v>
      </c>
      <c r="G35" s="61">
        <f>'[1]PPP DAN BUDAYA KERJA'!V23</f>
        <v>3810000</v>
      </c>
      <c r="H35" s="83">
        <v>960000</v>
      </c>
      <c r="I35" s="114">
        <v>550000</v>
      </c>
      <c r="J35" s="44">
        <v>1800000</v>
      </c>
      <c r="K35" s="114">
        <v>0</v>
      </c>
      <c r="L35" s="44">
        <v>500000</v>
      </c>
      <c r="M35" s="114">
        <f>SUM(H35:L35)</f>
        <v>3810000</v>
      </c>
      <c r="N35" s="158"/>
    </row>
    <row r="36" spans="1:14" s="1" customFormat="1" ht="15.75" customHeight="1" x14ac:dyDescent="0.25">
      <c r="A36" s="24"/>
      <c r="B36" s="25" t="s">
        <v>52</v>
      </c>
      <c r="C36" s="178" t="s">
        <v>53</v>
      </c>
      <c r="D36" s="179"/>
      <c r="E36" s="53">
        <v>1</v>
      </c>
      <c r="F36" s="54" t="s">
        <v>8</v>
      </c>
      <c r="G36" s="61">
        <f>'[1]PPP DAN BUDAYA KERJA'!V39</f>
        <v>3810000</v>
      </c>
      <c r="H36" s="83">
        <v>960000</v>
      </c>
      <c r="I36" s="114">
        <v>550000</v>
      </c>
      <c r="J36" s="44">
        <v>1800000</v>
      </c>
      <c r="K36" s="114">
        <v>0</v>
      </c>
      <c r="L36" s="44">
        <v>500000</v>
      </c>
      <c r="M36" s="114">
        <f>SUM(H36:L36)</f>
        <v>3810000</v>
      </c>
      <c r="N36" s="158"/>
    </row>
    <row r="37" spans="1:14" s="1" customFormat="1" x14ac:dyDescent="0.25">
      <c r="A37" s="24"/>
      <c r="B37" s="25" t="s">
        <v>54</v>
      </c>
      <c r="C37" s="178" t="s">
        <v>55</v>
      </c>
      <c r="D37" s="179"/>
      <c r="E37" s="53">
        <v>1</v>
      </c>
      <c r="F37" s="54" t="s">
        <v>8</v>
      </c>
      <c r="G37" s="61">
        <f>'[1]PPP DAN BUDAYA KERJA'!V54</f>
        <v>2720000</v>
      </c>
      <c r="H37" s="83">
        <v>920000</v>
      </c>
      <c r="I37" s="114">
        <v>400000</v>
      </c>
      <c r="J37" s="44">
        <v>900000</v>
      </c>
      <c r="K37" s="114">
        <v>0</v>
      </c>
      <c r="L37" s="44">
        <v>500000</v>
      </c>
      <c r="M37" s="114">
        <f>SUM(H37:L37)</f>
        <v>2720000</v>
      </c>
      <c r="N37" s="158"/>
    </row>
    <row r="38" spans="1:14" s="1" customFormat="1" ht="27" customHeight="1" thickBot="1" x14ac:dyDescent="0.3">
      <c r="A38" s="26"/>
      <c r="B38" s="27" t="s">
        <v>56</v>
      </c>
      <c r="C38" s="180" t="s">
        <v>57</v>
      </c>
      <c r="D38" s="180"/>
      <c r="E38" s="56">
        <v>1</v>
      </c>
      <c r="F38" s="57" t="s">
        <v>8</v>
      </c>
      <c r="G38" s="62">
        <f>'[1]PPP DAN BUDAYA KERJA'!V66</f>
        <v>3520000</v>
      </c>
      <c r="H38" s="84">
        <v>920000</v>
      </c>
      <c r="I38" s="115">
        <v>300000</v>
      </c>
      <c r="J38" s="45">
        <v>1800000</v>
      </c>
      <c r="K38" s="115">
        <v>0</v>
      </c>
      <c r="L38" s="45">
        <v>500000</v>
      </c>
      <c r="M38" s="115">
        <f>SUM(H38:L38)</f>
        <v>3520000</v>
      </c>
      <c r="N38" s="167"/>
    </row>
    <row r="39" spans="1:14" s="1" customFormat="1" x14ac:dyDescent="0.25">
      <c r="A39" s="23">
        <v>6</v>
      </c>
      <c r="B39" s="181" t="s">
        <v>58</v>
      </c>
      <c r="C39" s="182"/>
      <c r="D39" s="182"/>
      <c r="E39" s="50"/>
      <c r="F39" s="51"/>
      <c r="G39" s="52"/>
      <c r="H39" s="78"/>
      <c r="I39" s="108"/>
      <c r="J39" s="39"/>
      <c r="K39" s="108"/>
      <c r="L39" s="39"/>
      <c r="M39" s="126"/>
      <c r="N39" s="28">
        <f>SUM(G39:G40)</f>
        <v>3560000</v>
      </c>
    </row>
    <row r="40" spans="1:14" s="1" customFormat="1" ht="15.75" customHeight="1" thickBot="1" x14ac:dyDescent="0.3">
      <c r="A40" s="26"/>
      <c r="B40" s="27">
        <v>6.1</v>
      </c>
      <c r="C40" s="183" t="s">
        <v>59</v>
      </c>
      <c r="D40" s="184"/>
      <c r="E40" s="56">
        <v>1</v>
      </c>
      <c r="F40" s="57" t="s">
        <v>8</v>
      </c>
      <c r="G40" s="58">
        <f>'[1]PPP DAN BUDAYA KERJA'!V81</f>
        <v>3560000</v>
      </c>
      <c r="H40" s="80">
        <v>960000</v>
      </c>
      <c r="I40" s="111">
        <v>300000</v>
      </c>
      <c r="J40" s="41">
        <v>1800000</v>
      </c>
      <c r="K40" s="111">
        <v>0</v>
      </c>
      <c r="L40" s="41">
        <v>500000</v>
      </c>
      <c r="M40" s="115">
        <f>SUM(H40:L40)</f>
        <v>3560000</v>
      </c>
      <c r="N40" s="29"/>
    </row>
    <row r="41" spans="1:14" s="1" customFormat="1" x14ac:dyDescent="0.25">
      <c r="A41" s="23">
        <v>7</v>
      </c>
      <c r="B41" s="181" t="s">
        <v>60</v>
      </c>
      <c r="C41" s="182"/>
      <c r="D41" s="182"/>
      <c r="E41" s="50"/>
      <c r="F41" s="51"/>
      <c r="G41" s="52"/>
      <c r="H41" s="78"/>
      <c r="I41" s="108"/>
      <c r="J41" s="39"/>
      <c r="K41" s="108"/>
      <c r="L41" s="39"/>
      <c r="M41" s="122"/>
      <c r="N41" s="28">
        <f>SUM(G41:G42)</f>
        <v>3560000</v>
      </c>
    </row>
    <row r="42" spans="1:14" s="1" customFormat="1" ht="15.75" thickBot="1" x14ac:dyDescent="0.3">
      <c r="A42" s="26"/>
      <c r="B42" s="27">
        <v>7.1</v>
      </c>
      <c r="C42" s="185" t="s">
        <v>61</v>
      </c>
      <c r="D42" s="185"/>
      <c r="E42" s="56">
        <v>1</v>
      </c>
      <c r="F42" s="57" t="s">
        <v>8</v>
      </c>
      <c r="G42" s="58">
        <f>'[1]PPP DAN BUDAYA KERJA'!V94</f>
        <v>3560000</v>
      </c>
      <c r="H42" s="80">
        <v>960000</v>
      </c>
      <c r="I42" s="111">
        <v>300000</v>
      </c>
      <c r="J42" s="41">
        <v>1800000</v>
      </c>
      <c r="K42" s="111">
        <v>0</v>
      </c>
      <c r="L42" s="41">
        <v>500000</v>
      </c>
      <c r="M42" s="115">
        <f>SUM(H42:L42)</f>
        <v>3560000</v>
      </c>
      <c r="N42" s="29"/>
    </row>
    <row r="43" spans="1:14" s="1" customFormat="1" x14ac:dyDescent="0.25">
      <c r="A43" s="23">
        <v>8</v>
      </c>
      <c r="B43" s="171" t="s">
        <v>62</v>
      </c>
      <c r="C43" s="172"/>
      <c r="D43" s="173"/>
      <c r="E43" s="50"/>
      <c r="F43" s="63"/>
      <c r="G43" s="60"/>
      <c r="H43" s="82"/>
      <c r="I43" s="113"/>
      <c r="J43" s="43"/>
      <c r="K43" s="113"/>
      <c r="L43" s="43"/>
      <c r="M43" s="127"/>
      <c r="N43" s="28">
        <f>SUM(G43:G44)</f>
        <v>3800000</v>
      </c>
    </row>
    <row r="44" spans="1:14" s="1" customFormat="1" ht="28.5" customHeight="1" thickBot="1" x14ac:dyDescent="0.3">
      <c r="A44" s="26"/>
      <c r="B44" s="27">
        <v>6.1</v>
      </c>
      <c r="C44" s="180" t="s">
        <v>63</v>
      </c>
      <c r="D44" s="180"/>
      <c r="E44" s="56">
        <v>1</v>
      </c>
      <c r="F44" s="64" t="s">
        <v>8</v>
      </c>
      <c r="G44" s="65">
        <f>'[1]PPP DAN BUDAYA KERJA'!V105</f>
        <v>3800000</v>
      </c>
      <c r="H44" s="85">
        <v>1200000</v>
      </c>
      <c r="I44" s="116">
        <v>300000</v>
      </c>
      <c r="J44" s="46">
        <v>1800000</v>
      </c>
      <c r="K44" s="116">
        <v>0</v>
      </c>
      <c r="L44" s="46">
        <v>500000</v>
      </c>
      <c r="M44" s="115">
        <f>SUM(H44:L44)</f>
        <v>3800000</v>
      </c>
      <c r="N44" s="29"/>
    </row>
    <row r="45" spans="1:14" s="1" customFormat="1" x14ac:dyDescent="0.25">
      <c r="A45" s="135">
        <v>9</v>
      </c>
      <c r="B45" s="132" t="s">
        <v>64</v>
      </c>
      <c r="C45" s="30"/>
      <c r="D45" s="30"/>
      <c r="E45" s="67">
        <v>35</v>
      </c>
      <c r="F45" s="68" t="s">
        <v>8</v>
      </c>
      <c r="G45" s="66">
        <f>'[1]PPP DAN BUDAYA KERJA'!V118</f>
        <v>59160000</v>
      </c>
      <c r="H45" s="86"/>
      <c r="I45" s="117"/>
      <c r="J45" s="47"/>
      <c r="K45" s="117"/>
      <c r="L45" s="47"/>
      <c r="M45" s="128"/>
      <c r="N45" s="200">
        <f>G45</f>
        <v>59160000</v>
      </c>
    </row>
    <row r="46" spans="1:14" s="1" customFormat="1" x14ac:dyDescent="0.25">
      <c r="A46" s="136"/>
      <c r="B46" s="133" t="s">
        <v>76</v>
      </c>
      <c r="C46" s="198" t="s">
        <v>92</v>
      </c>
      <c r="D46" s="199" t="s">
        <v>84</v>
      </c>
      <c r="E46" s="31"/>
      <c r="F46" s="32"/>
      <c r="G46" s="131">
        <v>7620000</v>
      </c>
      <c r="H46" s="86"/>
      <c r="I46" s="117"/>
      <c r="J46" s="47"/>
      <c r="K46" s="117">
        <v>1000000</v>
      </c>
      <c r="L46" s="47">
        <v>6620000</v>
      </c>
      <c r="M46" s="128">
        <f t="shared" ref="M46:M55" si="0">SUM(H46:L46)</f>
        <v>7620000</v>
      </c>
      <c r="N46" s="201"/>
    </row>
    <row r="47" spans="1:14" s="1" customFormat="1" x14ac:dyDescent="0.25">
      <c r="A47" s="136"/>
      <c r="B47" s="134" t="s">
        <v>77</v>
      </c>
      <c r="C47" s="198" t="s">
        <v>93</v>
      </c>
      <c r="D47" s="199" t="s">
        <v>85</v>
      </c>
      <c r="E47" s="31"/>
      <c r="F47" s="32"/>
      <c r="G47" s="131">
        <v>9800000</v>
      </c>
      <c r="H47" s="86">
        <v>1300000</v>
      </c>
      <c r="I47" s="117"/>
      <c r="J47" s="47">
        <v>1000000</v>
      </c>
      <c r="K47" s="117"/>
      <c r="L47" s="47">
        <v>7500000</v>
      </c>
      <c r="M47" s="128">
        <f t="shared" si="0"/>
        <v>9800000</v>
      </c>
      <c r="N47" s="201"/>
    </row>
    <row r="48" spans="1:14" s="1" customFormat="1" x14ac:dyDescent="0.25">
      <c r="A48" s="136"/>
      <c r="B48" s="133" t="s">
        <v>78</v>
      </c>
      <c r="C48" s="198" t="s">
        <v>94</v>
      </c>
      <c r="D48" s="199" t="s">
        <v>86</v>
      </c>
      <c r="E48" s="31"/>
      <c r="F48" s="32"/>
      <c r="G48" s="131">
        <v>9800000</v>
      </c>
      <c r="H48" s="86">
        <v>2800000</v>
      </c>
      <c r="I48" s="117"/>
      <c r="J48" s="47">
        <v>6300000</v>
      </c>
      <c r="K48" s="117"/>
      <c r="L48" s="47">
        <v>700000</v>
      </c>
      <c r="M48" s="128">
        <f t="shared" si="0"/>
        <v>9800000</v>
      </c>
      <c r="N48" s="201"/>
    </row>
    <row r="49" spans="1:14" s="1" customFormat="1" x14ac:dyDescent="0.25">
      <c r="A49" s="136"/>
      <c r="B49" s="134" t="s">
        <v>79</v>
      </c>
      <c r="C49" s="198" t="s">
        <v>95</v>
      </c>
      <c r="D49" s="199" t="s">
        <v>87</v>
      </c>
      <c r="E49" s="31"/>
      <c r="F49" s="32"/>
      <c r="G49" s="131">
        <v>9800000</v>
      </c>
      <c r="H49" s="86"/>
      <c r="I49" s="117"/>
      <c r="J49" s="47"/>
      <c r="K49" s="117">
        <v>1400000</v>
      </c>
      <c r="L49" s="47">
        <v>8400000</v>
      </c>
      <c r="M49" s="128">
        <f t="shared" si="0"/>
        <v>9800000</v>
      </c>
      <c r="N49" s="201"/>
    </row>
    <row r="50" spans="1:14" s="1" customFormat="1" x14ac:dyDescent="0.25">
      <c r="A50" s="136"/>
      <c r="B50" s="133" t="s">
        <v>80</v>
      </c>
      <c r="C50" s="198" t="s">
        <v>96</v>
      </c>
      <c r="D50" s="199" t="s">
        <v>88</v>
      </c>
      <c r="E50" s="31"/>
      <c r="F50" s="32"/>
      <c r="G50" s="131">
        <v>9800000</v>
      </c>
      <c r="H50" s="86"/>
      <c r="I50" s="117"/>
      <c r="J50" s="47"/>
      <c r="K50" s="117">
        <v>1400000</v>
      </c>
      <c r="L50" s="47">
        <v>8400000</v>
      </c>
      <c r="M50" s="128">
        <f t="shared" si="0"/>
        <v>9800000</v>
      </c>
      <c r="N50" s="201"/>
    </row>
    <row r="51" spans="1:14" s="1" customFormat="1" x14ac:dyDescent="0.25">
      <c r="A51" s="136"/>
      <c r="B51" s="134" t="s">
        <v>81</v>
      </c>
      <c r="C51" s="198" t="s">
        <v>97</v>
      </c>
      <c r="D51" s="199" t="s">
        <v>89</v>
      </c>
      <c r="E51" s="31"/>
      <c r="F51" s="32"/>
      <c r="G51" s="131">
        <v>9800000</v>
      </c>
      <c r="H51" s="86">
        <v>2800000</v>
      </c>
      <c r="I51" s="117"/>
      <c r="J51" s="47">
        <v>6300000</v>
      </c>
      <c r="K51" s="117"/>
      <c r="L51" s="47">
        <v>700000</v>
      </c>
      <c r="M51" s="128">
        <f t="shared" si="0"/>
        <v>9800000</v>
      </c>
      <c r="N51" s="201"/>
    </row>
    <row r="52" spans="1:14" s="1" customFormat="1" x14ac:dyDescent="0.25">
      <c r="A52" s="136"/>
      <c r="B52" s="133" t="s">
        <v>82</v>
      </c>
      <c r="C52" s="198" t="s">
        <v>98</v>
      </c>
      <c r="D52" s="199" t="s">
        <v>90</v>
      </c>
      <c r="E52" s="31"/>
      <c r="F52" s="32"/>
      <c r="G52" s="131">
        <v>1800000</v>
      </c>
      <c r="H52" s="86"/>
      <c r="I52" s="117"/>
      <c r="J52" s="47"/>
      <c r="K52" s="117"/>
      <c r="L52" s="47">
        <v>1800000</v>
      </c>
      <c r="M52" s="128">
        <f t="shared" si="0"/>
        <v>1800000</v>
      </c>
      <c r="N52" s="201"/>
    </row>
    <row r="53" spans="1:14" s="1" customFormat="1" ht="15.75" thickBot="1" x14ac:dyDescent="0.3">
      <c r="A53" s="137"/>
      <c r="B53" s="134" t="s">
        <v>83</v>
      </c>
      <c r="C53" s="198" t="s">
        <v>99</v>
      </c>
      <c r="D53" s="199" t="s">
        <v>91</v>
      </c>
      <c r="E53" s="31"/>
      <c r="F53" s="32"/>
      <c r="G53" s="131">
        <v>7400000</v>
      </c>
      <c r="H53" s="86"/>
      <c r="I53" s="117"/>
      <c r="J53" s="47"/>
      <c r="K53" s="117">
        <v>540000</v>
      </c>
      <c r="L53" s="47">
        <v>200000</v>
      </c>
      <c r="M53" s="128">
        <f t="shared" si="0"/>
        <v>740000</v>
      </c>
      <c r="N53" s="201"/>
    </row>
    <row r="54" spans="1:14" s="1" customFormat="1" ht="20.25" customHeight="1" thickBot="1" x14ac:dyDescent="0.3">
      <c r="A54" s="33">
        <v>10</v>
      </c>
      <c r="B54" s="186" t="s">
        <v>65</v>
      </c>
      <c r="C54" s="187"/>
      <c r="D54" s="187"/>
      <c r="E54" s="69">
        <v>1</v>
      </c>
      <c r="F54" s="70" t="s">
        <v>8</v>
      </c>
      <c r="G54" s="71">
        <f>'[1]PPP DAN BUDAYA KERJA'!V132</f>
        <v>6060000</v>
      </c>
      <c r="H54" s="87"/>
      <c r="I54" s="118"/>
      <c r="J54" s="48"/>
      <c r="K54" s="118"/>
      <c r="L54" s="48">
        <v>6060000</v>
      </c>
      <c r="M54" s="138">
        <f t="shared" si="0"/>
        <v>6060000</v>
      </c>
      <c r="N54" s="76">
        <f>G54</f>
        <v>6060000</v>
      </c>
    </row>
    <row r="55" spans="1:14" s="1" customFormat="1" ht="15.75" thickBot="1" x14ac:dyDescent="0.3">
      <c r="A55" s="7">
        <v>11</v>
      </c>
      <c r="B55" s="188" t="s">
        <v>66</v>
      </c>
      <c r="C55" s="189"/>
      <c r="D55" s="189"/>
      <c r="E55" s="72">
        <v>1</v>
      </c>
      <c r="F55" s="73" t="s">
        <v>8</v>
      </c>
      <c r="G55" s="74">
        <v>10000000</v>
      </c>
      <c r="H55" s="88">
        <v>5100000</v>
      </c>
      <c r="I55" s="119">
        <v>200000</v>
      </c>
      <c r="J55" s="49">
        <v>3850000</v>
      </c>
      <c r="K55" s="119"/>
      <c r="L55" s="49">
        <v>850000</v>
      </c>
      <c r="M55" s="129">
        <f t="shared" si="0"/>
        <v>10000000</v>
      </c>
      <c r="N55" s="77">
        <v>10000000</v>
      </c>
    </row>
    <row r="56" spans="1:14" s="1" customFormat="1" ht="7.5" customHeight="1" x14ac:dyDescent="0.25">
      <c r="A56" s="190" t="s">
        <v>67</v>
      </c>
      <c r="B56" s="191"/>
      <c r="C56" s="191"/>
      <c r="D56" s="191"/>
      <c r="E56" s="191"/>
      <c r="F56" s="192"/>
      <c r="G56" s="196">
        <f>(SUM(G6:G55))-(SUM(G46:G53))</f>
        <v>200000000</v>
      </c>
      <c r="H56" s="202">
        <f>SUM(H7:H55)</f>
        <v>42240000</v>
      </c>
      <c r="I56" s="202">
        <f>SUM(I7:I55)</f>
        <v>20670000</v>
      </c>
      <c r="J56" s="204">
        <f>SUM(J7:J55)</f>
        <v>56350000</v>
      </c>
      <c r="K56" s="202">
        <f>SUM(K7:K55)</f>
        <v>23100000</v>
      </c>
      <c r="L56" s="202">
        <f>SUM(L7:L55)</f>
        <v>57640000</v>
      </c>
      <c r="M56" s="202">
        <f>SUM(M7:M55)</f>
        <v>200000000</v>
      </c>
      <c r="N56" s="157">
        <f>SUM(N6:N55)</f>
        <v>186160000</v>
      </c>
    </row>
    <row r="57" spans="1:14" s="1" customFormat="1" ht="9" customHeight="1" thickBot="1" x14ac:dyDescent="0.3">
      <c r="A57" s="193"/>
      <c r="B57" s="194"/>
      <c r="C57" s="194"/>
      <c r="D57" s="194"/>
      <c r="E57" s="194"/>
      <c r="F57" s="195"/>
      <c r="G57" s="197"/>
      <c r="H57" s="203"/>
      <c r="I57" s="203"/>
      <c r="J57" s="205"/>
      <c r="K57" s="203"/>
      <c r="L57" s="203"/>
      <c r="M57" s="203"/>
      <c r="N57" s="167"/>
    </row>
  </sheetData>
  <mergeCells count="57">
    <mergeCell ref="N45:N53"/>
    <mergeCell ref="N56:N57"/>
    <mergeCell ref="C46:D46"/>
    <mergeCell ref="C47:D47"/>
    <mergeCell ref="C48:D48"/>
    <mergeCell ref="C49:D49"/>
    <mergeCell ref="C50:D50"/>
    <mergeCell ref="C51:D51"/>
    <mergeCell ref="C52:D52"/>
    <mergeCell ref="M56:M57"/>
    <mergeCell ref="H56:H57"/>
    <mergeCell ref="I56:I57"/>
    <mergeCell ref="J56:J57"/>
    <mergeCell ref="K56:K57"/>
    <mergeCell ref="L56:L57"/>
    <mergeCell ref="C44:D44"/>
    <mergeCell ref="B54:D54"/>
    <mergeCell ref="B55:D55"/>
    <mergeCell ref="A56:F57"/>
    <mergeCell ref="G56:G57"/>
    <mergeCell ref="C53:D53"/>
    <mergeCell ref="B43:D43"/>
    <mergeCell ref="N31:N33"/>
    <mergeCell ref="B31:D31"/>
    <mergeCell ref="B32:D32"/>
    <mergeCell ref="C33:D33"/>
    <mergeCell ref="B34:D34"/>
    <mergeCell ref="N34:N38"/>
    <mergeCell ref="C35:D35"/>
    <mergeCell ref="C36:D36"/>
    <mergeCell ref="C37:D37"/>
    <mergeCell ref="C38:D38"/>
    <mergeCell ref="B39:D39"/>
    <mergeCell ref="C40:D40"/>
    <mergeCell ref="B41:D41"/>
    <mergeCell ref="C42:D42"/>
    <mergeCell ref="B11:D11"/>
    <mergeCell ref="C12:D12"/>
    <mergeCell ref="B13:D13"/>
    <mergeCell ref="N13:N30"/>
    <mergeCell ref="C20:D20"/>
    <mergeCell ref="C22:D22"/>
    <mergeCell ref="C25:D25"/>
    <mergeCell ref="C30:D30"/>
    <mergeCell ref="B5:D5"/>
    <mergeCell ref="B6:D6"/>
    <mergeCell ref="N6:N10"/>
    <mergeCell ref="B7:D7"/>
    <mergeCell ref="B8:D8"/>
    <mergeCell ref="B9:D9"/>
    <mergeCell ref="B10:D10"/>
    <mergeCell ref="A1:N1"/>
    <mergeCell ref="A2:N2"/>
    <mergeCell ref="A3:A4"/>
    <mergeCell ref="B3:D4"/>
    <mergeCell ref="E3:M3"/>
    <mergeCell ref="N3:N4"/>
  </mergeCells>
  <printOptions horizontalCentered="1"/>
  <pageMargins left="0.11811023622047245" right="0.11811023622047245" top="0.15748031496062992" bottom="0.15748031496062992" header="0.31496062992125984" footer="0.31496062992125984"/>
  <pageSetup paperSize="256" scale="6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LPJ Realisasi Anggaran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FAJRUSSATHI'</dc:creator>
  <cp:lastModifiedBy>FAJRUSSATHI'</cp:lastModifiedBy>
  <cp:lastPrinted>2021-12-16T02:28:43Z</cp:lastPrinted>
  <dcterms:created xsi:type="dcterms:W3CDTF">2021-12-15T04:17:01Z</dcterms:created>
  <dcterms:modified xsi:type="dcterms:W3CDTF">2021-12-16T02:29:35Z</dcterms:modified>
</cp:coreProperties>
</file>