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1" activeTab="1"/>
  </bookViews>
  <sheets>
    <sheet name="Sheet1" sheetId="1" state="hidden" r:id="rId1"/>
    <sheet name="IHT" sheetId="2" r:id="rId2"/>
    <sheet name="Sheet3" sheetId="3" r:id="rId3"/>
  </sheets>
  <definedNames>
    <definedName name="_xlnm.Print_Area" localSheetId="0">Sheet1!$A$1:$I$22</definedName>
  </definedNames>
  <calcPr calcId="144525"/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7" i="2"/>
  <c r="J6" i="2"/>
  <c r="J5" i="2"/>
  <c r="I5" i="2"/>
  <c r="I6" i="2"/>
  <c r="J28" i="2" l="1"/>
  <c r="I28" i="2"/>
  <c r="H12" i="1" l="1"/>
  <c r="G12" i="1"/>
  <c r="F12" i="1"/>
</calcChain>
</file>

<file path=xl/sharedStrings.xml><?xml version="1.0" encoding="utf-8"?>
<sst xmlns="http://schemas.openxmlformats.org/spreadsheetml/2006/main" count="81" uniqueCount="77">
  <si>
    <t>DAFTAR TANDA PENERIMAAN HONORARIUM PERENCANAAN</t>
  </si>
  <si>
    <t>BANTUAN SMK PUSAT KEUNGGULAN (PK)</t>
  </si>
  <si>
    <t>TP.2021/2022</t>
  </si>
  <si>
    <t xml:space="preserve">NAMA SEKOLAH </t>
  </si>
  <si>
    <t>KECAMATAN/KABUPATEN</t>
  </si>
  <si>
    <t>NO</t>
  </si>
  <si>
    <t>NAMA</t>
  </si>
  <si>
    <t>PPH 21</t>
  </si>
  <si>
    <t>DITERIMA</t>
  </si>
  <si>
    <t>TANDA TANGAN</t>
  </si>
  <si>
    <t>JUMLAH</t>
  </si>
  <si>
    <t xml:space="preserve">JUMLAH BANTUAN </t>
  </si>
  <si>
    <t>NPWP</t>
  </si>
  <si>
    <t>44.904.810.7-531.000</t>
  </si>
  <si>
    <t>Purworejo,     September 2021</t>
  </si>
  <si>
    <t>Bendahara,</t>
  </si>
  <si>
    <t>Dian Setiyani, S.E</t>
  </si>
  <si>
    <t>JABATAN</t>
  </si>
  <si>
    <t>TIM PERENCANA</t>
  </si>
  <si>
    <t>Mengetahui,</t>
  </si>
  <si>
    <t xml:space="preserve">Kepala Sekolah </t>
  </si>
  <si>
    <t>Agus Seya Ardianto, A.Md</t>
  </si>
  <si>
    <t>NURMANSYAH ALAMI, MT</t>
  </si>
  <si>
    <t>:</t>
  </si>
  <si>
    <t>PURWOREJO/PURWOREJO</t>
  </si>
  <si>
    <t>SMK TI KARTIKA CENDEKIA PURWOREJO</t>
  </si>
  <si>
    <t>No</t>
  </si>
  <si>
    <t>Nama</t>
  </si>
  <si>
    <t>Tanda Tangan</t>
  </si>
  <si>
    <t>Kepala Sekolah</t>
  </si>
  <si>
    <t>Agus Setya Ardianto, A.Md</t>
  </si>
  <si>
    <t>Dian Setiyani, S.E.</t>
  </si>
  <si>
    <t xml:space="preserve">Bendahara </t>
  </si>
  <si>
    <t>NIP</t>
  </si>
  <si>
    <t>Pangkat/Gol</t>
  </si>
  <si>
    <t xml:space="preserve">TANDA TERIMA </t>
  </si>
  <si>
    <t>NB</t>
  </si>
  <si>
    <t xml:space="preserve">Gol 1 &amp; 2 </t>
  </si>
  <si>
    <t>Gol 3</t>
  </si>
  <si>
    <t>Gol 4</t>
  </si>
  <si>
    <t>50%x(5%x120%)</t>
  </si>
  <si>
    <t>TANPA NPWP</t>
  </si>
  <si>
    <t>50%x5%</t>
  </si>
  <si>
    <t>TARIF PAJAK PEGAWAI</t>
  </si>
  <si>
    <t>TARIF PAJAK BUKAN PEGAWAI</t>
  </si>
  <si>
    <t>Honorarium (Rp)</t>
  </si>
  <si>
    <t>Potongan Pajak PPh 21 (Rp)</t>
  </si>
  <si>
    <t>Penerimaan Honor (Rp)</t>
  </si>
  <si>
    <t>HONORARIUM KEGIATAN IHT SMK PK dan Sekolah Penggerak</t>
  </si>
  <si>
    <t>Purworejo, 16 Agustus 2021</t>
  </si>
  <si>
    <t>Bani Mustofa, S.Pd, M.Pd</t>
  </si>
  <si>
    <t>Agus Setya Ardianto, A.Md.</t>
  </si>
  <si>
    <t>Ibnu Haris, S.Pd.</t>
  </si>
  <si>
    <t>Soiman, S.Pd.</t>
  </si>
  <si>
    <t>Fajrussathi’, S.Pd. Si.</t>
  </si>
  <si>
    <t>Sigit Prasetyo, S.Pd.</t>
  </si>
  <si>
    <t>Bani Tri Umboro, S.Pd.Jas.</t>
  </si>
  <si>
    <t>Whenny Aprilliya, S.Psi.</t>
  </si>
  <si>
    <t>Hani Devi Ariyaningsih, S.Pd.</t>
  </si>
  <si>
    <t>Lisa Anggraheni. S.Pd.</t>
  </si>
  <si>
    <t>Abdur Rahman, S.Kom.</t>
  </si>
  <si>
    <t>TOTAL</t>
  </si>
  <si>
    <t>Hari</t>
  </si>
  <si>
    <t>H.Achmad Chamdani, M.Pd</t>
  </si>
  <si>
    <t>Materi yang disampaikan</t>
  </si>
  <si>
    <t>Transport</t>
  </si>
  <si>
    <t>Yunan Ali Azmi, S.Kom.</t>
  </si>
  <si>
    <t>Moy Susanti, S.Kom</t>
  </si>
  <si>
    <t>Rufaiza Choirunisa, S.Pd.</t>
  </si>
  <si>
    <t>Yulianto, M.Sn.</t>
  </si>
  <si>
    <t>Muhammad Waduudi, A.Md.</t>
  </si>
  <si>
    <t>Muhamad Nurohman, A.Md.</t>
  </si>
  <si>
    <t>Miftakhurokhmah, S.Pd</t>
  </si>
  <si>
    <t>Nurina Amalia, S.Ds</t>
  </si>
  <si>
    <t>Wilujeng Kurniasih Dwi Putranti, S.Pd</t>
  </si>
  <si>
    <t>Heru Sudibyo, A.Md</t>
  </si>
  <si>
    <t>Ayu Swandini,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</si>
</sst>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Rp&quot;#,##0;[Red]\-&quot;Rp&quot;#,##0"/>
    <numFmt numFmtId="42" formatCode="_-&quot;Rp&quot;* #,##0_-;\-&quot;Rp&quot;* #,##0_-;_-&quot;Rp&quot;* &quot;-&quot;_-;_-@_-"/>
    <numFmt numFmtId="164" formatCode="_(&quot;Rp&quot;* #,##0_);_(&quot;Rp&quot;* \(#,##0\);_(&quot;Rp&quot;* &quot;-&quot;_);_(@_)"/>
    <numFmt numFmtId="165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rgb="FFFF0000"/>
      <name val="Tahoma"/>
      <family val="2"/>
    </font>
    <font>
      <sz val="12"/>
      <color theme="1"/>
      <name val="Calibri"/>
      <family val="2"/>
      <scheme val="minor"/>
    </font>
    <font>
      <sz val="11"/>
      <color rgb="FF4A4A4A"/>
      <name val="Calibri"/>
      <family val="2"/>
      <scheme val="minor"/>
    </font>
    <font>
      <b/>
      <sz val="12"/>
      <name val="Tahoma"/>
      <family val="2"/>
    </font>
    <font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6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horizontal="left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indent="5"/>
    </xf>
    <xf numFmtId="0" fontId="4" fillId="0" borderId="0" xfId="0" applyFont="1" applyAlignment="1"/>
    <xf numFmtId="0" fontId="6" fillId="0" borderId="0" xfId="0" applyFont="1"/>
    <xf numFmtId="0" fontId="1" fillId="0" borderId="0" xfId="0" applyFont="1"/>
    <xf numFmtId="9" fontId="1" fillId="0" borderId="0" xfId="0" applyNumberFormat="1" applyFont="1" applyAlignment="1">
      <alignment horizontal="left"/>
    </xf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2" fontId="4" fillId="0" borderId="1" xfId="0" applyNumberFormat="1" applyFont="1" applyBorder="1" applyAlignment="1">
      <alignment horizontal="right" vertical="center" wrapText="1"/>
    </xf>
    <xf numFmtId="42" fontId="4" fillId="0" borderId="1" xfId="0" applyNumberFormat="1" applyFont="1" applyBorder="1" applyAlignment="1">
      <alignment horizontal="right" vertical="center"/>
    </xf>
    <xf numFmtId="42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9" fillId="0" borderId="1" xfId="0" applyFont="1" applyBorder="1" applyAlignment="1">
      <alignment horizontal="left" vertical="center"/>
    </xf>
    <xf numFmtId="42" fontId="4" fillId="0" borderId="1" xfId="0" applyNumberFormat="1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11" sqref="F11:G11"/>
    </sheetView>
  </sheetViews>
  <sheetFormatPr defaultRowHeight="15" x14ac:dyDescent="0.25"/>
  <cols>
    <col min="1" max="1" width="9.28515625" customWidth="1"/>
    <col min="2" max="2" width="24.140625" customWidth="1"/>
    <col min="3" max="3" width="1.85546875" customWidth="1"/>
    <col min="4" max="4" width="18.140625" customWidth="1"/>
    <col min="5" max="5" width="29.7109375" customWidth="1"/>
    <col min="6" max="6" width="15.140625" bestFit="1" customWidth="1"/>
    <col min="7" max="7" width="13.28515625" bestFit="1" customWidth="1"/>
    <col min="8" max="8" width="18.140625" customWidth="1"/>
    <col min="9" max="9" width="22.7109375" customWidth="1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29" t="s">
        <v>2</v>
      </c>
      <c r="B3" s="29"/>
      <c r="C3" s="29"/>
      <c r="D3" s="29"/>
      <c r="E3" s="29"/>
      <c r="F3" s="29"/>
      <c r="G3" s="29"/>
      <c r="H3" s="29"/>
      <c r="I3" s="29"/>
    </row>
    <row r="6" spans="1:10" x14ac:dyDescent="0.25">
      <c r="A6" t="s">
        <v>3</v>
      </c>
      <c r="C6" t="s">
        <v>23</v>
      </c>
      <c r="D6" t="s">
        <v>25</v>
      </c>
    </row>
    <row r="7" spans="1:10" x14ac:dyDescent="0.25">
      <c r="A7" t="s">
        <v>4</v>
      </c>
      <c r="C7" t="s">
        <v>23</v>
      </c>
      <c r="D7" t="s">
        <v>24</v>
      </c>
    </row>
    <row r="8" spans="1:10" x14ac:dyDescent="0.25">
      <c r="A8" t="s">
        <v>11</v>
      </c>
      <c r="C8" t="s">
        <v>23</v>
      </c>
      <c r="D8" s="9">
        <v>951900000</v>
      </c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6" t="s">
        <v>5</v>
      </c>
      <c r="B11" s="27" t="s">
        <v>6</v>
      </c>
      <c r="C11" s="28"/>
      <c r="D11" s="6" t="s">
        <v>17</v>
      </c>
      <c r="E11" s="6" t="s">
        <v>12</v>
      </c>
      <c r="F11" s="6" t="s">
        <v>10</v>
      </c>
      <c r="G11" s="6" t="s">
        <v>7</v>
      </c>
      <c r="H11" s="6" t="s">
        <v>8</v>
      </c>
      <c r="I11" s="6" t="s">
        <v>9</v>
      </c>
      <c r="J11" s="1"/>
    </row>
    <row r="12" spans="1:10" s="8" customFormat="1" ht="24.75" customHeight="1" x14ac:dyDescent="0.25">
      <c r="A12" s="2">
        <v>1</v>
      </c>
      <c r="B12" s="30" t="s">
        <v>22</v>
      </c>
      <c r="C12" s="31"/>
      <c r="D12" s="2" t="s">
        <v>18</v>
      </c>
      <c r="E12" s="4" t="s">
        <v>13</v>
      </c>
      <c r="F12" s="10">
        <f>3%*D8</f>
        <v>28557000</v>
      </c>
      <c r="G12" s="11">
        <f>5%*F12</f>
        <v>1427850</v>
      </c>
      <c r="H12" s="11">
        <f>F12-G12</f>
        <v>27129150</v>
      </c>
      <c r="I12" s="7"/>
    </row>
    <row r="13" spans="1:10" ht="24.75" customHeight="1" x14ac:dyDescent="0.25">
      <c r="A13" s="2"/>
      <c r="B13" s="25"/>
      <c r="C13" s="26"/>
      <c r="D13" s="3"/>
      <c r="E13" s="3"/>
      <c r="F13" s="3"/>
      <c r="G13" s="3"/>
      <c r="H13" s="3"/>
      <c r="I13" s="3"/>
    </row>
    <row r="14" spans="1:10" ht="24.75" customHeight="1" x14ac:dyDescent="0.25">
      <c r="A14" s="2"/>
      <c r="B14" s="25"/>
      <c r="C14" s="26"/>
      <c r="D14" s="3"/>
      <c r="E14" s="3"/>
      <c r="F14" s="3"/>
      <c r="G14" s="3"/>
      <c r="H14" s="3"/>
      <c r="I14" s="3"/>
    </row>
    <row r="15" spans="1:10" ht="24.75" customHeight="1" x14ac:dyDescent="0.25">
      <c r="A15" s="2"/>
      <c r="B15" s="25"/>
      <c r="C15" s="26"/>
      <c r="D15" s="3"/>
      <c r="E15" s="3"/>
      <c r="F15" s="3"/>
      <c r="G15" s="3"/>
      <c r="H15" s="3"/>
      <c r="I15" s="3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 t="s">
        <v>19</v>
      </c>
      <c r="C17" s="5"/>
      <c r="D17" s="5"/>
      <c r="E17" s="5"/>
      <c r="F17" s="5"/>
      <c r="G17" s="5"/>
      <c r="H17" s="5" t="s">
        <v>14</v>
      </c>
      <c r="I17" s="5"/>
    </row>
    <row r="18" spans="1:9" x14ac:dyDescent="0.25">
      <c r="A18" s="5"/>
      <c r="B18" s="5" t="s">
        <v>20</v>
      </c>
      <c r="C18" s="5"/>
      <c r="D18" s="5"/>
      <c r="E18" s="5"/>
      <c r="F18" s="5"/>
      <c r="G18" s="5"/>
      <c r="H18" s="5" t="s">
        <v>15</v>
      </c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 t="s">
        <v>21</v>
      </c>
      <c r="C22" s="5"/>
      <c r="D22" s="5"/>
      <c r="E22" s="5"/>
      <c r="F22" s="5"/>
      <c r="G22" s="5"/>
      <c r="H22" s="5" t="s">
        <v>16</v>
      </c>
      <c r="I22" s="5"/>
    </row>
  </sheetData>
  <mergeCells count="8">
    <mergeCell ref="B14:C14"/>
    <mergeCell ref="B15:C15"/>
    <mergeCell ref="B11:C11"/>
    <mergeCell ref="A1:I1"/>
    <mergeCell ref="A2:I2"/>
    <mergeCell ref="A3:I3"/>
    <mergeCell ref="B12:C12"/>
    <mergeCell ref="B13:C13"/>
  </mergeCells>
  <printOptions horizontalCentered="1"/>
  <pageMargins left="0.11811023622047245" right="0.15748031496062992" top="0.74803149606299213" bottom="0.74803149606299213" header="0.27559055118110237" footer="0.31496062992125984"/>
  <pageSetup paperSize="9" scale="9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G12" sqref="G12"/>
    </sheetView>
  </sheetViews>
  <sheetFormatPr defaultRowHeight="15" x14ac:dyDescent="0.25"/>
  <cols>
    <col min="1" max="1" width="4.140625" bestFit="1" customWidth="1"/>
    <col min="2" max="2" width="41.85546875" customWidth="1"/>
    <col min="3" max="3" width="16" customWidth="1"/>
    <col min="4" max="4" width="10.85546875" customWidth="1"/>
    <col min="5" max="6" width="18" customWidth="1"/>
    <col min="7" max="7" width="17.140625" customWidth="1"/>
    <col min="8" max="8" width="15.7109375" customWidth="1"/>
    <col min="9" max="9" width="18.140625" customWidth="1"/>
    <col min="10" max="10" width="16.140625" customWidth="1"/>
    <col min="11" max="11" width="20.85546875" customWidth="1"/>
  </cols>
  <sheetData>
    <row r="1" spans="1:11" ht="15.75" x14ac:dyDescent="0.25">
      <c r="A1" s="32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.75" x14ac:dyDescent="0.25">
      <c r="A2" s="34" t="s">
        <v>48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15.75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s="21" customFormat="1" ht="39" customHeight="1" x14ac:dyDescent="0.25">
      <c r="A4" s="13" t="s">
        <v>26</v>
      </c>
      <c r="B4" s="13" t="s">
        <v>27</v>
      </c>
      <c r="C4" s="13" t="s">
        <v>33</v>
      </c>
      <c r="D4" s="14" t="s">
        <v>34</v>
      </c>
      <c r="E4" s="14" t="s">
        <v>65</v>
      </c>
      <c r="F4" s="14" t="s">
        <v>62</v>
      </c>
      <c r="G4" s="14" t="s">
        <v>45</v>
      </c>
      <c r="H4" s="14" t="s">
        <v>64</v>
      </c>
      <c r="I4" s="14" t="s">
        <v>46</v>
      </c>
      <c r="J4" s="14" t="s">
        <v>47</v>
      </c>
      <c r="K4" s="14" t="s">
        <v>28</v>
      </c>
    </row>
    <row r="5" spans="1:11" s="21" customFormat="1" ht="24.95" customHeight="1" x14ac:dyDescent="0.25">
      <c r="A5" s="13">
        <v>1</v>
      </c>
      <c r="B5" s="15" t="s">
        <v>50</v>
      </c>
      <c r="C5" s="13"/>
      <c r="D5" s="14"/>
      <c r="E5" s="42">
        <v>150000</v>
      </c>
      <c r="F5" s="14">
        <v>1</v>
      </c>
      <c r="G5" s="40">
        <v>900000</v>
      </c>
      <c r="H5" s="43">
        <v>1</v>
      </c>
      <c r="I5" s="41">
        <f>(15/100)*G5</f>
        <v>135000</v>
      </c>
      <c r="J5" s="41">
        <f>E5+(G5-I5)</f>
        <v>915000</v>
      </c>
      <c r="K5" s="16">
        <v>1</v>
      </c>
    </row>
    <row r="6" spans="1:11" ht="24.95" customHeight="1" x14ac:dyDescent="0.25">
      <c r="A6" s="13">
        <v>2</v>
      </c>
      <c r="B6" s="15" t="s">
        <v>63</v>
      </c>
      <c r="C6" s="13"/>
      <c r="D6" s="13"/>
      <c r="E6" s="42">
        <v>150000</v>
      </c>
      <c r="F6" s="13">
        <v>1</v>
      </c>
      <c r="G6" s="41">
        <v>500000</v>
      </c>
      <c r="H6" s="43">
        <v>1</v>
      </c>
      <c r="I6" s="41">
        <f>(15/100)*G6</f>
        <v>75000</v>
      </c>
      <c r="J6" s="41">
        <f>E6+(G6-I6)</f>
        <v>575000</v>
      </c>
      <c r="K6" s="36">
        <v>2</v>
      </c>
    </row>
    <row r="7" spans="1:11" s="21" customFormat="1" ht="24.95" customHeight="1" x14ac:dyDescent="0.25">
      <c r="A7" s="13">
        <v>3</v>
      </c>
      <c r="B7" s="35" t="s">
        <v>51</v>
      </c>
      <c r="C7" s="13"/>
      <c r="D7" s="14"/>
      <c r="E7" s="42">
        <v>26000</v>
      </c>
      <c r="F7" s="13">
        <v>10</v>
      </c>
      <c r="G7" s="40">
        <v>150000</v>
      </c>
      <c r="H7" s="44">
        <v>2</v>
      </c>
      <c r="I7" s="40">
        <v>0</v>
      </c>
      <c r="J7" s="41">
        <f>(E7*F7)+(H7*G7)</f>
        <v>560000</v>
      </c>
      <c r="K7" s="16">
        <v>3</v>
      </c>
    </row>
    <row r="8" spans="1:11" s="21" customFormat="1" ht="24.95" customHeight="1" x14ac:dyDescent="0.25">
      <c r="A8" s="13">
        <v>4</v>
      </c>
      <c r="B8" s="35" t="s">
        <v>52</v>
      </c>
      <c r="C8" s="13"/>
      <c r="D8" s="14"/>
      <c r="E8" s="42">
        <v>20000</v>
      </c>
      <c r="F8" s="13">
        <v>10</v>
      </c>
      <c r="G8" s="40">
        <v>150000</v>
      </c>
      <c r="H8" s="44">
        <v>4</v>
      </c>
      <c r="I8" s="40">
        <v>0</v>
      </c>
      <c r="J8" s="41">
        <f t="shared" ref="J8:J27" si="0">(E8*F8)+(H8*G8)</f>
        <v>800000</v>
      </c>
      <c r="K8" s="36">
        <v>4</v>
      </c>
    </row>
    <row r="9" spans="1:11" s="21" customFormat="1" ht="24.95" customHeight="1" x14ac:dyDescent="0.25">
      <c r="A9" s="13">
        <v>5</v>
      </c>
      <c r="B9" s="35" t="s">
        <v>54</v>
      </c>
      <c r="C9" s="13"/>
      <c r="D9" s="14"/>
      <c r="E9" s="42">
        <v>20000</v>
      </c>
      <c r="F9" s="13">
        <v>10</v>
      </c>
      <c r="G9" s="40">
        <v>150000</v>
      </c>
      <c r="H9" s="44">
        <v>3</v>
      </c>
      <c r="I9" s="40">
        <v>0</v>
      </c>
      <c r="J9" s="41">
        <f t="shared" si="0"/>
        <v>650000</v>
      </c>
      <c r="K9" s="16">
        <v>5</v>
      </c>
    </row>
    <row r="10" spans="1:11" s="21" customFormat="1" ht="24.95" customHeight="1" x14ac:dyDescent="0.25">
      <c r="A10" s="13">
        <v>6</v>
      </c>
      <c r="B10" s="35" t="s">
        <v>60</v>
      </c>
      <c r="C10" s="13"/>
      <c r="D10" s="14"/>
      <c r="E10" s="42">
        <v>20000</v>
      </c>
      <c r="F10" s="13">
        <v>10</v>
      </c>
      <c r="G10" s="40">
        <v>150000</v>
      </c>
      <c r="H10" s="44">
        <v>1</v>
      </c>
      <c r="I10" s="40">
        <v>0</v>
      </c>
      <c r="J10" s="41">
        <f t="shared" si="0"/>
        <v>350000</v>
      </c>
      <c r="K10" s="36">
        <v>6</v>
      </c>
    </row>
    <row r="11" spans="1:11" s="21" customFormat="1" ht="24.95" customHeight="1" x14ac:dyDescent="0.25">
      <c r="A11" s="13">
        <v>7</v>
      </c>
      <c r="B11" s="46" t="s">
        <v>53</v>
      </c>
      <c r="C11" s="13"/>
      <c r="D11" s="14"/>
      <c r="E11" s="42">
        <v>18000</v>
      </c>
      <c r="F11" s="13">
        <v>10</v>
      </c>
      <c r="G11" s="40"/>
      <c r="H11" s="44"/>
      <c r="I11" s="40"/>
      <c r="J11" s="41">
        <f t="shared" si="0"/>
        <v>180000</v>
      </c>
      <c r="K11" s="16">
        <v>7</v>
      </c>
    </row>
    <row r="12" spans="1:11" s="21" customFormat="1" ht="24.95" customHeight="1" x14ac:dyDescent="0.25">
      <c r="A12" s="13">
        <v>8</v>
      </c>
      <c r="B12" s="46" t="s">
        <v>55</v>
      </c>
      <c r="C12" s="13"/>
      <c r="D12" s="14"/>
      <c r="E12" s="42">
        <v>18000</v>
      </c>
      <c r="F12" s="13">
        <v>10</v>
      </c>
      <c r="G12" s="40"/>
      <c r="H12" s="44"/>
      <c r="I12" s="40"/>
      <c r="J12" s="41">
        <f t="shared" si="0"/>
        <v>180000</v>
      </c>
      <c r="K12" s="36">
        <v>8</v>
      </c>
    </row>
    <row r="13" spans="1:11" s="21" customFormat="1" ht="24.95" customHeight="1" x14ac:dyDescent="0.25">
      <c r="A13" s="13">
        <v>9</v>
      </c>
      <c r="B13" s="46" t="s">
        <v>56</v>
      </c>
      <c r="C13" s="13"/>
      <c r="D13" s="14"/>
      <c r="E13" s="42">
        <v>18000</v>
      </c>
      <c r="F13" s="13">
        <v>10</v>
      </c>
      <c r="G13" s="40"/>
      <c r="H13" s="44"/>
      <c r="I13" s="40"/>
      <c r="J13" s="41">
        <f t="shared" si="0"/>
        <v>180000</v>
      </c>
      <c r="K13" s="16">
        <v>9</v>
      </c>
    </row>
    <row r="14" spans="1:11" s="21" customFormat="1" ht="24.95" customHeight="1" x14ac:dyDescent="0.25">
      <c r="A14" s="13">
        <v>10</v>
      </c>
      <c r="B14" s="46" t="s">
        <v>57</v>
      </c>
      <c r="C14" s="13"/>
      <c r="D14" s="14"/>
      <c r="E14" s="42">
        <v>18000</v>
      </c>
      <c r="F14" s="13">
        <v>10</v>
      </c>
      <c r="G14" s="40"/>
      <c r="H14" s="44"/>
      <c r="I14" s="40"/>
      <c r="J14" s="41">
        <f t="shared" si="0"/>
        <v>180000</v>
      </c>
      <c r="K14" s="36">
        <v>10</v>
      </c>
    </row>
    <row r="15" spans="1:11" s="21" customFormat="1" ht="24.95" customHeight="1" x14ac:dyDescent="0.25">
      <c r="A15" s="13">
        <v>11</v>
      </c>
      <c r="B15" s="46" t="s">
        <v>58</v>
      </c>
      <c r="C15" s="13"/>
      <c r="D15" s="14"/>
      <c r="E15" s="42">
        <v>18000</v>
      </c>
      <c r="F15" s="13">
        <v>10</v>
      </c>
      <c r="G15" s="40"/>
      <c r="H15" s="44"/>
      <c r="I15" s="40"/>
      <c r="J15" s="41">
        <f t="shared" si="0"/>
        <v>180000</v>
      </c>
      <c r="K15" s="16">
        <v>11</v>
      </c>
    </row>
    <row r="16" spans="1:11" s="21" customFormat="1" ht="24.95" customHeight="1" x14ac:dyDescent="0.25">
      <c r="A16" s="13">
        <v>12</v>
      </c>
      <c r="B16" s="46" t="s">
        <v>59</v>
      </c>
      <c r="C16" s="13"/>
      <c r="D16" s="14"/>
      <c r="E16" s="42">
        <v>18000</v>
      </c>
      <c r="F16" s="13">
        <v>10</v>
      </c>
      <c r="G16" s="40"/>
      <c r="H16" s="44"/>
      <c r="I16" s="40"/>
      <c r="J16" s="41">
        <f t="shared" si="0"/>
        <v>180000</v>
      </c>
      <c r="K16" s="36">
        <v>12</v>
      </c>
    </row>
    <row r="17" spans="1:11" s="21" customFormat="1" ht="24.95" customHeight="1" x14ac:dyDescent="0.25">
      <c r="A17" s="13">
        <v>13</v>
      </c>
      <c r="B17" s="46" t="s">
        <v>66</v>
      </c>
      <c r="C17" s="13"/>
      <c r="D17" s="14"/>
      <c r="E17" s="42">
        <v>18000</v>
      </c>
      <c r="F17" s="13">
        <v>10</v>
      </c>
      <c r="G17" s="40"/>
      <c r="H17" s="44"/>
      <c r="I17" s="40"/>
      <c r="J17" s="41">
        <f t="shared" si="0"/>
        <v>180000</v>
      </c>
      <c r="K17" s="16">
        <v>13</v>
      </c>
    </row>
    <row r="18" spans="1:11" s="21" customFormat="1" ht="24.95" customHeight="1" x14ac:dyDescent="0.25">
      <c r="A18" s="13">
        <v>14</v>
      </c>
      <c r="B18" s="46" t="s">
        <v>67</v>
      </c>
      <c r="C18" s="13"/>
      <c r="D18" s="14"/>
      <c r="E18" s="42">
        <v>18000</v>
      </c>
      <c r="F18" s="13">
        <v>10</v>
      </c>
      <c r="G18" s="40"/>
      <c r="H18" s="44"/>
      <c r="I18" s="40"/>
      <c r="J18" s="41">
        <f t="shared" si="0"/>
        <v>180000</v>
      </c>
      <c r="K18" s="36">
        <v>14</v>
      </c>
    </row>
    <row r="19" spans="1:11" s="21" customFormat="1" ht="24.95" customHeight="1" x14ac:dyDescent="0.25">
      <c r="A19" s="13">
        <v>15</v>
      </c>
      <c r="B19" s="46" t="s">
        <v>68</v>
      </c>
      <c r="C19" s="13"/>
      <c r="D19" s="14"/>
      <c r="E19" s="42">
        <v>18000</v>
      </c>
      <c r="F19" s="13">
        <v>10</v>
      </c>
      <c r="G19" s="40"/>
      <c r="H19" s="44"/>
      <c r="I19" s="40"/>
      <c r="J19" s="41">
        <f t="shared" si="0"/>
        <v>180000</v>
      </c>
      <c r="K19" s="16">
        <v>15</v>
      </c>
    </row>
    <row r="20" spans="1:11" s="21" customFormat="1" ht="24.95" customHeight="1" x14ac:dyDescent="0.25">
      <c r="A20" s="13">
        <v>16</v>
      </c>
      <c r="B20" s="46" t="s">
        <v>69</v>
      </c>
      <c r="C20" s="13"/>
      <c r="D20" s="14"/>
      <c r="E20" s="42">
        <v>18000</v>
      </c>
      <c r="F20" s="13">
        <v>10</v>
      </c>
      <c r="G20" s="40"/>
      <c r="H20" s="44"/>
      <c r="I20" s="40"/>
      <c r="J20" s="41">
        <f t="shared" si="0"/>
        <v>180000</v>
      </c>
      <c r="K20" s="36">
        <v>16</v>
      </c>
    </row>
    <row r="21" spans="1:11" s="21" customFormat="1" ht="24.95" customHeight="1" x14ac:dyDescent="0.25">
      <c r="A21" s="13">
        <v>17</v>
      </c>
      <c r="B21" s="46" t="s">
        <v>70</v>
      </c>
      <c r="C21" s="13"/>
      <c r="D21" s="14"/>
      <c r="E21" s="42">
        <v>18000</v>
      </c>
      <c r="F21" s="13">
        <v>10</v>
      </c>
      <c r="G21" s="40"/>
      <c r="H21" s="44"/>
      <c r="I21" s="40"/>
      <c r="J21" s="41">
        <f t="shared" si="0"/>
        <v>180000</v>
      </c>
      <c r="K21" s="16">
        <v>17</v>
      </c>
    </row>
    <row r="22" spans="1:11" s="21" customFormat="1" ht="24.95" customHeight="1" x14ac:dyDescent="0.25">
      <c r="A22" s="13">
        <v>18</v>
      </c>
      <c r="B22" s="46" t="s">
        <v>71</v>
      </c>
      <c r="C22" s="13"/>
      <c r="D22" s="14"/>
      <c r="E22" s="42">
        <v>18000</v>
      </c>
      <c r="F22" s="13">
        <v>10</v>
      </c>
      <c r="G22" s="40"/>
      <c r="H22" s="44"/>
      <c r="I22" s="40"/>
      <c r="J22" s="41">
        <f t="shared" si="0"/>
        <v>180000</v>
      </c>
      <c r="K22" s="36">
        <v>18</v>
      </c>
    </row>
    <row r="23" spans="1:11" s="21" customFormat="1" ht="24.95" customHeight="1" x14ac:dyDescent="0.25">
      <c r="A23" s="13">
        <v>19</v>
      </c>
      <c r="B23" s="46" t="s">
        <v>72</v>
      </c>
      <c r="C23" s="13"/>
      <c r="D23" s="14"/>
      <c r="E23" s="42">
        <v>18000</v>
      </c>
      <c r="F23" s="13">
        <v>10</v>
      </c>
      <c r="G23" s="40"/>
      <c r="H23" s="44"/>
      <c r="I23" s="40"/>
      <c r="J23" s="41">
        <f t="shared" si="0"/>
        <v>180000</v>
      </c>
      <c r="K23" s="16">
        <v>19</v>
      </c>
    </row>
    <row r="24" spans="1:11" s="21" customFormat="1" ht="24.95" customHeight="1" x14ac:dyDescent="0.25">
      <c r="A24" s="13">
        <v>20</v>
      </c>
      <c r="B24" s="46" t="s">
        <v>73</v>
      </c>
      <c r="C24" s="13"/>
      <c r="D24" s="14"/>
      <c r="E24" s="42">
        <v>18000</v>
      </c>
      <c r="F24" s="13">
        <v>10</v>
      </c>
      <c r="G24" s="40"/>
      <c r="H24" s="44"/>
      <c r="I24" s="40"/>
      <c r="J24" s="41">
        <f t="shared" si="0"/>
        <v>180000</v>
      </c>
      <c r="K24" s="36">
        <v>20</v>
      </c>
    </row>
    <row r="25" spans="1:11" s="21" customFormat="1" ht="24.95" customHeight="1" x14ac:dyDescent="0.25">
      <c r="A25" s="13">
        <v>21</v>
      </c>
      <c r="B25" s="46" t="s">
        <v>74</v>
      </c>
      <c r="C25" s="13"/>
      <c r="D25" s="14"/>
      <c r="E25" s="42">
        <v>18000</v>
      </c>
      <c r="F25" s="13">
        <v>10</v>
      </c>
      <c r="G25" s="40"/>
      <c r="H25" s="44"/>
      <c r="I25" s="40"/>
      <c r="J25" s="41">
        <f t="shared" si="0"/>
        <v>180000</v>
      </c>
      <c r="K25" s="16">
        <v>21</v>
      </c>
    </row>
    <row r="26" spans="1:11" s="21" customFormat="1" ht="24.95" customHeight="1" x14ac:dyDescent="0.25">
      <c r="A26" s="13">
        <v>22</v>
      </c>
      <c r="B26" s="46" t="s">
        <v>75</v>
      </c>
      <c r="C26" s="13"/>
      <c r="D26" s="14"/>
      <c r="E26" s="42">
        <v>18000</v>
      </c>
      <c r="F26" s="13">
        <v>10</v>
      </c>
      <c r="G26" s="40"/>
      <c r="H26" s="44"/>
      <c r="I26" s="40"/>
      <c r="J26" s="41">
        <f t="shared" si="0"/>
        <v>180000</v>
      </c>
      <c r="K26" s="36">
        <v>22</v>
      </c>
    </row>
    <row r="27" spans="1:11" s="21" customFormat="1" ht="24.95" customHeight="1" x14ac:dyDescent="0.25">
      <c r="A27" s="13">
        <v>23</v>
      </c>
      <c r="B27" s="46" t="s">
        <v>76</v>
      </c>
      <c r="C27" s="45"/>
      <c r="D27" s="45"/>
      <c r="E27" s="42">
        <v>18000</v>
      </c>
      <c r="F27" s="13">
        <v>10</v>
      </c>
      <c r="G27" s="45"/>
      <c r="H27" s="45"/>
      <c r="I27" s="45"/>
      <c r="J27" s="41">
        <f t="shared" si="0"/>
        <v>180000</v>
      </c>
      <c r="K27" s="16">
        <v>23</v>
      </c>
    </row>
    <row r="28" spans="1:11" s="21" customFormat="1" ht="24.95" customHeight="1" x14ac:dyDescent="0.25">
      <c r="A28" s="37" t="s">
        <v>61</v>
      </c>
      <c r="B28" s="38"/>
      <c r="C28" s="38"/>
      <c r="D28" s="38"/>
      <c r="E28" s="38"/>
      <c r="F28" s="38"/>
      <c r="G28" s="38"/>
      <c r="H28" s="39"/>
      <c r="I28" s="40">
        <f>SUM(I5:I10)</f>
        <v>210000</v>
      </c>
      <c r="J28" s="47">
        <f>SUM(J5:J27)</f>
        <v>6910000</v>
      </c>
      <c r="K28" s="14"/>
    </row>
    <row r="29" spans="1:11" ht="15.7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ht="15.75" x14ac:dyDescent="0.25">
      <c r="A30" s="12"/>
      <c r="C30" s="12"/>
      <c r="D30" s="12"/>
      <c r="E30" s="12"/>
      <c r="F30" s="12"/>
      <c r="G30" s="12"/>
      <c r="H30" s="12"/>
      <c r="I30" s="17" t="s">
        <v>49</v>
      </c>
      <c r="J30" s="17"/>
      <c r="K30" s="12"/>
    </row>
    <row r="31" spans="1:11" x14ac:dyDescent="0.25">
      <c r="A31" s="17"/>
      <c r="C31" s="18" t="s">
        <v>19</v>
      </c>
      <c r="D31" s="17"/>
      <c r="E31" s="17"/>
      <c r="F31" s="17"/>
      <c r="G31" s="17"/>
      <c r="H31" s="17"/>
      <c r="I31" s="17"/>
      <c r="J31" s="17"/>
      <c r="K31" s="17"/>
    </row>
    <row r="32" spans="1:11" x14ac:dyDescent="0.25">
      <c r="A32" s="17"/>
      <c r="C32" s="18" t="s">
        <v>29</v>
      </c>
      <c r="D32" s="17"/>
      <c r="E32" s="17"/>
      <c r="F32" s="17"/>
      <c r="G32" s="17"/>
      <c r="H32" s="17"/>
      <c r="I32" s="17" t="s">
        <v>32</v>
      </c>
      <c r="J32" s="17"/>
      <c r="K32" s="17"/>
    </row>
    <row r="33" spans="1:11" ht="15.75" x14ac:dyDescent="0.25">
      <c r="A33" s="17"/>
      <c r="C33" s="18"/>
      <c r="D33" s="17"/>
      <c r="E33" s="17"/>
      <c r="F33" s="17"/>
      <c r="G33" s="17"/>
      <c r="H33" s="17"/>
      <c r="I33" s="12"/>
      <c r="J33" s="12"/>
      <c r="K33" s="17"/>
    </row>
    <row r="34" spans="1:11" ht="15.75" x14ac:dyDescent="0.25">
      <c r="A34" s="12"/>
      <c r="C34" s="19"/>
      <c r="D34" s="12"/>
      <c r="E34" s="12"/>
      <c r="F34" s="12"/>
      <c r="G34" s="12"/>
      <c r="H34" s="12"/>
      <c r="I34" s="12"/>
      <c r="J34" s="12"/>
      <c r="K34" s="12"/>
    </row>
    <row r="35" spans="1:11" ht="15.75" x14ac:dyDescent="0.25">
      <c r="A35" s="12"/>
      <c r="C35" s="19"/>
      <c r="D35" s="12"/>
      <c r="E35" s="12"/>
      <c r="F35" s="12"/>
      <c r="G35" s="12"/>
      <c r="H35" s="12"/>
      <c r="I35" s="12"/>
      <c r="J35" s="12"/>
      <c r="K35" s="12"/>
    </row>
    <row r="36" spans="1:11" ht="15.75" x14ac:dyDescent="0.25">
      <c r="A36" s="12"/>
      <c r="C36" s="19"/>
      <c r="D36" s="12"/>
      <c r="E36" s="12"/>
      <c r="F36" s="12"/>
      <c r="G36" s="12"/>
      <c r="H36" s="12"/>
      <c r="K36" s="12"/>
    </row>
    <row r="37" spans="1:11" ht="15.75" x14ac:dyDescent="0.25">
      <c r="A37" s="12"/>
      <c r="C37" s="20" t="s">
        <v>30</v>
      </c>
      <c r="D37" s="12"/>
      <c r="E37" s="12"/>
      <c r="F37" s="12"/>
      <c r="G37" s="12"/>
      <c r="H37" s="12"/>
      <c r="I37" s="12" t="s">
        <v>31</v>
      </c>
      <c r="J37" s="12"/>
      <c r="K37" s="12"/>
    </row>
    <row r="39" spans="1:11" ht="192.75" customHeight="1" x14ac:dyDescent="0.25"/>
    <row r="40" spans="1:11" x14ac:dyDescent="0.25">
      <c r="A40" s="22" t="s">
        <v>36</v>
      </c>
      <c r="B40" s="22" t="s">
        <v>43</v>
      </c>
      <c r="C40" s="22"/>
    </row>
    <row r="41" spans="1:11" x14ac:dyDescent="0.25">
      <c r="A41" s="22"/>
      <c r="B41" s="22" t="s">
        <v>37</v>
      </c>
      <c r="C41" s="23">
        <v>0</v>
      </c>
    </row>
    <row r="42" spans="1:11" x14ac:dyDescent="0.25">
      <c r="A42" s="22"/>
      <c r="B42" s="22" t="s">
        <v>38</v>
      </c>
      <c r="C42" s="23">
        <v>0.05</v>
      </c>
    </row>
    <row r="43" spans="1:11" x14ac:dyDescent="0.25">
      <c r="A43" s="22"/>
      <c r="B43" s="22" t="s">
        <v>39</v>
      </c>
      <c r="C43" s="23">
        <v>0.15</v>
      </c>
    </row>
    <row r="44" spans="1:11" x14ac:dyDescent="0.25">
      <c r="A44" s="22"/>
      <c r="B44" s="22"/>
      <c r="C44" s="23"/>
    </row>
    <row r="45" spans="1:11" x14ac:dyDescent="0.25">
      <c r="A45" s="22"/>
      <c r="B45" s="22" t="s">
        <v>44</v>
      </c>
      <c r="C45" s="22"/>
    </row>
    <row r="46" spans="1:11" x14ac:dyDescent="0.25">
      <c r="B46" s="22" t="s">
        <v>41</v>
      </c>
      <c r="C46" s="24" t="s">
        <v>40</v>
      </c>
    </row>
    <row r="47" spans="1:11" x14ac:dyDescent="0.25">
      <c r="B47" s="22" t="s">
        <v>12</v>
      </c>
      <c r="C47" s="24" t="s">
        <v>42</v>
      </c>
    </row>
  </sheetData>
  <mergeCells count="4">
    <mergeCell ref="A28:H28"/>
    <mergeCell ref="A1:K1"/>
    <mergeCell ref="A2:K2"/>
    <mergeCell ref="A3:K3"/>
  </mergeCells>
  <printOptions horizontalCentered="1"/>
  <pageMargins left="0.51181102362204722" right="0.51181102362204722" top="0.94488188976377963" bottom="0.74803149606299213" header="0.31496062992125984" footer="0.31496062992125984"/>
  <pageSetup paperSize="9"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IHT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TI KARCE</dc:creator>
  <cp:lastModifiedBy>FAJRUSSATHI'</cp:lastModifiedBy>
  <cp:lastPrinted>2021-12-16T07:17:18Z</cp:lastPrinted>
  <dcterms:created xsi:type="dcterms:W3CDTF">2021-09-02T01:06:55Z</dcterms:created>
  <dcterms:modified xsi:type="dcterms:W3CDTF">2021-12-16T07:37:57Z</dcterms:modified>
</cp:coreProperties>
</file>