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ata Analytics\Excel practise\"/>
    </mc:Choice>
  </mc:AlternateContent>
  <xr:revisionPtr revIDLastSave="0" documentId="13_ncr:1_{5F2DDA68-F2ED-4596-AD32-6D8ED966A56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F Function" sheetId="1" r:id="rId1"/>
    <sheet name="SUMIF,AVG IF,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2" l="1"/>
  <c r="J14" i="2"/>
  <c r="J8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L8" i="1"/>
  <c r="L9" i="1"/>
  <c r="L10" i="1"/>
  <c r="L11" i="1"/>
  <c r="L12" i="1"/>
  <c r="L7" i="1"/>
  <c r="J8" i="1"/>
  <c r="J9" i="1"/>
  <c r="J10" i="1"/>
  <c r="J11" i="1"/>
  <c r="J12" i="1"/>
  <c r="J7" i="1"/>
  <c r="H8" i="1"/>
  <c r="H9" i="1"/>
  <c r="H10" i="1"/>
  <c r="H11" i="1"/>
  <c r="H12" i="1"/>
  <c r="H7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<sst xmlns="http://schemas.openxmlformats.org/spreadsheetml/2006/main" count="157" uniqueCount="51">
  <si>
    <t>Pear Company Sales - February 2023</t>
  </si>
  <si>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</si>
  <si>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</si>
  <si>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</si>
  <si>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</si>
  <si>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</si>
  <si>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</si>
  <si>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</si>
  <si>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</si>
  <si>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S. Sam</t>
  </si>
  <si>
    <t>E. Brown</t>
  </si>
  <si>
    <t>W. Dani</t>
  </si>
  <si>
    <t>M. Mayer</t>
  </si>
  <si>
    <t>S. Sandberg</t>
  </si>
  <si>
    <t>A. John</t>
  </si>
  <si>
    <t>Got Bonus</t>
  </si>
  <si>
    <t>Task 1</t>
  </si>
  <si>
    <t>Task2</t>
  </si>
  <si>
    <t>Best Performing Week</t>
  </si>
  <si>
    <t>Task3                        INDEX and MATCH</t>
  </si>
  <si>
    <t>Division</t>
  </si>
  <si>
    <t>Category</t>
  </si>
  <si>
    <t>January</t>
  </si>
  <si>
    <t>February</t>
  </si>
  <si>
    <t>March</t>
  </si>
  <si>
    <t>Total Expenses</t>
  </si>
  <si>
    <t>East</t>
  </si>
  <si>
    <t>Technical Support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</si>
  <si>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</si>
  <si>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</si>
  <si>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</si>
  <si>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</si>
  <si>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</si>
  <si>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</si>
  <si>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</si>
  <si>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</si>
  <si>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</si>
  <si>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</si>
  <si>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</si>
  <si>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</si>
  <si>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</si>
  <si>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North</t>
  </si>
  <si>
    <t>South</t>
  </si>
  <si>
    <t>Salaries</t>
  </si>
  <si>
    <t>West</t>
  </si>
  <si>
    <t>Pear Company - Q1 Expenses</t>
  </si>
  <si>
    <t>Total Expense</t>
  </si>
  <si>
    <t>AVG. Expense</t>
  </si>
  <si>
    <t>SUMIF</t>
  </si>
  <si>
    <t>AVERAGEIF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</si>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</sst>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_);_(&quot;$&quot;* \(#,##0\);_(&quot;$&quot;* &quot;-&quot;??_);_(@_)"/>
    <numFmt numFmtId="166" formatCode="&quot;$&quot;#,##0"/>
    <numFmt numFmtId="167" formatCode="0.00_);[Red]\(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8"/>
      <color theme="3"/>
      <name val="Calibri Light"/>
      <family val="1"/>
      <scheme val="major"/>
    </font>
    <font>
      <b/>
      <sz val="14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5" fillId="2" borderId="3" applyNumberFormat="0" applyAlignment="0" applyProtection="0"/>
    <xf numFmtId="0" fontId="7" fillId="4" borderId="0" applyNumberFormat="0" applyBorder="0" applyAlignment="0" applyProtection="0"/>
    <xf numFmtId="0" fontId="9" fillId="0" borderId="0"/>
    <xf numFmtId="0" fontId="4" fillId="0" borderId="2" applyNumberFormat="0" applyFill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  <xf numFmtId="44" fontId="9" fillId="0" borderId="0" applyFont="0" applyFill="0" applyBorder="0" applyAlignment="0" applyProtection="0"/>
    <xf numFmtId="0" fontId="6" fillId="3" borderId="4" applyNumberFormat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44" fontId="9" fillId="0" borderId="0" applyFont="0" applyFill="0" applyBorder="0" applyAlignment="0" applyProtection="0"/>
    <xf numFmtId="0" fontId="1" fillId="7" borderId="0" applyNumberFormat="0" applyBorder="0" applyAlignment="0" applyProtection="0"/>
    <xf numFmtId="0" fontId="9" fillId="0" borderId="0"/>
    <xf numFmtId="0" fontId="7" fillId="4" borderId="0" applyNumberFormat="0" applyBorder="0" applyAlignment="0" applyProtection="0"/>
    <xf numFmtId="0" fontId="5" fillId="2" borderId="3" applyNumberFormat="0" applyAlignment="0" applyProtection="0"/>
  </cellStyleXfs>
  <cellXfs count="40">
    <xf numFmtId="0" fontId="0" fillId="0" borderId="0" xfId="0"/>
    <xf numFmtId="0" fontId="10" fillId="0" borderId="0" xfId="5" applyFont="1"/>
    <xf numFmtId="0" fontId="11" fillId="0" borderId="0" xfId="1" applyFont="1" applyBorder="1" applyAlignment="1">
      <alignment horizontal="center"/>
    </xf>
    <xf numFmtId="0" fontId="13" fillId="6" borderId="2" xfId="6" applyFont="1" applyFill="1" applyAlignment="1">
      <alignment horizontal="center"/>
    </xf>
    <xf numFmtId="0" fontId="14" fillId="0" borderId="0" xfId="5" applyFont="1"/>
    <xf numFmtId="0" fontId="13" fillId="5" borderId="6" xfId="8" applyFont="1" applyFill="1" applyBorder="1" applyAlignment="1">
      <alignment horizontal="right"/>
    </xf>
    <xf numFmtId="165" fontId="14" fillId="0" borderId="7" xfId="9" applyNumberFormat="1" applyFont="1" applyBorder="1" applyAlignment="1">
      <alignment horizontal="left"/>
    </xf>
    <xf numFmtId="166" fontId="15" fillId="0" borderId="8" xfId="9" applyNumberFormat="1" applyFont="1" applyBorder="1" applyAlignment="1">
      <alignment horizontal="center"/>
    </xf>
    <xf numFmtId="167" fontId="16" fillId="3" borderId="4" xfId="10" applyNumberFormat="1" applyFont="1" applyAlignment="1">
      <alignment horizontal="center"/>
    </xf>
    <xf numFmtId="0" fontId="13" fillId="5" borderId="9" xfId="8" applyFont="1" applyFill="1" applyBorder="1" applyAlignment="1">
      <alignment horizontal="right"/>
    </xf>
    <xf numFmtId="165" fontId="14" fillId="0" borderId="10" xfId="9" applyNumberFormat="1" applyFont="1" applyBorder="1" applyAlignment="1">
      <alignment horizontal="left"/>
    </xf>
    <xf numFmtId="0" fontId="13" fillId="5" borderId="11" xfId="8" applyFont="1" applyFill="1" applyBorder="1" applyAlignment="1">
      <alignment horizontal="right"/>
    </xf>
    <xf numFmtId="165" fontId="14" fillId="0" borderId="12" xfId="9" applyNumberFormat="1" applyFont="1" applyBorder="1" applyAlignment="1">
      <alignment horizontal="left"/>
    </xf>
    <xf numFmtId="8" fontId="16" fillId="3" borderId="4" xfId="10" applyNumberFormat="1" applyFont="1" applyAlignment="1">
      <alignment horizontal="center"/>
    </xf>
    <xf numFmtId="0" fontId="10" fillId="0" borderId="13" xfId="5" applyFont="1" applyBorder="1"/>
    <xf numFmtId="0" fontId="13" fillId="6" borderId="14" xfId="7" applyFont="1" applyBorder="1" applyAlignment="1">
      <alignment horizontal="center"/>
    </xf>
    <xf numFmtId="0" fontId="0" fillId="0" borderId="13" xfId="0" applyBorder="1"/>
    <xf numFmtId="0" fontId="13" fillId="0" borderId="0" xfId="0" applyFont="1" applyAlignment="1">
      <alignment horizontal="center" wrapText="1"/>
    </xf>
    <xf numFmtId="164" fontId="5" fillId="2" borderId="3" xfId="3" applyNumberFormat="1" applyAlignment="1">
      <alignment horizontal="center" vertical="center"/>
    </xf>
    <xf numFmtId="0" fontId="12" fillId="0" borderId="1" xfId="2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4" borderId="5" xfId="4" applyFont="1" applyBorder="1" applyAlignment="1">
      <alignment horizontal="center"/>
    </xf>
    <xf numFmtId="41" fontId="13" fillId="0" borderId="7" xfId="11" applyNumberFormat="1" applyFont="1" applyFill="1" applyBorder="1" applyAlignment="1">
      <alignment horizontal="center"/>
    </xf>
    <xf numFmtId="0" fontId="13" fillId="0" borderId="7" xfId="11" applyFont="1" applyFill="1" applyBorder="1" applyAlignment="1">
      <alignment horizontal="center"/>
    </xf>
    <xf numFmtId="44" fontId="1" fillId="0" borderId="7" xfId="12" applyNumberFormat="1" applyFill="1" applyBorder="1" applyAlignment="1">
      <alignment horizontal="left"/>
    </xf>
    <xf numFmtId="43" fontId="1" fillId="0" borderId="7" xfId="12" applyNumberFormat="1" applyFill="1" applyBorder="1" applyAlignment="1">
      <alignment horizontal="left"/>
    </xf>
    <xf numFmtId="44" fontId="1" fillId="0" borderId="7" xfId="13" applyFont="1" applyFill="1" applyBorder="1" applyAlignment="1"/>
    <xf numFmtId="44" fontId="1" fillId="0" borderId="7" xfId="14" applyNumberFormat="1" applyFill="1" applyBorder="1" applyAlignment="1"/>
    <xf numFmtId="0" fontId="18" fillId="4" borderId="15" xfId="4" applyFont="1" applyBorder="1" applyAlignment="1">
      <alignment horizontal="center" vertical="center"/>
    </xf>
    <xf numFmtId="0" fontId="18" fillId="4" borderId="16" xfId="4" applyFont="1" applyBorder="1" applyAlignment="1">
      <alignment horizontal="center" vertical="center"/>
    </xf>
    <xf numFmtId="0" fontId="18" fillId="4" borderId="17" xfId="4" applyFont="1" applyBorder="1" applyAlignment="1">
      <alignment horizontal="center" vertical="center"/>
    </xf>
    <xf numFmtId="0" fontId="10" fillId="0" borderId="0" xfId="15" applyFont="1"/>
    <xf numFmtId="0" fontId="19" fillId="0" borderId="0" xfId="15" applyFont="1" applyAlignment="1">
      <alignment horizontal="center"/>
    </xf>
    <xf numFmtId="41" fontId="20" fillId="4" borderId="7" xfId="16" applyNumberFormat="1" applyFont="1" applyBorder="1" applyAlignment="1">
      <alignment horizontal="center"/>
    </xf>
    <xf numFmtId="0" fontId="5" fillId="2" borderId="3" xfId="17" applyAlignment="1">
      <alignment horizontal="center"/>
    </xf>
    <xf numFmtId="164" fontId="6" fillId="3" borderId="4" xfId="10" applyNumberFormat="1" applyAlignment="1">
      <alignment horizontal="center"/>
    </xf>
    <xf numFmtId="44" fontId="6" fillId="3" borderId="4" xfId="10" applyNumberFormat="1" applyAlignment="1">
      <alignment horizontal="center"/>
    </xf>
    <xf numFmtId="0" fontId="19" fillId="0" borderId="7" xfId="15" applyFont="1" applyBorder="1"/>
    <xf numFmtId="0" fontId="17" fillId="0" borderId="7" xfId="0" applyFont="1" applyBorder="1"/>
  </cellXfs>
  <cellStyles count="18">
    <cellStyle name="20% - Accent2 2" xfId="14" xr:uid="{82DAAE70-32B0-4DE5-B9BB-43654A362481}"/>
    <cellStyle name="20% - Accent4 2" xfId="7" xr:uid="{5FE3A20A-73B0-4062-864B-259E69014ABA}"/>
    <cellStyle name="20% - Accent6 2" xfId="12" xr:uid="{4357EE4B-E44A-41C9-9F7F-86ABA704749F}"/>
    <cellStyle name="40% - Accent3 2" xfId="11" xr:uid="{4FE573D5-BE34-4FB8-9C01-785D28FA05E2}"/>
    <cellStyle name="Accent1" xfId="4" builtinId="29"/>
    <cellStyle name="Accent1 2" xfId="16" xr:uid="{6CD530FB-E957-4C80-B121-880D040D916F}"/>
    <cellStyle name="Currency 2" xfId="9" xr:uid="{C6DFBC4D-CF18-4A8B-8DAB-C9A326F9C6A8}"/>
    <cellStyle name="Currency 2 2" xfId="13" xr:uid="{1A6AE45D-5397-4183-8848-7957DECF358D}"/>
    <cellStyle name="Heading 2" xfId="2" builtinId="17"/>
    <cellStyle name="Heading 3 2" xfId="6" xr:uid="{C4EF9346-42AE-458C-B0E2-B51CEA97F7F1}"/>
    <cellStyle name="Heading 4 2" xfId="8" xr:uid="{5D7F6045-3856-45B8-8161-2E9B8BF036C2}"/>
    <cellStyle name="Input" xfId="3" builtinId="20"/>
    <cellStyle name="Input 2" xfId="17" xr:uid="{17AE4E24-AC3D-4F89-A473-47F01FD3A7FD}"/>
    <cellStyle name="Normal" xfId="0" builtinId="0"/>
    <cellStyle name="Normal 2 2" xfId="5" xr:uid="{99BAC9BE-0670-4CC2-AB0F-8E97F40FFB30}"/>
    <cellStyle name="Normal 4" xfId="15" xr:uid="{5AAAD9AE-220A-4101-BF9A-2ED1CF7CDCBD}"/>
    <cellStyle name="Output 2" xfId="10" xr:uid="{95D572BE-D8F6-45CB-9184-E240D28124F2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9784</xdr:colOff>
      <xdr:row>16</xdr:row>
      <xdr:rowOff>1143</xdr:rowOff>
    </xdr:from>
    <xdr:to>
      <xdr:col>11</xdr:col>
      <xdr:colOff>0</xdr:colOff>
      <xdr:row>17</xdr:row>
      <xdr:rowOff>175257</xdr:rowOff>
    </xdr:to>
    <xdr:sp macro="" textlink="">
      <xdr:nvSpPr>
        <xdr:cNvPr id="8" name="Text 1">
          <a:extLst>
            <a:ext uri="{FF2B5EF4-FFF2-40B4-BE49-F238E27FC236}">
              <a16:creationId xmlns:a16="http://schemas.microsoft.com/office/drawing/2014/main" id="{4F70C9FF-7B16-4823-B718-CBABF4EE52DA}"/>
            </a:ext>
          </a:extLst>
        </xdr:cNvPr>
        <xdr:cNvSpPr txBox="1">
          <a:spLocks noChangeArrowheads="1"/>
        </xdr:cNvSpPr>
      </xdr:nvSpPr>
      <xdr:spPr bwMode="auto">
        <a:xfrm>
          <a:off x="6677284" y="2790063"/>
          <a:ext cx="3190616" cy="356994"/>
        </a:xfrm>
        <a:prstGeom prst="rect">
          <a:avLst/>
        </a:prstGeom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Look up</a:t>
          </a:r>
        </a:p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 Expenses by Division and Category</a:t>
          </a:r>
        </a:p>
      </xdr:txBody>
    </xdr:sp>
    <xdr:clientData/>
  </xdr:twoCellAnchor>
  <xdr:twoCellAnchor>
    <xdr:from>
      <xdr:col>8</xdr:col>
      <xdr:colOff>0</xdr:colOff>
      <xdr:row>4</xdr:row>
      <xdr:rowOff>1855</xdr:rowOff>
    </xdr:from>
    <xdr:to>
      <xdr:col>10</xdr:col>
      <xdr:colOff>0</xdr:colOff>
      <xdr:row>5</xdr:row>
      <xdr:rowOff>175260</xdr:rowOff>
    </xdr:to>
    <xdr:sp macro="" textlink="">
      <xdr:nvSpPr>
        <xdr:cNvPr id="9" name="Text 1">
          <a:extLst>
            <a:ext uri="{FF2B5EF4-FFF2-40B4-BE49-F238E27FC236}">
              <a16:creationId xmlns:a16="http://schemas.microsoft.com/office/drawing/2014/main" id="{A3E91CCB-2F4B-47EA-A6CD-D95061279EE4}"/>
            </a:ext>
          </a:extLst>
        </xdr:cNvPr>
        <xdr:cNvSpPr txBox="1">
          <a:spLocks noChangeArrowheads="1"/>
        </xdr:cNvSpPr>
      </xdr:nvSpPr>
      <xdr:spPr bwMode="auto">
        <a:xfrm>
          <a:off x="7086600" y="840055"/>
          <a:ext cx="2095500" cy="356285"/>
        </a:xfrm>
        <a:prstGeom prst="rect">
          <a:avLst/>
        </a:prstGeom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Look up </a:t>
          </a:r>
        </a:p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TOTAL Expenses by Category</a:t>
          </a:r>
        </a:p>
      </xdr:txBody>
    </xdr:sp>
    <xdr:clientData/>
  </xdr:twoCellAnchor>
  <xdr:twoCellAnchor>
    <xdr:from>
      <xdr:col>8</xdr:col>
      <xdr:colOff>9522</xdr:colOff>
      <xdr:row>10</xdr:row>
      <xdr:rowOff>17267</xdr:rowOff>
    </xdr:from>
    <xdr:to>
      <xdr:col>10</xdr:col>
      <xdr:colOff>0</xdr:colOff>
      <xdr:row>12</xdr:row>
      <xdr:rowOff>2026</xdr:rowOff>
    </xdr:to>
    <xdr:sp macro="" textlink="">
      <xdr:nvSpPr>
        <xdr:cNvPr id="10" name="Text 1">
          <a:extLst>
            <a:ext uri="{FF2B5EF4-FFF2-40B4-BE49-F238E27FC236}">
              <a16:creationId xmlns:a16="http://schemas.microsoft.com/office/drawing/2014/main" id="{8B71A88D-6F8D-4444-B336-C8FD88D016B5}"/>
            </a:ext>
          </a:extLst>
        </xdr:cNvPr>
        <xdr:cNvSpPr txBox="1">
          <a:spLocks noChangeArrowheads="1"/>
        </xdr:cNvSpPr>
      </xdr:nvSpPr>
      <xdr:spPr bwMode="auto">
        <a:xfrm>
          <a:off x="7096122" y="1967987"/>
          <a:ext cx="2085978" cy="350519"/>
        </a:xfrm>
        <a:prstGeom prst="rect">
          <a:avLst/>
        </a:prstGeom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Look up </a:t>
          </a:r>
        </a:p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AVG.</a:t>
          </a:r>
          <a:r>
            <a:rPr lang="en-US" sz="1000" b="1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Expenses by Category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"/>
  <sheetViews>
    <sheetView workbookViewId="0">
      <selection activeCell="J17" sqref="J17"/>
    </sheetView>
  </sheetViews>
  <sheetFormatPr defaultRowHeight="14.4" x14ac:dyDescent="0.3"/>
  <cols>
    <col min="1" max="1" width="16.88671875" bestFit="1" customWidth="1"/>
    <col min="2" max="2" width="13.109375" bestFit="1" customWidth="1"/>
    <col min="3" max="4" width="9.88671875" bestFit="1" customWidth="1"/>
    <col min="5" max="5" width="9.88671875" customWidth="1"/>
    <col min="6" max="6" width="12.109375" customWidth="1"/>
    <col min="7" max="7" width="1" customWidth="1"/>
    <col min="8" max="8" width="20.88671875" customWidth="1"/>
    <col min="9" max="9" width="1" customWidth="1"/>
    <col min="10" max="10" width="17.21875" customWidth="1"/>
    <col min="11" max="11" width="5.77734375" customWidth="1"/>
    <col min="12" max="12" width="23" customWidth="1"/>
  </cols>
  <sheetData>
    <row r="2" spans="1:12" ht="18.600000000000001" thickBot="1" x14ac:dyDescent="0.4">
      <c r="A2" s="22" t="s">
        <v>0</v>
      </c>
      <c r="B2" s="22"/>
      <c r="C2" s="22"/>
      <c r="D2" s="22"/>
      <c r="E2" s="22"/>
      <c r="F2" s="22"/>
      <c r="G2" s="1"/>
    </row>
    <row r="3" spans="1:12" ht="24" thickTop="1" x14ac:dyDescent="0.45">
      <c r="A3" s="2"/>
      <c r="B3" s="2"/>
      <c r="C3" s="2"/>
      <c r="D3" s="2"/>
      <c r="E3" s="2"/>
      <c r="F3" s="2"/>
      <c r="G3" s="1"/>
    </row>
    <row r="4" spans="1:12" ht="33.6" thickBot="1" x14ac:dyDescent="0.5">
      <c r="A4" s="19" t="s">
        <v>1</v>
      </c>
      <c r="B4" s="18">
        <v>34000</v>
      </c>
      <c r="C4" s="2"/>
      <c r="D4" s="2"/>
      <c r="E4" s="2"/>
      <c r="F4" s="2"/>
      <c r="G4" s="1"/>
      <c r="H4" s="20" t="s">
        <v>16</v>
      </c>
      <c r="I4" s="21"/>
      <c r="J4" s="20" t="s">
        <v>17</v>
      </c>
      <c r="L4" s="17" t="s">
        <v>19</v>
      </c>
    </row>
    <row r="5" spans="1:12" ht="15.6" thickTop="1" thickBot="1" x14ac:dyDescent="0.35">
      <c r="A5" s="1"/>
      <c r="B5" s="1"/>
      <c r="C5" s="1"/>
      <c r="D5" s="1"/>
      <c r="E5" s="1"/>
      <c r="F5" s="1"/>
      <c r="G5" s="1"/>
      <c r="H5" s="14"/>
      <c r="J5" s="16"/>
    </row>
    <row r="6" spans="1:12" ht="16.2" thickBot="1" x14ac:dyDescent="0.35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4"/>
      <c r="H6" s="15" t="s">
        <v>8</v>
      </c>
      <c r="J6" s="15" t="s">
        <v>15</v>
      </c>
      <c r="L6" s="15" t="s">
        <v>18</v>
      </c>
    </row>
    <row r="7" spans="1:12" ht="15.6" x14ac:dyDescent="0.3">
      <c r="A7" s="5" t="s">
        <v>9</v>
      </c>
      <c r="B7" s="6">
        <v>9550</v>
      </c>
      <c r="C7" s="6">
        <v>9230</v>
      </c>
      <c r="D7" s="6">
        <v>8500</v>
      </c>
      <c r="E7" s="6">
        <v>8965</v>
      </c>
      <c r="F7" s="7">
        <f>SUM(B7:E7)</f>
        <v>36245</v>
      </c>
      <c r="G7" s="4"/>
      <c r="H7" s="8" t="str">
        <f>IF(F7&gt;=$B$4,"Yes, goal met","No, goal not met")</f>
        <v>Yes, goal met</v>
      </c>
      <c r="J7" s="13">
        <f>IF(F7&gt;$B$4,(F7-$B$4)*5%,0)</f>
        <v>112.25</v>
      </c>
      <c r="L7" s="13" t="str">
        <f>INDEX($B$6:$E$6,MATCH(MAX(B7:E7),B7:E7,0))</f>
        <v>Week 1</v>
      </c>
    </row>
    <row r="8" spans="1:12" ht="15.6" x14ac:dyDescent="0.3">
      <c r="A8" s="5" t="s">
        <v>10</v>
      </c>
      <c r="B8" s="6">
        <v>5975</v>
      </c>
      <c r="C8" s="6">
        <v>6900</v>
      </c>
      <c r="D8" s="6">
        <v>8500</v>
      </c>
      <c r="E8" s="6">
        <v>10100</v>
      </c>
      <c r="F8" s="7">
        <f t="shared" ref="F8:F12" si="0">SUM(B8:E8)</f>
        <v>31475</v>
      </c>
      <c r="G8" s="4"/>
      <c r="H8" s="8" t="str">
        <f t="shared" ref="H8:H12" si="1">IF(F8&gt;=$B$4,"Yes, goal met","No, goal not met")</f>
        <v>No, goal not met</v>
      </c>
      <c r="J8" s="13">
        <f t="shared" ref="J8:J12" si="2">IF(F8&gt;$B$4,(F8-$B$4)*5%,0)</f>
        <v>0</v>
      </c>
      <c r="L8" s="13" t="str">
        <f t="shared" ref="L8:L12" si="3">INDEX($B$6:$E$6,MATCH(MAX(B8:E8),B8:E8,0))</f>
        <v>Week 4</v>
      </c>
    </row>
    <row r="9" spans="1:12" ht="15.6" x14ac:dyDescent="0.3">
      <c r="A9" s="5" t="s">
        <v>11</v>
      </c>
      <c r="B9" s="6">
        <v>7825</v>
      </c>
      <c r="C9" s="6">
        <v>8580</v>
      </c>
      <c r="D9" s="6">
        <v>9910</v>
      </c>
      <c r="E9" s="6">
        <v>7512</v>
      </c>
      <c r="F9" s="7">
        <f t="shared" si="0"/>
        <v>33827</v>
      </c>
      <c r="G9" s="4"/>
      <c r="H9" s="8" t="str">
        <f t="shared" si="1"/>
        <v>No, goal not met</v>
      </c>
      <c r="J9" s="13">
        <f t="shared" si="2"/>
        <v>0</v>
      </c>
      <c r="L9" s="13" t="str">
        <f t="shared" si="3"/>
        <v>Week 3</v>
      </c>
    </row>
    <row r="10" spans="1:12" ht="15.6" x14ac:dyDescent="0.3">
      <c r="A10" s="5" t="s">
        <v>12</v>
      </c>
      <c r="B10" s="6">
        <v>9560</v>
      </c>
      <c r="C10" s="6">
        <v>10150</v>
      </c>
      <c r="D10" s="6">
        <v>11200</v>
      </c>
      <c r="E10" s="6">
        <v>9795</v>
      </c>
      <c r="F10" s="7">
        <f t="shared" si="0"/>
        <v>40705</v>
      </c>
      <c r="G10" s="4"/>
      <c r="H10" s="8" t="str">
        <f t="shared" si="1"/>
        <v>Yes, goal met</v>
      </c>
      <c r="J10" s="13">
        <f t="shared" si="2"/>
        <v>335.25</v>
      </c>
      <c r="L10" s="13" t="str">
        <f t="shared" si="3"/>
        <v>Week 3</v>
      </c>
    </row>
    <row r="11" spans="1:12" ht="15.6" x14ac:dyDescent="0.3">
      <c r="A11" s="9" t="s">
        <v>13</v>
      </c>
      <c r="B11" s="10">
        <v>8800</v>
      </c>
      <c r="C11" s="10">
        <v>7645</v>
      </c>
      <c r="D11" s="10">
        <v>9250</v>
      </c>
      <c r="E11" s="10">
        <v>8304</v>
      </c>
      <c r="F11" s="7">
        <f t="shared" si="0"/>
        <v>33999</v>
      </c>
      <c r="G11" s="4"/>
      <c r="H11" s="8" t="str">
        <f t="shared" si="1"/>
        <v>No, goal not met</v>
      </c>
      <c r="J11" s="13">
        <f t="shared" si="2"/>
        <v>0</v>
      </c>
      <c r="L11" s="13" t="str">
        <f t="shared" si="3"/>
        <v>Week 3</v>
      </c>
    </row>
    <row r="12" spans="1:12" ht="16.2" thickBot="1" x14ac:dyDescent="0.35">
      <c r="A12" s="11" t="s">
        <v>14</v>
      </c>
      <c r="B12" s="12">
        <v>7892</v>
      </c>
      <c r="C12" s="12">
        <v>9695</v>
      </c>
      <c r="D12" s="12">
        <v>9520</v>
      </c>
      <c r="E12" s="12">
        <v>10252</v>
      </c>
      <c r="F12" s="7">
        <f t="shared" si="0"/>
        <v>37359</v>
      </c>
      <c r="G12" s="4"/>
      <c r="H12" s="8" t="str">
        <f t="shared" si="1"/>
        <v>Yes, goal met</v>
      </c>
      <c r="J12" s="13">
        <f t="shared" si="2"/>
        <v>167.95000000000002</v>
      </c>
      <c r="L12" s="13" t="str">
        <f t="shared" si="3"/>
        <v>Week 4</v>
      </c>
    </row>
  </sheetData>
  <mergeCells count="1"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541E-6947-4C38-9916-46264606F4D0}">
  <dimension ref="B1:L61"/>
  <sheetViews>
    <sheetView tabSelected="1" workbookViewId="0">
      <selection activeCell="I26" sqref="I26"/>
    </sheetView>
  </sheetViews>
  <sheetFormatPr defaultRowHeight="14.4" x14ac:dyDescent="0.3"/>
  <cols>
    <col min="1" max="1" width="2.21875" customWidth="1"/>
    <col min="2" max="2" width="9.88671875" customWidth="1"/>
    <col min="3" max="3" width="19.44140625" customWidth="1"/>
    <col min="4" max="6" width="15.21875" customWidth="1"/>
    <col min="7" max="7" width="17.21875" customWidth="1"/>
    <col min="9" max="9" width="14.109375" customWidth="1"/>
    <col min="10" max="10" width="16.44140625" bestFit="1" customWidth="1"/>
    <col min="11" max="11" width="16.109375" customWidth="1"/>
    <col min="12" max="12" width="13.5546875" customWidth="1"/>
  </cols>
  <sheetData>
    <row r="1" spans="2:11" ht="21.6" thickBot="1" x14ac:dyDescent="0.35">
      <c r="B1" s="29" t="s">
        <v>45</v>
      </c>
      <c r="C1" s="30"/>
      <c r="D1" s="30"/>
      <c r="E1" s="30"/>
      <c r="F1" s="30"/>
      <c r="G1" s="31"/>
    </row>
    <row r="3" spans="2:11" ht="15.6" x14ac:dyDescent="0.3">
      <c r="B3" s="23" t="s">
        <v>20</v>
      </c>
      <c r="C3" s="23" t="s">
        <v>21</v>
      </c>
      <c r="D3" s="23" t="s">
        <v>22</v>
      </c>
      <c r="E3" s="23" t="s">
        <v>23</v>
      </c>
      <c r="F3" s="23" t="s">
        <v>24</v>
      </c>
      <c r="G3" s="24" t="s">
        <v>25</v>
      </c>
    </row>
    <row r="4" spans="2:11" x14ac:dyDescent="0.3">
      <c r="B4" s="25" t="s">
        <v>26</v>
      </c>
      <c r="C4" s="26" t="s">
        <v>27</v>
      </c>
      <c r="D4" s="27">
        <v>800</v>
      </c>
      <c r="E4" s="27">
        <v>650</v>
      </c>
      <c r="F4" s="27">
        <v>700</v>
      </c>
      <c r="G4" s="28">
        <f t="shared" ref="G4:G35" si="0">SUM(D4:F4)</f>
        <v>2150</v>
      </c>
    </row>
    <row r="5" spans="2:11" x14ac:dyDescent="0.3">
      <c r="B5" s="25" t="s">
        <v>26</v>
      </c>
      <c r="C5" s="26" t="s">
        <v>28</v>
      </c>
      <c r="D5" s="27">
        <v>900</v>
      </c>
      <c r="E5" s="27">
        <v>850</v>
      </c>
      <c r="F5" s="27">
        <v>850</v>
      </c>
      <c r="G5" s="28">
        <f t="shared" si="0"/>
        <v>2600</v>
      </c>
      <c r="I5" s="32"/>
      <c r="J5" s="32"/>
      <c r="K5" s="38" t="s">
        <v>48</v>
      </c>
    </row>
    <row r="6" spans="2:11" x14ac:dyDescent="0.3">
      <c r="B6" s="25" t="s">
        <v>26</v>
      </c>
      <c r="C6" s="26" t="s">
        <v>29</v>
      </c>
      <c r="D6" s="27">
        <v>4850</v>
      </c>
      <c r="E6" s="27">
        <v>3200</v>
      </c>
      <c r="F6" s="27">
        <v>1155</v>
      </c>
      <c r="G6" s="28">
        <f t="shared" si="0"/>
        <v>9205</v>
      </c>
      <c r="I6" s="32"/>
      <c r="J6" s="33"/>
      <c r="K6" s="33"/>
    </row>
    <row r="7" spans="2:11" ht="15.6" x14ac:dyDescent="0.3">
      <c r="B7" s="25" t="s">
        <v>26</v>
      </c>
      <c r="C7" s="26" t="s">
        <v>30</v>
      </c>
      <c r="D7" s="27">
        <v>1250</v>
      </c>
      <c r="E7" s="27">
        <v>1250</v>
      </c>
      <c r="F7" s="27">
        <v>1250</v>
      </c>
      <c r="G7" s="28">
        <f t="shared" si="0"/>
        <v>3750</v>
      </c>
      <c r="I7" s="34" t="s">
        <v>21</v>
      </c>
      <c r="J7" s="34" t="s">
        <v>46</v>
      </c>
      <c r="K7" s="32"/>
    </row>
    <row r="8" spans="2:11" x14ac:dyDescent="0.3">
      <c r="B8" s="25" t="s">
        <v>26</v>
      </c>
      <c r="C8" s="26" t="s">
        <v>31</v>
      </c>
      <c r="D8" s="27">
        <v>2025</v>
      </c>
      <c r="E8" s="27">
        <v>2200</v>
      </c>
      <c r="F8" s="27">
        <v>1650</v>
      </c>
      <c r="G8" s="28">
        <f t="shared" si="0"/>
        <v>5875</v>
      </c>
      <c r="I8" s="35" t="s">
        <v>31</v>
      </c>
      <c r="J8" s="36">
        <f>SUMIF(C4:C61,I8,G4:G61)</f>
        <v>17215</v>
      </c>
      <c r="K8" s="32"/>
    </row>
    <row r="9" spans="2:11" x14ac:dyDescent="0.3">
      <c r="B9" s="25" t="s">
        <v>26</v>
      </c>
      <c r="C9" s="26" t="s">
        <v>32</v>
      </c>
      <c r="D9" s="27">
        <v>1350</v>
      </c>
      <c r="E9" s="27">
        <v>1500</v>
      </c>
      <c r="F9" s="27">
        <v>1700</v>
      </c>
      <c r="G9" s="28">
        <f t="shared" si="0"/>
        <v>4550</v>
      </c>
      <c r="I9" s="32"/>
      <c r="J9" s="32"/>
      <c r="K9" s="32"/>
    </row>
    <row r="10" spans="2:11" x14ac:dyDescent="0.3">
      <c r="B10" s="25" t="s">
        <v>26</v>
      </c>
      <c r="C10" s="26" t="s">
        <v>33</v>
      </c>
      <c r="D10" s="27">
        <v>3300</v>
      </c>
      <c r="E10" s="27">
        <v>3500</v>
      </c>
      <c r="F10" s="27">
        <v>3700</v>
      </c>
      <c r="G10" s="28">
        <f t="shared" si="0"/>
        <v>10500</v>
      </c>
      <c r="I10" s="32"/>
      <c r="J10" s="32"/>
      <c r="K10" s="32"/>
    </row>
    <row r="11" spans="2:11" x14ac:dyDescent="0.3">
      <c r="B11" s="25" t="s">
        <v>26</v>
      </c>
      <c r="C11" s="26" t="s">
        <v>34</v>
      </c>
      <c r="D11" s="27">
        <v>3825</v>
      </c>
      <c r="E11" s="27">
        <v>3725</v>
      </c>
      <c r="F11" s="27">
        <v>3750</v>
      </c>
      <c r="G11" s="28">
        <f t="shared" si="0"/>
        <v>11300</v>
      </c>
      <c r="I11" s="32"/>
      <c r="J11" s="32"/>
      <c r="K11" s="38" t="s">
        <v>49</v>
      </c>
    </row>
    <row r="12" spans="2:11" x14ac:dyDescent="0.3">
      <c r="B12" s="25" t="s">
        <v>26</v>
      </c>
      <c r="C12" s="26" t="s">
        <v>35</v>
      </c>
      <c r="D12" s="27">
        <v>8900</v>
      </c>
      <c r="E12" s="27">
        <v>10315</v>
      </c>
      <c r="F12" s="27">
        <v>5250</v>
      </c>
      <c r="G12" s="28">
        <f t="shared" si="0"/>
        <v>24465</v>
      </c>
      <c r="I12" s="32"/>
      <c r="J12" s="32"/>
      <c r="K12" s="32"/>
    </row>
    <row r="13" spans="2:11" ht="15.6" x14ac:dyDescent="0.3">
      <c r="B13" s="25" t="s">
        <v>26</v>
      </c>
      <c r="C13" s="26" t="s">
        <v>36</v>
      </c>
      <c r="D13" s="27">
        <v>6250</v>
      </c>
      <c r="E13" s="27">
        <v>6000</v>
      </c>
      <c r="F13" s="27">
        <v>6500</v>
      </c>
      <c r="G13" s="28">
        <f t="shared" si="0"/>
        <v>18750</v>
      </c>
      <c r="I13" s="34" t="s">
        <v>21</v>
      </c>
      <c r="J13" s="34" t="s">
        <v>47</v>
      </c>
      <c r="K13" s="32"/>
    </row>
    <row r="14" spans="2:11" x14ac:dyDescent="0.3">
      <c r="B14" s="25" t="s">
        <v>26</v>
      </c>
      <c r="C14" s="26" t="s">
        <v>37</v>
      </c>
      <c r="D14" s="27">
        <v>8000</v>
      </c>
      <c r="E14" s="27">
        <v>8000</v>
      </c>
      <c r="F14" s="27">
        <v>8000</v>
      </c>
      <c r="G14" s="28">
        <f t="shared" si="0"/>
        <v>24000</v>
      </c>
      <c r="I14" s="35" t="s">
        <v>32</v>
      </c>
      <c r="J14" s="36">
        <f>AVERAGEIF(C4:C61,I14,G4:G61)</f>
        <v>3690</v>
      </c>
      <c r="K14" s="32"/>
    </row>
    <row r="15" spans="2:11" x14ac:dyDescent="0.3">
      <c r="B15" s="25" t="s">
        <v>26</v>
      </c>
      <c r="C15" s="26" t="s">
        <v>38</v>
      </c>
      <c r="D15" s="27">
        <v>11500</v>
      </c>
      <c r="E15" s="27">
        <v>12500</v>
      </c>
      <c r="F15" s="27">
        <v>12500</v>
      </c>
      <c r="G15" s="28">
        <f t="shared" si="0"/>
        <v>36500</v>
      </c>
      <c r="I15" s="32"/>
      <c r="J15" s="32"/>
      <c r="K15" s="32"/>
    </row>
    <row r="16" spans="2:11" x14ac:dyDescent="0.3">
      <c r="B16" s="25" t="s">
        <v>26</v>
      </c>
      <c r="C16" s="26" t="s">
        <v>39</v>
      </c>
      <c r="D16" s="27">
        <v>12250</v>
      </c>
      <c r="E16" s="27">
        <v>12250</v>
      </c>
      <c r="F16" s="27">
        <v>12750</v>
      </c>
      <c r="G16" s="28">
        <f t="shared" si="0"/>
        <v>37250</v>
      </c>
      <c r="I16" s="32"/>
      <c r="J16" s="32"/>
      <c r="K16" s="32"/>
    </row>
    <row r="17" spans="2:12" x14ac:dyDescent="0.3">
      <c r="B17" s="25" t="s">
        <v>26</v>
      </c>
      <c r="C17" s="26" t="s">
        <v>40</v>
      </c>
      <c r="D17" s="27">
        <v>25000</v>
      </c>
      <c r="E17" s="27">
        <v>24000</v>
      </c>
      <c r="F17" s="27">
        <v>26390</v>
      </c>
      <c r="G17" s="28">
        <f t="shared" si="0"/>
        <v>75390</v>
      </c>
      <c r="I17" s="32"/>
      <c r="J17" s="32"/>
      <c r="K17" s="32"/>
      <c r="L17" s="39" t="s">
        <v>50</v>
      </c>
    </row>
    <row r="18" spans="2:12" x14ac:dyDescent="0.3">
      <c r="B18" s="26" t="s">
        <v>41</v>
      </c>
      <c r="C18" s="26" t="s">
        <v>27</v>
      </c>
      <c r="D18" s="27">
        <v>800</v>
      </c>
      <c r="E18" s="27">
        <v>950</v>
      </c>
      <c r="F18" s="27">
        <v>750</v>
      </c>
      <c r="G18" s="28">
        <f t="shared" si="0"/>
        <v>2500</v>
      </c>
      <c r="I18" s="32"/>
      <c r="J18" s="32"/>
      <c r="K18" s="32"/>
    </row>
    <row r="19" spans="2:12" ht="15.6" x14ac:dyDescent="0.3">
      <c r="B19" s="26" t="s">
        <v>41</v>
      </c>
      <c r="C19" s="26" t="s">
        <v>30</v>
      </c>
      <c r="D19" s="27">
        <v>850</v>
      </c>
      <c r="E19" s="27">
        <v>750</v>
      </c>
      <c r="F19" s="27">
        <v>800</v>
      </c>
      <c r="G19" s="28">
        <f t="shared" si="0"/>
        <v>2400</v>
      </c>
      <c r="I19" s="34" t="s">
        <v>20</v>
      </c>
      <c r="J19" s="34" t="s">
        <v>21</v>
      </c>
      <c r="K19" s="34" t="s">
        <v>25</v>
      </c>
    </row>
    <row r="20" spans="2:12" x14ac:dyDescent="0.3">
      <c r="B20" s="26" t="s">
        <v>41</v>
      </c>
      <c r="C20" s="26" t="s">
        <v>32</v>
      </c>
      <c r="D20" s="27">
        <v>940</v>
      </c>
      <c r="E20" s="27">
        <v>950</v>
      </c>
      <c r="F20" s="27">
        <v>820</v>
      </c>
      <c r="G20" s="28">
        <f t="shared" si="0"/>
        <v>2710</v>
      </c>
      <c r="I20" s="35" t="s">
        <v>26</v>
      </c>
      <c r="J20" s="35" t="s">
        <v>37</v>
      </c>
      <c r="K20" s="37">
        <f>SUMIFS(G4:G61,B4:B61,I20,C4:C61,J20)</f>
        <v>24000</v>
      </c>
    </row>
    <row r="21" spans="2:12" x14ac:dyDescent="0.3">
      <c r="B21" s="26" t="s">
        <v>41</v>
      </c>
      <c r="C21" s="26" t="s">
        <v>28</v>
      </c>
      <c r="D21" s="27">
        <v>980</v>
      </c>
      <c r="E21" s="27">
        <v>850</v>
      </c>
      <c r="F21" s="27">
        <v>950</v>
      </c>
      <c r="G21" s="28">
        <f t="shared" si="0"/>
        <v>2780</v>
      </c>
    </row>
    <row r="22" spans="2:12" x14ac:dyDescent="0.3">
      <c r="B22" s="26" t="s">
        <v>41</v>
      </c>
      <c r="C22" s="26" t="s">
        <v>35</v>
      </c>
      <c r="D22" s="27">
        <v>1250</v>
      </c>
      <c r="E22" s="27">
        <v>1250</v>
      </c>
      <c r="F22" s="27">
        <v>1250</v>
      </c>
      <c r="G22" s="28">
        <f t="shared" si="0"/>
        <v>3750</v>
      </c>
    </row>
    <row r="23" spans="2:12" x14ac:dyDescent="0.3">
      <c r="B23" s="26" t="s">
        <v>41</v>
      </c>
      <c r="C23" s="26" t="s">
        <v>31</v>
      </c>
      <c r="D23" s="27">
        <v>1150</v>
      </c>
      <c r="E23" s="27">
        <v>1255</v>
      </c>
      <c r="F23" s="27">
        <v>1400</v>
      </c>
      <c r="G23" s="28">
        <f t="shared" si="0"/>
        <v>3805</v>
      </c>
    </row>
    <row r="24" spans="2:12" x14ac:dyDescent="0.3">
      <c r="B24" s="26" t="s">
        <v>41</v>
      </c>
      <c r="C24" s="26" t="s">
        <v>33</v>
      </c>
      <c r="D24" s="27">
        <v>2410</v>
      </c>
      <c r="E24" s="27">
        <v>1850</v>
      </c>
      <c r="F24" s="27">
        <v>2390</v>
      </c>
      <c r="G24" s="28">
        <f t="shared" si="0"/>
        <v>6650</v>
      </c>
    </row>
    <row r="25" spans="2:12" x14ac:dyDescent="0.3">
      <c r="B25" s="26" t="s">
        <v>41</v>
      </c>
      <c r="C25" s="26" t="s">
        <v>34</v>
      </c>
      <c r="D25" s="27">
        <v>3200</v>
      </c>
      <c r="E25" s="27">
        <v>3760</v>
      </c>
      <c r="F25" s="27">
        <v>3750</v>
      </c>
      <c r="G25" s="28">
        <f t="shared" si="0"/>
        <v>10710</v>
      </c>
    </row>
    <row r="26" spans="2:12" x14ac:dyDescent="0.3">
      <c r="B26" s="26" t="s">
        <v>41</v>
      </c>
      <c r="C26" s="26" t="s">
        <v>29</v>
      </c>
      <c r="D26" s="27">
        <v>5000</v>
      </c>
      <c r="E26" s="27">
        <v>4800</v>
      </c>
      <c r="F26" s="27">
        <v>4500</v>
      </c>
      <c r="G26" s="28">
        <f t="shared" si="0"/>
        <v>14300</v>
      </c>
    </row>
    <row r="27" spans="2:12" x14ac:dyDescent="0.3">
      <c r="B27" s="26" t="s">
        <v>41</v>
      </c>
      <c r="C27" s="26" t="s">
        <v>36</v>
      </c>
      <c r="D27" s="27">
        <v>5250</v>
      </c>
      <c r="E27" s="27">
        <v>8990</v>
      </c>
      <c r="F27" s="27">
        <v>5515</v>
      </c>
      <c r="G27" s="28">
        <f t="shared" si="0"/>
        <v>19755</v>
      </c>
    </row>
    <row r="28" spans="2:12" x14ac:dyDescent="0.3">
      <c r="B28" s="26" t="s">
        <v>41</v>
      </c>
      <c r="C28" s="26" t="s">
        <v>37</v>
      </c>
      <c r="D28" s="27">
        <v>6020</v>
      </c>
      <c r="E28" s="27">
        <v>6020</v>
      </c>
      <c r="F28" s="27">
        <v>6020</v>
      </c>
      <c r="G28" s="28">
        <f t="shared" si="0"/>
        <v>18060</v>
      </c>
    </row>
    <row r="29" spans="2:12" x14ac:dyDescent="0.3">
      <c r="B29" s="26" t="s">
        <v>41</v>
      </c>
      <c r="C29" s="26" t="s">
        <v>38</v>
      </c>
      <c r="D29" s="27">
        <v>12940</v>
      </c>
      <c r="E29" s="27">
        <v>11300</v>
      </c>
      <c r="F29" s="27">
        <v>11500</v>
      </c>
      <c r="G29" s="28">
        <f t="shared" si="0"/>
        <v>35740</v>
      </c>
    </row>
    <row r="30" spans="2:12" x14ac:dyDescent="0.3">
      <c r="B30" s="26" t="s">
        <v>41</v>
      </c>
      <c r="C30" s="26" t="s">
        <v>39</v>
      </c>
      <c r="D30" s="27">
        <v>14250</v>
      </c>
      <c r="E30" s="27">
        <v>15250</v>
      </c>
      <c r="F30" s="27">
        <v>12050</v>
      </c>
      <c r="G30" s="28">
        <f t="shared" si="0"/>
        <v>41550</v>
      </c>
    </row>
    <row r="31" spans="2:12" x14ac:dyDescent="0.3">
      <c r="B31" s="26" t="s">
        <v>41</v>
      </c>
      <c r="C31" s="26" t="s">
        <v>40</v>
      </c>
      <c r="D31" s="27">
        <v>25700</v>
      </c>
      <c r="E31" s="27">
        <v>24200</v>
      </c>
      <c r="F31" s="27">
        <v>26930</v>
      </c>
      <c r="G31" s="28">
        <f t="shared" si="0"/>
        <v>76830</v>
      </c>
    </row>
    <row r="32" spans="2:12" x14ac:dyDescent="0.3">
      <c r="B32" s="26" t="s">
        <v>42</v>
      </c>
      <c r="C32" s="26" t="s">
        <v>30</v>
      </c>
      <c r="D32" s="27">
        <v>2140</v>
      </c>
      <c r="E32" s="27">
        <v>2310</v>
      </c>
      <c r="F32" s="27">
        <v>2000</v>
      </c>
      <c r="G32" s="28">
        <f t="shared" si="0"/>
        <v>6450</v>
      </c>
    </row>
    <row r="33" spans="2:7" x14ac:dyDescent="0.3">
      <c r="B33" s="26" t="s">
        <v>42</v>
      </c>
      <c r="C33" s="26" t="s">
        <v>27</v>
      </c>
      <c r="D33" s="27">
        <v>730</v>
      </c>
      <c r="E33" s="27">
        <v>525</v>
      </c>
      <c r="F33" s="27">
        <v>430</v>
      </c>
      <c r="G33" s="28">
        <f t="shared" si="0"/>
        <v>1685</v>
      </c>
    </row>
    <row r="34" spans="2:7" x14ac:dyDescent="0.3">
      <c r="B34" s="26" t="s">
        <v>42</v>
      </c>
      <c r="C34" s="26" t="s">
        <v>28</v>
      </c>
      <c r="D34" s="27">
        <v>700</v>
      </c>
      <c r="E34" s="27">
        <v>750</v>
      </c>
      <c r="F34" s="27">
        <v>750</v>
      </c>
      <c r="G34" s="28">
        <f t="shared" si="0"/>
        <v>2200</v>
      </c>
    </row>
    <row r="35" spans="2:7" x14ac:dyDescent="0.3">
      <c r="B35" s="26" t="s">
        <v>42</v>
      </c>
      <c r="C35" s="26" t="s">
        <v>32</v>
      </c>
      <c r="D35" s="27">
        <v>2000</v>
      </c>
      <c r="E35" s="27">
        <v>950</v>
      </c>
      <c r="F35" s="27">
        <v>800</v>
      </c>
      <c r="G35" s="28">
        <f t="shared" si="0"/>
        <v>3750</v>
      </c>
    </row>
    <row r="36" spans="2:7" x14ac:dyDescent="0.3">
      <c r="B36" s="26" t="s">
        <v>42</v>
      </c>
      <c r="C36" s="26" t="s">
        <v>33</v>
      </c>
      <c r="D36" s="27">
        <v>745</v>
      </c>
      <c r="E36" s="27">
        <v>780</v>
      </c>
      <c r="F36" s="27">
        <v>900</v>
      </c>
      <c r="G36" s="28">
        <f t="shared" ref="G36:G61" si="1">SUM(D36:F36)</f>
        <v>2425</v>
      </c>
    </row>
    <row r="37" spans="2:7" x14ac:dyDescent="0.3">
      <c r="B37" s="26" t="s">
        <v>42</v>
      </c>
      <c r="C37" s="26" t="s">
        <v>31</v>
      </c>
      <c r="D37" s="27">
        <v>1150</v>
      </c>
      <c r="E37" s="27">
        <v>1200</v>
      </c>
      <c r="F37" s="27">
        <v>1400</v>
      </c>
      <c r="G37" s="28">
        <f t="shared" si="1"/>
        <v>3750</v>
      </c>
    </row>
    <row r="38" spans="2:7" x14ac:dyDescent="0.3">
      <c r="B38" s="26" t="s">
        <v>42</v>
      </c>
      <c r="C38" s="26" t="s">
        <v>29</v>
      </c>
      <c r="D38" s="27">
        <v>2780</v>
      </c>
      <c r="E38" s="27">
        <v>3590</v>
      </c>
      <c r="F38" s="27">
        <v>2300</v>
      </c>
      <c r="G38" s="28">
        <f t="shared" si="1"/>
        <v>8670</v>
      </c>
    </row>
    <row r="39" spans="2:7" x14ac:dyDescent="0.3">
      <c r="B39" s="26" t="s">
        <v>42</v>
      </c>
      <c r="C39" s="26" t="s">
        <v>35</v>
      </c>
      <c r="D39" s="27">
        <v>3490</v>
      </c>
      <c r="E39" s="27">
        <v>32840</v>
      </c>
      <c r="F39" s="27">
        <v>3070</v>
      </c>
      <c r="G39" s="28">
        <f t="shared" si="1"/>
        <v>39400</v>
      </c>
    </row>
    <row r="40" spans="2:7" x14ac:dyDescent="0.3">
      <c r="B40" s="26" t="s">
        <v>42</v>
      </c>
      <c r="C40" s="26" t="s">
        <v>37</v>
      </c>
      <c r="D40" s="27">
        <v>4700</v>
      </c>
      <c r="E40" s="27">
        <v>4700</v>
      </c>
      <c r="F40" s="27">
        <v>4700</v>
      </c>
      <c r="G40" s="28">
        <f t="shared" si="1"/>
        <v>14100</v>
      </c>
    </row>
    <row r="41" spans="2:7" x14ac:dyDescent="0.3">
      <c r="B41" s="26" t="s">
        <v>42</v>
      </c>
      <c r="C41" s="26" t="s">
        <v>36</v>
      </c>
      <c r="D41" s="27">
        <v>5250</v>
      </c>
      <c r="E41" s="27">
        <v>5000</v>
      </c>
      <c r="F41" s="27">
        <v>5500</v>
      </c>
      <c r="G41" s="28">
        <f t="shared" si="1"/>
        <v>15750</v>
      </c>
    </row>
    <row r="42" spans="2:7" x14ac:dyDescent="0.3">
      <c r="B42" s="26" t="s">
        <v>42</v>
      </c>
      <c r="C42" s="26" t="s">
        <v>34</v>
      </c>
      <c r="D42" s="27">
        <v>6980</v>
      </c>
      <c r="E42" s="27">
        <v>6310</v>
      </c>
      <c r="F42" s="27">
        <v>6375</v>
      </c>
      <c r="G42" s="28">
        <f t="shared" si="1"/>
        <v>19665</v>
      </c>
    </row>
    <row r="43" spans="2:7" x14ac:dyDescent="0.3">
      <c r="B43" s="26" t="s">
        <v>42</v>
      </c>
      <c r="C43" s="26" t="s">
        <v>39</v>
      </c>
      <c r="D43" s="27">
        <v>11250</v>
      </c>
      <c r="E43" s="27">
        <v>11250</v>
      </c>
      <c r="F43" s="27">
        <v>11750</v>
      </c>
      <c r="G43" s="28">
        <f t="shared" si="1"/>
        <v>34250</v>
      </c>
    </row>
    <row r="44" spans="2:7" x14ac:dyDescent="0.3">
      <c r="B44" s="26" t="s">
        <v>42</v>
      </c>
      <c r="C44" s="26" t="s">
        <v>38</v>
      </c>
      <c r="D44" s="27">
        <v>24500</v>
      </c>
      <c r="E44" s="27">
        <v>23500</v>
      </c>
      <c r="F44" s="27">
        <v>24500</v>
      </c>
      <c r="G44" s="28">
        <f t="shared" si="1"/>
        <v>72500</v>
      </c>
    </row>
    <row r="45" spans="2:7" x14ac:dyDescent="0.3">
      <c r="B45" s="26" t="s">
        <v>42</v>
      </c>
      <c r="C45" s="26" t="s">
        <v>43</v>
      </c>
      <c r="D45" s="27">
        <v>56900</v>
      </c>
      <c r="E45" s="27">
        <v>62800</v>
      </c>
      <c r="F45" s="27">
        <v>60870</v>
      </c>
      <c r="G45" s="28">
        <f t="shared" si="1"/>
        <v>180570</v>
      </c>
    </row>
    <row r="46" spans="2:7" x14ac:dyDescent="0.3">
      <c r="B46" s="26" t="s">
        <v>42</v>
      </c>
      <c r="C46" s="26" t="s">
        <v>40</v>
      </c>
      <c r="D46" s="27">
        <v>24290</v>
      </c>
      <c r="E46" s="27">
        <v>24050</v>
      </c>
      <c r="F46" s="27">
        <v>26600</v>
      </c>
      <c r="G46" s="28">
        <f t="shared" si="1"/>
        <v>74940</v>
      </c>
    </row>
    <row r="47" spans="2:7" x14ac:dyDescent="0.3">
      <c r="B47" s="26" t="s">
        <v>44</v>
      </c>
      <c r="C47" s="26" t="s">
        <v>30</v>
      </c>
      <c r="D47" s="27">
        <v>775</v>
      </c>
      <c r="E47" s="27">
        <v>750</v>
      </c>
      <c r="F47" s="27">
        <v>700</v>
      </c>
      <c r="G47" s="28">
        <f t="shared" si="1"/>
        <v>2225</v>
      </c>
    </row>
    <row r="48" spans="2:7" x14ac:dyDescent="0.3">
      <c r="B48" s="26" t="s">
        <v>44</v>
      </c>
      <c r="C48" s="26" t="s">
        <v>28</v>
      </c>
      <c r="D48" s="27">
        <v>700</v>
      </c>
      <c r="E48" s="27">
        <v>750</v>
      </c>
      <c r="F48" s="27">
        <v>750</v>
      </c>
      <c r="G48" s="28">
        <f t="shared" si="1"/>
        <v>2200</v>
      </c>
    </row>
    <row r="49" spans="2:7" x14ac:dyDescent="0.3">
      <c r="B49" s="26" t="s">
        <v>44</v>
      </c>
      <c r="C49" s="26" t="s">
        <v>27</v>
      </c>
      <c r="D49" s="27">
        <v>300</v>
      </c>
      <c r="E49" s="27">
        <v>100</v>
      </c>
      <c r="F49" s="27">
        <v>150</v>
      </c>
      <c r="G49" s="28">
        <f t="shared" si="1"/>
        <v>550</v>
      </c>
    </row>
    <row r="50" spans="2:7" x14ac:dyDescent="0.3">
      <c r="B50" s="26" t="s">
        <v>44</v>
      </c>
      <c r="C50" s="26" t="s">
        <v>33</v>
      </c>
      <c r="D50" s="27">
        <v>2000</v>
      </c>
      <c r="E50" s="27">
        <v>1800</v>
      </c>
      <c r="F50" s="27">
        <v>1900</v>
      </c>
      <c r="G50" s="28">
        <f t="shared" si="1"/>
        <v>5700</v>
      </c>
    </row>
    <row r="51" spans="2:7" x14ac:dyDescent="0.3">
      <c r="B51" s="26" t="s">
        <v>44</v>
      </c>
      <c r="C51" s="26" t="s">
        <v>32</v>
      </c>
      <c r="D51" s="27">
        <v>2000</v>
      </c>
      <c r="E51" s="27">
        <v>950</v>
      </c>
      <c r="F51" s="27">
        <v>800</v>
      </c>
      <c r="G51" s="28">
        <f t="shared" si="1"/>
        <v>3750</v>
      </c>
    </row>
    <row r="52" spans="2:7" x14ac:dyDescent="0.3">
      <c r="B52" s="26" t="s">
        <v>44</v>
      </c>
      <c r="C52" s="26" t="s">
        <v>35</v>
      </c>
      <c r="D52" s="27">
        <v>1250</v>
      </c>
      <c r="E52" s="27">
        <v>1250</v>
      </c>
      <c r="F52" s="27">
        <v>1250</v>
      </c>
      <c r="G52" s="28">
        <f t="shared" si="1"/>
        <v>3750</v>
      </c>
    </row>
    <row r="53" spans="2:7" x14ac:dyDescent="0.3">
      <c r="B53" s="26" t="s">
        <v>44</v>
      </c>
      <c r="C53" s="26" t="s">
        <v>31</v>
      </c>
      <c r="D53" s="27">
        <v>1150</v>
      </c>
      <c r="E53" s="27">
        <v>1200</v>
      </c>
      <c r="F53" s="27">
        <v>1435</v>
      </c>
      <c r="G53" s="28">
        <f t="shared" si="1"/>
        <v>3785</v>
      </c>
    </row>
    <row r="54" spans="2:7" x14ac:dyDescent="0.3">
      <c r="B54" s="26" t="s">
        <v>44</v>
      </c>
      <c r="C54" s="26" t="s">
        <v>34</v>
      </c>
      <c r="D54" s="27">
        <v>3800</v>
      </c>
      <c r="E54" s="27">
        <v>3700</v>
      </c>
      <c r="F54" s="27">
        <v>3750</v>
      </c>
      <c r="G54" s="28">
        <f t="shared" si="1"/>
        <v>11250</v>
      </c>
    </row>
    <row r="55" spans="2:7" x14ac:dyDescent="0.3">
      <c r="B55" s="26" t="s">
        <v>44</v>
      </c>
      <c r="C55" s="26" t="s">
        <v>29</v>
      </c>
      <c r="D55" s="27">
        <v>5000</v>
      </c>
      <c r="E55" s="27">
        <v>4800</v>
      </c>
      <c r="F55" s="27">
        <v>4545</v>
      </c>
      <c r="G55" s="28">
        <f t="shared" si="1"/>
        <v>14345</v>
      </c>
    </row>
    <row r="56" spans="2:7" x14ac:dyDescent="0.3">
      <c r="B56" s="26" t="s">
        <v>44</v>
      </c>
      <c r="C56" s="26" t="s">
        <v>37</v>
      </c>
      <c r="D56" s="27">
        <v>5000</v>
      </c>
      <c r="E56" s="27">
        <v>5000</v>
      </c>
      <c r="F56" s="27">
        <v>5000</v>
      </c>
      <c r="G56" s="28">
        <f t="shared" si="1"/>
        <v>15000</v>
      </c>
    </row>
    <row r="57" spans="2:7" x14ac:dyDescent="0.3">
      <c r="B57" s="26" t="s">
        <v>44</v>
      </c>
      <c r="C57" s="26" t="s">
        <v>36</v>
      </c>
      <c r="D57" s="27">
        <v>5250</v>
      </c>
      <c r="E57" s="27">
        <v>5335</v>
      </c>
      <c r="F57" s="27">
        <v>5500</v>
      </c>
      <c r="G57" s="28">
        <f t="shared" si="1"/>
        <v>16085</v>
      </c>
    </row>
    <row r="58" spans="2:7" x14ac:dyDescent="0.3">
      <c r="B58" s="26" t="s">
        <v>44</v>
      </c>
      <c r="C58" s="26" t="s">
        <v>39</v>
      </c>
      <c r="D58" s="27">
        <v>10250</v>
      </c>
      <c r="E58" s="27">
        <v>10250</v>
      </c>
      <c r="F58" s="27">
        <v>10750</v>
      </c>
      <c r="G58" s="28">
        <f t="shared" si="1"/>
        <v>31250</v>
      </c>
    </row>
    <row r="59" spans="2:7" x14ac:dyDescent="0.3">
      <c r="B59" s="26" t="s">
        <v>44</v>
      </c>
      <c r="C59" s="26" t="s">
        <v>38</v>
      </c>
      <c r="D59" s="27">
        <v>14500</v>
      </c>
      <c r="E59" s="27">
        <v>13500</v>
      </c>
      <c r="F59" s="27">
        <v>15500</v>
      </c>
      <c r="G59" s="28">
        <f t="shared" si="1"/>
        <v>43500</v>
      </c>
    </row>
    <row r="60" spans="2:7" x14ac:dyDescent="0.3">
      <c r="B60" s="26" t="s">
        <v>44</v>
      </c>
      <c r="C60" s="26" t="s">
        <v>43</v>
      </c>
      <c r="D60" s="27">
        <v>72000</v>
      </c>
      <c r="E60" s="27">
        <v>70000</v>
      </c>
      <c r="F60" s="27">
        <v>70000</v>
      </c>
      <c r="G60" s="28">
        <f t="shared" si="1"/>
        <v>212000</v>
      </c>
    </row>
    <row r="61" spans="2:7" x14ac:dyDescent="0.3">
      <c r="B61" s="26" t="s">
        <v>44</v>
      </c>
      <c r="C61" s="26" t="s">
        <v>40</v>
      </c>
      <c r="D61" s="27">
        <v>25000</v>
      </c>
      <c r="E61" s="27">
        <v>24000</v>
      </c>
      <c r="F61" s="27">
        <v>26000</v>
      </c>
      <c r="G61" s="28">
        <f t="shared" si="1"/>
        <v>75000</v>
      </c>
    </row>
  </sheetData>
  <mergeCells count="1">
    <mergeCell ref="B1:G1"/>
  </mergeCells>
  <dataValidations count="1">
    <dataValidation type="list" allowBlank="1" showInputMessage="1" showErrorMessage="1" sqref="I8 I14 I20:J20" xr:uid="{D94AB793-EC30-4330-B7EF-7EAE7717C7C4}">
      <formula1>$C$4:$C$61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 Function</vt:lpstr>
      <vt:lpstr>SUMIF,AVG IF,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Nursultan Sultanov</dc:creator>
  <cp:lastModifiedBy>Nursultan Sultanov</cp:lastModifiedBy>
  <dcterms:created xsi:type="dcterms:W3CDTF">2015-06-05T18:17:20Z</dcterms:created>
  <dcterms:modified xsi:type="dcterms:W3CDTF">2024-07-29T07:42:34Z</dcterms:modified>
</cp:coreProperties>
</file>