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mc:AlternateContent xmlns:mc="http://schemas.openxmlformats.org/markup-compatibility/2006">
    <mc:Choice Requires="x15">
      <x15ac:absPath xmlns:x15ac="http://schemas.microsoft.com/office/spreadsheetml/2010/11/ac" url="C:\Users\User\Desktop\Должники 2023\"/>
    </mc:Choice>
  </mc:AlternateContent>
  <xr:revisionPtr revIDLastSave="0" documentId="13_ncr:1_{B071A35F-25A6-4D44-8B62-CF7A1CF03202}" xr6:coauthVersionLast="47" xr6:coauthVersionMax="47" xr10:uidLastSave="{00000000-0000-0000-0000-000000000000}"/>
  <bookViews>
    <workbookView xWindow="-108" yWindow="-108" windowWidth="23256" windowHeight="12576" tabRatio="881" activeTab="1" xr2:uid="{00000000-000D-0000-FFFF-FFFF00000000}"/>
  </bookViews>
  <sheets>
    <sheet name="Суд 23" sheetId="1" r:id="rId1"/>
    <sheet name="Суд 24" sheetId="31" r:id="rId2"/>
    <sheet name="Пр 23" sheetId="2" r:id="rId3"/>
    <sheet name=" ИП 23" sheetId="9" r:id="rId4"/>
    <sheet name="УР" sheetId="19" r:id="rId5"/>
    <sheet name="2024" sheetId="38" r:id="rId6"/>
    <sheet name="З-Т 23" sheetId="3" r:id="rId7"/>
    <sheet name="Cвод 23" sheetId="6" r:id="rId8"/>
    <sheet name="Свод 24" sheetId="29" r:id="rId9"/>
    <sheet name="ПИ ИС" sheetId="33" r:id="rId10"/>
    <sheet name="АКМ" sheetId="34" r:id="rId11"/>
    <sheet name="АКМ Суд" sheetId="39" r:id="rId12"/>
    <sheet name="ПАВ" sheetId="35" r:id="rId13"/>
    <sheet name="ПАВ Суд" sheetId="40" r:id="rId14"/>
    <sheet name="СКО" sheetId="36" r:id="rId15"/>
    <sheet name="СКО Суд" sheetId="41" r:id="rId16"/>
    <sheet name="КОС" sheetId="37" r:id="rId17"/>
    <sheet name="КОС Суд" sheetId="42" r:id="rId18"/>
  </sheets>
  <definedNames>
    <definedName name="_Hlk197954570" localSheetId="1">'Суд 24'!$C$22</definedName>
    <definedName name="_xlnm._FilterDatabase" localSheetId="3" hidden="1">' ИП 23'!$A$1:$N$52</definedName>
    <definedName name="_xlnm._FilterDatabase" localSheetId="5" hidden="1">'2024'!$A$1:$K$355</definedName>
    <definedName name="_xlnm._FilterDatabase" localSheetId="11" hidden="1">'АКМ Суд'!$A$1:$J$36</definedName>
    <definedName name="_xlnm._FilterDatabase" localSheetId="17" hidden="1">'КОС Суд'!$A$1:$J$19</definedName>
    <definedName name="_xlnm._FilterDatabase" localSheetId="13" hidden="1">'ПАВ Суд'!$A$1:$J$12</definedName>
    <definedName name="_xlnm._FilterDatabase" localSheetId="15" hidden="1">'СКО Суд'!$A$1:$J$32</definedName>
    <definedName name="_xlnm._FilterDatabase" localSheetId="1" hidden="1">'Суд 24'!$A$1:$L$77</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4" i="39" l="1"/>
  <c r="E54" i="29"/>
  <c r="I41" i="31"/>
  <c r="E22" i="9"/>
  <c r="E20" i="9"/>
  <c r="E18" i="9"/>
  <c r="E16" i="9"/>
  <c r="E15" i="9"/>
  <c r="E14" i="9"/>
  <c r="E12" i="9"/>
  <c r="E10" i="9"/>
  <c r="E7" i="9"/>
  <c r="H36" i="29" l="1"/>
  <c r="H37" i="29"/>
  <c r="H38" i="29"/>
  <c r="H39" i="29"/>
  <c r="H40" i="29"/>
  <c r="H41" i="29"/>
  <c r="H42" i="29"/>
  <c r="H43" i="29"/>
  <c r="H44" i="29"/>
  <c r="H45" i="29"/>
  <c r="H46" i="29"/>
  <c r="H47" i="29"/>
  <c r="H48" i="29"/>
  <c r="H49" i="29"/>
  <c r="H50" i="29"/>
  <c r="H51" i="29"/>
  <c r="H52" i="29"/>
  <c r="H53" i="29"/>
  <c r="H35" i="29"/>
  <c r="G36" i="29"/>
  <c r="G37" i="29"/>
  <c r="G38" i="29"/>
  <c r="G39" i="29"/>
  <c r="G40" i="29"/>
  <c r="G41" i="29"/>
  <c r="G42" i="29"/>
  <c r="G43" i="29"/>
  <c r="G44" i="29"/>
  <c r="G45" i="29"/>
  <c r="G46" i="29"/>
  <c r="G47" i="29"/>
  <c r="G48" i="29"/>
  <c r="G49" i="29"/>
  <c r="G50" i="29"/>
  <c r="G51" i="29"/>
  <c r="G52" i="29"/>
  <c r="G53" i="29"/>
  <c r="G35" i="29"/>
  <c r="C54" i="29" l="1"/>
  <c r="F48" i="36" l="1"/>
  <c r="D76" i="31"/>
  <c r="E76" i="31"/>
  <c r="G76" i="31"/>
  <c r="H76" i="31"/>
  <c r="C76" i="31"/>
  <c r="K5" i="42"/>
  <c r="K6" i="42"/>
  <c r="K7" i="42"/>
  <c r="K8" i="42"/>
  <c r="K9" i="42"/>
  <c r="K10" i="42"/>
  <c r="K11" i="42"/>
  <c r="K12" i="42"/>
  <c r="K13" i="42"/>
  <c r="K14" i="42"/>
  <c r="K15" i="42"/>
  <c r="K16" i="42"/>
  <c r="K17" i="42"/>
  <c r="K4" i="42"/>
  <c r="K5" i="41"/>
  <c r="K6" i="41"/>
  <c r="K7" i="41"/>
  <c r="K8" i="41"/>
  <c r="K9" i="41"/>
  <c r="K10" i="41"/>
  <c r="K11" i="41"/>
  <c r="K12" i="41"/>
  <c r="K13" i="41"/>
  <c r="K14" i="41"/>
  <c r="K15" i="41"/>
  <c r="K16" i="41"/>
  <c r="K17" i="41"/>
  <c r="K18" i="41"/>
  <c r="K19" i="41"/>
  <c r="K20" i="41"/>
  <c r="K21" i="41"/>
  <c r="K22" i="41"/>
  <c r="K23" i="41"/>
  <c r="K24" i="41"/>
  <c r="K25" i="41"/>
  <c r="K26" i="41"/>
  <c r="K27" i="41"/>
  <c r="K28" i="41"/>
  <c r="K29" i="41"/>
  <c r="K4" i="41"/>
  <c r="K5" i="40"/>
  <c r="K6" i="40"/>
  <c r="K7" i="40"/>
  <c r="K8" i="40"/>
  <c r="K9" i="40"/>
  <c r="K10" i="40"/>
  <c r="K4" i="40"/>
  <c r="K5" i="39"/>
  <c r="K6" i="39"/>
  <c r="K7" i="39"/>
  <c r="K8" i="39"/>
  <c r="K9" i="39"/>
  <c r="K10" i="39"/>
  <c r="K11" i="39"/>
  <c r="K12" i="39"/>
  <c r="K13" i="39"/>
  <c r="K14" i="39"/>
  <c r="K15" i="39"/>
  <c r="K16" i="39"/>
  <c r="K17" i="39"/>
  <c r="K18" i="39"/>
  <c r="K19" i="39"/>
  <c r="K20" i="39"/>
  <c r="K21" i="39"/>
  <c r="K22" i="39"/>
  <c r="K23" i="39"/>
  <c r="K24" i="39"/>
  <c r="K25" i="39"/>
  <c r="K26" i="39"/>
  <c r="K27" i="39"/>
  <c r="K28" i="39"/>
  <c r="K29" i="39"/>
  <c r="K30" i="39"/>
  <c r="K31" i="39"/>
  <c r="K32" i="39"/>
  <c r="K33" i="39"/>
  <c r="K4" i="39"/>
  <c r="D35" i="39"/>
  <c r="D36" i="39" s="1"/>
  <c r="F59" i="36" l="1"/>
  <c r="D18" i="42"/>
  <c r="E18" i="42"/>
  <c r="C18" i="42"/>
  <c r="H18" i="42"/>
  <c r="G18" i="42"/>
  <c r="F18" i="42"/>
  <c r="F17" i="42"/>
  <c r="I17" i="42" s="1"/>
  <c r="I16" i="42"/>
  <c r="I15" i="42"/>
  <c r="I14" i="42"/>
  <c r="I13" i="42"/>
  <c r="I12" i="42"/>
  <c r="I11" i="42"/>
  <c r="I10" i="42"/>
  <c r="I9" i="42"/>
  <c r="I8" i="42"/>
  <c r="I7" i="42"/>
  <c r="I6" i="42"/>
  <c r="I5" i="42"/>
  <c r="I4" i="42"/>
  <c r="I18" i="42" s="1"/>
  <c r="D30" i="41"/>
  <c r="E30" i="41"/>
  <c r="F30" i="41"/>
  <c r="G30" i="41"/>
  <c r="H30" i="41"/>
  <c r="I30" i="41"/>
  <c r="C30" i="41"/>
  <c r="F29" i="41"/>
  <c r="I29" i="41" s="1"/>
  <c r="I28" i="41"/>
  <c r="I27" i="41"/>
  <c r="I26" i="41"/>
  <c r="I25" i="41"/>
  <c r="I24" i="41"/>
  <c r="I23" i="41"/>
  <c r="I22" i="41"/>
  <c r="I21" i="41"/>
  <c r="I20" i="41"/>
  <c r="I19" i="41"/>
  <c r="I18" i="41"/>
  <c r="I17" i="41"/>
  <c r="I16" i="41"/>
  <c r="I15" i="41"/>
  <c r="I14" i="41"/>
  <c r="I13" i="41"/>
  <c r="I12" i="41"/>
  <c r="I11" i="41"/>
  <c r="I10" i="41"/>
  <c r="I9" i="41"/>
  <c r="I8" i="41"/>
  <c r="I7" i="41"/>
  <c r="I6" i="41"/>
  <c r="I5" i="41"/>
  <c r="I4" i="41"/>
  <c r="H11" i="40"/>
  <c r="G11" i="40"/>
  <c r="F11" i="40"/>
  <c r="E11" i="40"/>
  <c r="D11" i="40"/>
  <c r="C11" i="40"/>
  <c r="I10" i="40"/>
  <c r="I9" i="40"/>
  <c r="I8" i="40"/>
  <c r="I7" i="40"/>
  <c r="I6" i="40"/>
  <c r="I5" i="40"/>
  <c r="I4" i="40"/>
  <c r="E41" i="37"/>
  <c r="F41" i="37"/>
  <c r="D41" i="37"/>
  <c r="E60" i="36"/>
  <c r="F60" i="36"/>
  <c r="D60" i="36"/>
  <c r="D21" i="35"/>
  <c r="E21" i="35"/>
  <c r="F21" i="35"/>
  <c r="E35" i="39"/>
  <c r="F35" i="39"/>
  <c r="G35" i="39"/>
  <c r="H35" i="39"/>
  <c r="C35" i="39"/>
  <c r="I34" i="39"/>
  <c r="I33" i="39"/>
  <c r="I32" i="39"/>
  <c r="I31" i="39"/>
  <c r="I30" i="39"/>
  <c r="I29" i="39"/>
  <c r="I28" i="39"/>
  <c r="I27" i="39"/>
  <c r="I26" i="39"/>
  <c r="I25" i="39"/>
  <c r="I24" i="39"/>
  <c r="I23" i="39"/>
  <c r="I22" i="39"/>
  <c r="I21" i="39"/>
  <c r="I20" i="39"/>
  <c r="I19" i="39"/>
  <c r="I18" i="39"/>
  <c r="I17" i="39"/>
  <c r="I16" i="39"/>
  <c r="I15" i="39"/>
  <c r="I14" i="39"/>
  <c r="I13" i="39"/>
  <c r="I12" i="39"/>
  <c r="I11" i="39"/>
  <c r="I10" i="39"/>
  <c r="I9" i="39"/>
  <c r="I8" i="39"/>
  <c r="I7" i="39"/>
  <c r="I6" i="39"/>
  <c r="I35" i="39" s="1"/>
  <c r="I5" i="39"/>
  <c r="I4" i="39"/>
  <c r="E60" i="34"/>
  <c r="F60" i="34"/>
  <c r="D60" i="34"/>
  <c r="E353" i="38"/>
  <c r="J12" i="29" s="1"/>
  <c r="D353" i="38"/>
  <c r="I12" i="29" s="1"/>
  <c r="F351" i="38"/>
  <c r="F349" i="38"/>
  <c r="F345" i="38"/>
  <c r="F343" i="38"/>
  <c r="F341" i="38"/>
  <c r="F326" i="38"/>
  <c r="F324" i="38"/>
  <c r="F322" i="38"/>
  <c r="F313" i="38"/>
  <c r="F309" i="38"/>
  <c r="F307" i="38"/>
  <c r="F295" i="38"/>
  <c r="F288" i="38"/>
  <c r="F280" i="38"/>
  <c r="F276" i="38"/>
  <c r="F272" i="38"/>
  <c r="F261" i="38"/>
  <c r="F259" i="38"/>
  <c r="F251" i="38"/>
  <c r="F249" i="38"/>
  <c r="F247" i="38"/>
  <c r="F245" i="38"/>
  <c r="F243" i="38"/>
  <c r="F233" i="38"/>
  <c r="F229" i="38"/>
  <c r="F221" i="38"/>
  <c r="F213" i="38"/>
  <c r="F209" i="38"/>
  <c r="F207" i="38"/>
  <c r="F203" i="38"/>
  <c r="F201" i="38"/>
  <c r="F190" i="38"/>
  <c r="F187" i="38"/>
  <c r="F185" i="38"/>
  <c r="F181" i="38"/>
  <c r="F179" i="38"/>
  <c r="F174" i="38"/>
  <c r="F172" i="38"/>
  <c r="F170" i="38"/>
  <c r="F168" i="38"/>
  <c r="F165" i="38"/>
  <c r="F159" i="38"/>
  <c r="F138" i="38"/>
  <c r="F134" i="38"/>
  <c r="F132" i="38"/>
  <c r="F125" i="38"/>
  <c r="F121" i="38"/>
  <c r="F117" i="38"/>
  <c r="F106" i="38"/>
  <c r="F97" i="38"/>
  <c r="F95" i="38"/>
  <c r="F87" i="38"/>
  <c r="F83" i="38"/>
  <c r="F74" i="38"/>
  <c r="F72" i="38"/>
  <c r="F65" i="38"/>
  <c r="F60" i="38"/>
  <c r="F58" i="38"/>
  <c r="F56" i="38"/>
  <c r="F49" i="38"/>
  <c r="F32" i="38"/>
  <c r="F28" i="38"/>
  <c r="F24" i="38"/>
  <c r="F18" i="38"/>
  <c r="F16" i="38"/>
  <c r="F6" i="38"/>
  <c r="B13" i="29" l="1"/>
  <c r="C13" i="29"/>
  <c r="I11" i="40"/>
  <c r="F353" i="38"/>
  <c r="D13" i="29" l="1"/>
  <c r="I214" i="3"/>
  <c r="F75" i="31"/>
  <c r="I75" i="31" s="1"/>
  <c r="F74" i="31"/>
  <c r="I31" i="31"/>
  <c r="I32" i="31"/>
  <c r="I33" i="31"/>
  <c r="I34" i="31"/>
  <c r="I35" i="31"/>
  <c r="I36" i="31"/>
  <c r="I37" i="31"/>
  <c r="I38" i="31"/>
  <c r="I39" i="31"/>
  <c r="I40" i="31"/>
  <c r="I42" i="31"/>
  <c r="I43" i="31"/>
  <c r="I44" i="31"/>
  <c r="I45" i="31"/>
  <c r="I46" i="31"/>
  <c r="I47" i="31"/>
  <c r="I48" i="31"/>
  <c r="I49" i="31"/>
  <c r="I50" i="31"/>
  <c r="I51" i="31"/>
  <c r="I52" i="31"/>
  <c r="I53" i="31"/>
  <c r="I54" i="31"/>
  <c r="I55" i="31"/>
  <c r="I56" i="31"/>
  <c r="I57" i="31"/>
  <c r="I58" i="31"/>
  <c r="I59" i="31"/>
  <c r="I60" i="31"/>
  <c r="I61" i="31"/>
  <c r="I62" i="31"/>
  <c r="I63" i="31"/>
  <c r="I64" i="31"/>
  <c r="I65" i="31"/>
  <c r="I66" i="31"/>
  <c r="I67" i="31"/>
  <c r="I68" i="31"/>
  <c r="I69" i="31"/>
  <c r="I70" i="31"/>
  <c r="I71" i="31"/>
  <c r="I72" i="31"/>
  <c r="I73" i="31"/>
  <c r="I4" i="31"/>
  <c r="I5" i="31"/>
  <c r="I6" i="31"/>
  <c r="I7" i="31"/>
  <c r="I8" i="31"/>
  <c r="I9" i="31"/>
  <c r="I10" i="31"/>
  <c r="I11" i="31"/>
  <c r="I12" i="31"/>
  <c r="I13" i="31"/>
  <c r="I14" i="31"/>
  <c r="I15" i="31"/>
  <c r="I16" i="31"/>
  <c r="I17" i="31"/>
  <c r="I18" i="31"/>
  <c r="I19" i="31"/>
  <c r="I20" i="31"/>
  <c r="I21" i="31"/>
  <c r="I22" i="31"/>
  <c r="I23" i="31"/>
  <c r="I24" i="31"/>
  <c r="I25" i="31"/>
  <c r="I26" i="31"/>
  <c r="I27" i="31"/>
  <c r="I28" i="31"/>
  <c r="I29" i="31"/>
  <c r="I30" i="31"/>
  <c r="C230" i="3"/>
  <c r="I74" i="31" l="1"/>
  <c r="I76" i="31" s="1"/>
  <c r="F76" i="31"/>
  <c r="E24" i="19"/>
  <c r="B6" i="29"/>
  <c r="G77" i="31" l="1"/>
  <c r="I217" i="3" s="1"/>
  <c r="I216" i="3"/>
  <c r="C6" i="29"/>
  <c r="C77" i="31"/>
  <c r="I215" i="3" s="1"/>
  <c r="E6" i="29"/>
  <c r="G6" i="29" s="1"/>
  <c r="E16" i="1"/>
  <c r="F16" i="1"/>
  <c r="H16" i="1"/>
  <c r="I16" i="1"/>
  <c r="C16" i="1"/>
  <c r="E20" i="19"/>
  <c r="E22" i="19"/>
  <c r="D6" i="29" l="1"/>
  <c r="G12" i="1"/>
  <c r="J12" i="1" s="1"/>
  <c r="E70" i="9" l="1"/>
  <c r="B15" i="29" l="1"/>
  <c r="E10" i="19" l="1"/>
  <c r="E18" i="19"/>
  <c r="E16" i="19"/>
  <c r="E13" i="19"/>
  <c r="G10" i="1" l="1"/>
  <c r="J10" i="1" l="1"/>
  <c r="G16" i="1"/>
  <c r="G42" i="6" l="1"/>
  <c r="H42" i="6"/>
  <c r="H37" i="6"/>
  <c r="J8" i="1"/>
  <c r="G44" i="6"/>
  <c r="E43" i="9"/>
  <c r="H44" i="6" l="1"/>
  <c r="E12" i="2" l="1"/>
  <c r="C12" i="2"/>
  <c r="D54" i="29"/>
  <c r="I219" i="3" s="1"/>
  <c r="C54" i="6"/>
  <c r="F52" i="6"/>
  <c r="C80" i="9"/>
  <c r="E56" i="9"/>
  <c r="E53" i="9"/>
  <c r="G52" i="6" l="1"/>
  <c r="H52" i="6"/>
  <c r="G51" i="6"/>
  <c r="H51" i="6"/>
  <c r="B19" i="29"/>
  <c r="B21" i="29" s="1"/>
  <c r="H54" i="29" l="1"/>
  <c r="F19" i="29" s="1"/>
  <c r="F21" i="29" s="1"/>
  <c r="C19" i="29"/>
  <c r="C21" i="29" s="1"/>
  <c r="F54" i="29"/>
  <c r="F50" i="6"/>
  <c r="F49" i="6"/>
  <c r="F48" i="6"/>
  <c r="F47" i="6"/>
  <c r="F46" i="6"/>
  <c r="F45" i="6"/>
  <c r="J6" i="1"/>
  <c r="J16" i="1" s="1"/>
  <c r="B8" i="29"/>
  <c r="B26" i="29" l="1"/>
  <c r="D19" i="29"/>
  <c r="I220" i="3"/>
  <c r="G48" i="6"/>
  <c r="H48" i="6"/>
  <c r="H45" i="6"/>
  <c r="G45" i="6"/>
  <c r="G46" i="6"/>
  <c r="H46" i="6"/>
  <c r="G49" i="6"/>
  <c r="H49" i="6"/>
  <c r="G47" i="6"/>
  <c r="H47" i="6"/>
  <c r="G50" i="6"/>
  <c r="H50" i="6"/>
  <c r="E19" i="29"/>
  <c r="E21" i="29" s="1"/>
  <c r="C55" i="29"/>
  <c r="I218" i="3" s="1"/>
  <c r="E8" i="29"/>
  <c r="G8" i="29" s="1"/>
  <c r="D8" i="29"/>
  <c r="G19" i="29"/>
  <c r="H17" i="1"/>
  <c r="C15" i="29"/>
  <c r="D21" i="29" l="1"/>
  <c r="I16" i="29" s="1"/>
  <c r="D26" i="29"/>
  <c r="E26" i="29"/>
  <c r="K12" i="29"/>
  <c r="D80" i="9"/>
  <c r="F6" i="2" l="1"/>
  <c r="E6" i="6" l="1"/>
  <c r="F43" i="6" l="1"/>
  <c r="F41" i="6"/>
  <c r="F40" i="6"/>
  <c r="F38" i="6"/>
  <c r="F39" i="6"/>
  <c r="F37" i="6"/>
  <c r="G37" i="6" s="1"/>
  <c r="F36" i="6"/>
  <c r="F35" i="6"/>
  <c r="G38" i="6" l="1"/>
  <c r="H38" i="6"/>
  <c r="G43" i="6"/>
  <c r="H43" i="6"/>
  <c r="G36" i="6"/>
  <c r="H36" i="6"/>
  <c r="G40" i="6"/>
  <c r="H40" i="6"/>
  <c r="G35" i="6"/>
  <c r="H35" i="6"/>
  <c r="G41" i="6"/>
  <c r="H41" i="6"/>
  <c r="G39" i="6"/>
  <c r="H39" i="6"/>
  <c r="D30" i="19"/>
  <c r="C30" i="19"/>
  <c r="E7" i="19"/>
  <c r="I222" i="3" l="1"/>
  <c r="E30" i="19"/>
  <c r="D15" i="29" l="1"/>
  <c r="B19" i="6"/>
  <c r="B21" i="6" s="1"/>
  <c r="D54" i="6"/>
  <c r="C19" i="6" s="1"/>
  <c r="C21" i="6" s="1"/>
  <c r="E54" i="6"/>
  <c r="D19" i="6" s="1"/>
  <c r="D21" i="6" s="1"/>
  <c r="E8" i="6"/>
  <c r="H8" i="6"/>
  <c r="J14" i="6" s="1"/>
  <c r="I154" i="3"/>
  <c r="E68" i="9"/>
  <c r="E65" i="9"/>
  <c r="E51" i="9"/>
  <c r="E49" i="9"/>
  <c r="E46" i="9"/>
  <c r="E41" i="9"/>
  <c r="E38" i="9"/>
  <c r="E35" i="9"/>
  <c r="E33" i="9"/>
  <c r="E31" i="9"/>
  <c r="E29" i="9"/>
  <c r="H12" i="2"/>
  <c r="B13" i="6"/>
  <c r="B15" i="6" s="1"/>
  <c r="C13" i="6"/>
  <c r="F10" i="2"/>
  <c r="F8" i="2"/>
  <c r="F4" i="2"/>
  <c r="B6" i="6"/>
  <c r="F12" i="2" l="1"/>
  <c r="E80" i="9"/>
  <c r="G19" i="6" s="1"/>
  <c r="C6" i="6"/>
  <c r="C8" i="6" s="1"/>
  <c r="I14" i="6" s="1"/>
  <c r="C15" i="6"/>
  <c r="F54" i="6"/>
  <c r="E19" i="6" s="1"/>
  <c r="H54" i="6"/>
  <c r="F19" i="6" s="1"/>
  <c r="F21" i="6" s="1"/>
  <c r="B8" i="6"/>
  <c r="D6" i="6"/>
  <c r="D8" i="6" s="1"/>
  <c r="I16" i="6" s="1"/>
  <c r="E21" i="6" l="1"/>
  <c r="B26" i="6"/>
  <c r="I12" i="6" s="1"/>
  <c r="C26" i="6"/>
  <c r="D26" i="6"/>
  <c r="F6" i="6"/>
  <c r="F8" i="6" s="1"/>
  <c r="D13" i="6"/>
  <c r="D15" i="6" s="1"/>
  <c r="G54" i="6"/>
  <c r="G21" i="6" s="1"/>
  <c r="E26" i="6" l="1"/>
  <c r="J12" i="6" s="1"/>
  <c r="K12" i="6" s="1"/>
  <c r="K16" i="6" s="1"/>
  <c r="F26" i="6"/>
  <c r="G54" i="29"/>
  <c r="G21" i="29" s="1"/>
  <c r="G26" i="6" l="1"/>
  <c r="I221" i="3"/>
  <c r="F6" i="29" l="1"/>
  <c r="F8" i="29" s="1"/>
  <c r="C8" i="29"/>
  <c r="I14" i="29" s="1"/>
  <c r="C26" i="29"/>
  <c r="F26" i="29" s="1"/>
  <c r="G26" i="29" s="1"/>
</calcChain>
</file>

<file path=xl/sharedStrings.xml><?xml version="1.0" encoding="utf-8"?>
<sst xmlns="http://schemas.openxmlformats.org/spreadsheetml/2006/main" count="3375" uniqueCount="1134">
  <si>
    <t>ТОО "STRATERA"</t>
  </si>
  <si>
    <t xml:space="preserve">СПИСОК Должников </t>
  </si>
  <si>
    <t>Договоры</t>
  </si>
  <si>
    <t>BAILY-AGRO ТОО</t>
  </si>
  <si>
    <t>BAYTAS AGRO ТОО</t>
  </si>
  <si>
    <t>DVV AGRO ТОО</t>
  </si>
  <si>
    <t>Gold Chemical Company ТОО</t>
  </si>
  <si>
    <t>Абрамян КХ</t>
  </si>
  <si>
    <t>Адиль 2020 ТОО</t>
  </si>
  <si>
    <t>АЛМАЗ КХ</t>
  </si>
  <si>
    <t>Алмас1 ТОО Green Crop</t>
  </si>
  <si>
    <t>АПАКИДЗЕ КХ</t>
  </si>
  <si>
    <t>Ахметова Е.В. КХ</t>
  </si>
  <si>
    <t>Баракат КХ</t>
  </si>
  <si>
    <t>Бірлік-С ТОО</t>
  </si>
  <si>
    <t>БӨРІ ТОО</t>
  </si>
  <si>
    <t>Договор №3936  от 14.04.2023</t>
  </si>
  <si>
    <t>Веко КХ</t>
  </si>
  <si>
    <t>Виктор КХ</t>
  </si>
  <si>
    <t>Герлиц КХ</t>
  </si>
  <si>
    <t>ГЕЯ КХ</t>
  </si>
  <si>
    <t>Даулет КХ</t>
  </si>
  <si>
    <t>Дижан АлиАгро ТОО</t>
  </si>
  <si>
    <t>Еламан КХ</t>
  </si>
  <si>
    <t>ЕНБЕК КХ</t>
  </si>
  <si>
    <t>Договор №304 от 31.05.2023г.</t>
  </si>
  <si>
    <t>ЕРЖАН КРЕСТЬЯНСКОЕ ХОЗЯЙСТВО</t>
  </si>
  <si>
    <t>Еркибаев КХ</t>
  </si>
  <si>
    <t>ЕСИЛЬ-АГРО ТОО</t>
  </si>
  <si>
    <t>Договор №806 от 21.07.2023 г.</t>
  </si>
  <si>
    <t>Карлыгаш Достенов Кабдулмуталиф Омарович КХ</t>
  </si>
  <si>
    <t>Каусар КХ</t>
  </si>
  <si>
    <t>Козырь КХ</t>
  </si>
  <si>
    <t>Колесниченко Василий Иванович КХ</t>
  </si>
  <si>
    <t>Колос КХ</t>
  </si>
  <si>
    <t>КОНОНЕНКО КХ</t>
  </si>
  <si>
    <t>Көркем-Агро ТОО</t>
  </si>
  <si>
    <t>КРИВОВ КХ</t>
  </si>
  <si>
    <t>Қадам НС ТОО</t>
  </si>
  <si>
    <t>ҚОРЖЫНКӨЛ-АГРО ТОО</t>
  </si>
  <si>
    <t>Лео КХ</t>
  </si>
  <si>
    <t>Мақсат КХ</t>
  </si>
  <si>
    <t>Договор №433 от 12.06.2023г.</t>
  </si>
  <si>
    <t>Малиновское ТОО</t>
  </si>
  <si>
    <t>Мечта 2019 ТОО</t>
  </si>
  <si>
    <t>Муздыколь ТОО</t>
  </si>
  <si>
    <t>Муллаянов ТОО</t>
  </si>
  <si>
    <t>Мухатаев ТОО</t>
  </si>
  <si>
    <t>Мухатаева Крестьянское Хозяйство</t>
  </si>
  <si>
    <t>РАСУЛ ЭКО АГРО ТОО</t>
  </si>
  <si>
    <t>Рахманов КХ</t>
  </si>
  <si>
    <t>Рождественка ТОО</t>
  </si>
  <si>
    <t>Договор №427 от 12.06.2023г.</t>
  </si>
  <si>
    <t>Договор №346 от 06.06.2023</t>
  </si>
  <si>
    <t>САБЫНДЫ КХ Бекежанов Болат Капанович</t>
  </si>
  <si>
    <t>Сали КХ</t>
  </si>
  <si>
    <t>СЕЗЫМ ТОО</t>
  </si>
  <si>
    <t>Сергевка ТОО</t>
  </si>
  <si>
    <t>Темірболат -2023 ТОО</t>
  </si>
  <si>
    <t>Ткачук КХ</t>
  </si>
  <si>
    <t>Толкын КХ</t>
  </si>
  <si>
    <t>Урожайное 2015 ТОО</t>
  </si>
  <si>
    <t>Договор №3827 от 29.04.2023г.</t>
  </si>
  <si>
    <t>Договор №4431 от 19.05.2023</t>
  </si>
  <si>
    <t>Хлебороб КХ</t>
  </si>
  <si>
    <t>BEKEY GROUP ТОО</t>
  </si>
  <si>
    <t>Бекей КХ</t>
  </si>
  <si>
    <t>КРУК ФХ</t>
  </si>
  <si>
    <t>ЗАКРЫТ</t>
  </si>
  <si>
    <t>Луцкий В.А. КХ</t>
  </si>
  <si>
    <t>Хаматханов КХ</t>
  </si>
  <si>
    <t>Алтын Дан-2 КХ</t>
  </si>
  <si>
    <t>Ильсур КХ</t>
  </si>
  <si>
    <t>ТОО Дархан - 2014</t>
  </si>
  <si>
    <t>ТОО Кадас</t>
  </si>
  <si>
    <t>ЕГИМБАЙ ФХ</t>
  </si>
  <si>
    <t>Егимбай-СКС ТОО</t>
  </si>
  <si>
    <t>Насир и К ТОО</t>
  </si>
  <si>
    <t>ДЖАГОПАРОВ КХ</t>
  </si>
  <si>
    <t>Усембаев КХ</t>
  </si>
  <si>
    <t>Закрыт</t>
  </si>
  <si>
    <t>закрыт</t>
  </si>
  <si>
    <t>Восход - 2020 ТОО</t>
  </si>
  <si>
    <t>Отан КХ</t>
  </si>
  <si>
    <t>Бекзат КХ</t>
  </si>
  <si>
    <t>Сман и Аскарбек КХ</t>
  </si>
  <si>
    <t>САГИМБАЙ И К ТОО</t>
  </si>
  <si>
    <t>Закрыт 09.02.2024 г.</t>
  </si>
  <si>
    <t>Претензия</t>
  </si>
  <si>
    <t>Иски в Суд</t>
  </si>
  <si>
    <t>BIS AGRO KZ ТОО</t>
  </si>
  <si>
    <t>Тлектес КХ</t>
  </si>
  <si>
    <t>Договор №4395 от 16.05.2023</t>
  </si>
  <si>
    <t>АСЕМ1 КХ</t>
  </si>
  <si>
    <t>23.02.2024 г.</t>
  </si>
  <si>
    <t>№</t>
  </si>
  <si>
    <t>Контрагент</t>
  </si>
  <si>
    <t xml:space="preserve">Статус </t>
  </si>
  <si>
    <t>Контрагенты / Договоры</t>
  </si>
  <si>
    <t>Сумма задолженности</t>
  </si>
  <si>
    <t>статус</t>
  </si>
  <si>
    <t xml:space="preserve">погашено </t>
  </si>
  <si>
    <t>Погашено</t>
  </si>
  <si>
    <t>Взыскано по суду</t>
  </si>
  <si>
    <t>Основной долг</t>
  </si>
  <si>
    <t>Пеня</t>
  </si>
  <si>
    <t>Рег.сбор</t>
  </si>
  <si>
    <t xml:space="preserve">Сумма </t>
  </si>
  <si>
    <t>15.03.2024 г.</t>
  </si>
  <si>
    <t>ФХ МАНСУР</t>
  </si>
  <si>
    <t>ТОО Болашак - М</t>
  </si>
  <si>
    <t>Исполнительное производство</t>
  </si>
  <si>
    <t>Договор № от 18.05.2021г.</t>
  </si>
  <si>
    <t>06.05.2024 г.</t>
  </si>
  <si>
    <t>Жакенов КХ</t>
  </si>
  <si>
    <t>Altyn Astyk 2020 ТОО</t>
  </si>
  <si>
    <t>Коментарии</t>
  </si>
  <si>
    <t>Агро-Фермер ТОО</t>
  </si>
  <si>
    <t>Рос-Агро ТОО</t>
  </si>
  <si>
    <t>11.03.2024 г.</t>
  </si>
  <si>
    <t>13.03.2024 г.</t>
  </si>
  <si>
    <t>13.03.202 г.</t>
  </si>
  <si>
    <t>14.03.2024 г.</t>
  </si>
  <si>
    <t>Звездный ТОО</t>
  </si>
  <si>
    <t>Нур-Адил КХ</t>
  </si>
  <si>
    <t>ДАРАС ЛТД ТОО</t>
  </si>
  <si>
    <t>Орнек ТОО</t>
  </si>
  <si>
    <t>Сердюков КХ</t>
  </si>
  <si>
    <t>Калыбаев Динат Тахаудинович КХ</t>
  </si>
  <si>
    <t>19.03.2024 г.</t>
  </si>
  <si>
    <t>долг</t>
  </si>
  <si>
    <t>27.03.2024 г.</t>
  </si>
  <si>
    <t>01.04.2024 г.</t>
  </si>
  <si>
    <t>МЕДИНА КХ</t>
  </si>
  <si>
    <t>15.04.2024 г.</t>
  </si>
  <si>
    <t>Фирма АктогайАГРО ТОО</t>
  </si>
  <si>
    <t>02.04.2024 г.</t>
  </si>
  <si>
    <t>05.04.2024 г.</t>
  </si>
  <si>
    <t>01.11.2024 г.</t>
  </si>
  <si>
    <t>Дата погашения долга</t>
  </si>
  <si>
    <t>Юрик Фермерское Хозяйство</t>
  </si>
  <si>
    <t>КОММУНАР-2016 ТОО</t>
  </si>
  <si>
    <t>БІРЛІК КХ</t>
  </si>
  <si>
    <t>Достык КХ</t>
  </si>
  <si>
    <t>Дастан КХ</t>
  </si>
  <si>
    <t>Арб.сбор/гос пошлина</t>
  </si>
  <si>
    <t>19.04.2024 г.</t>
  </si>
  <si>
    <t>БАСТАУ КХ</t>
  </si>
  <si>
    <t>ПВД, ЧСИ «Саттаров Ринат Ханубекович», ИИН 831101350219, адрес г. Павлодар, ул.Машхур Жусупа, д.189, офис 205, (тел. +7 701 720 9837) направлено</t>
  </si>
  <si>
    <t>Договор №4085 от 02.05.2023 г., Договор №3576 от 06.02.2023г.</t>
  </si>
  <si>
    <t>22.04.2024 г.</t>
  </si>
  <si>
    <t>ПАВ, ЧСИ «Саттаров Ринат Ханубекович», ИИН 831101350219, адрес г. Павлодар, ул.Машхур Жусупа, д.189, офис 205, (тел. +7 701 720 9837) направлено</t>
  </si>
  <si>
    <t>Вилма КХ</t>
  </si>
  <si>
    <t>САНДЫКТАУ - АГРО ТОО</t>
  </si>
  <si>
    <t>Сумма Договора</t>
  </si>
  <si>
    <t>30.04.2024 г.</t>
  </si>
  <si>
    <t xml:space="preserve">01.11.2024 г. </t>
  </si>
  <si>
    <t>Договор №300 от 03.08.2023г.                           Договор№3528 от 12.12.2022г.</t>
  </si>
  <si>
    <t>21.05.2024 г.</t>
  </si>
  <si>
    <t>888 АГРО-Жер ТОО</t>
  </si>
  <si>
    <t>Судебные расходы</t>
  </si>
  <si>
    <t>27.05.2024 г.</t>
  </si>
  <si>
    <t>Agroland ТОО</t>
  </si>
  <si>
    <t>Ер Агро 2008 ТОО</t>
  </si>
  <si>
    <t xml:space="preserve">АКМ ЧСИ Акмолинской области «Шалов Серик Темирович», ИИН811103350305, адрес: Акмолинская область, г.Кокшетау, ул.Ауельбекова, д.179А, каб. 201, (тел. +7 777 333 03 11)  </t>
  </si>
  <si>
    <t>12.06.2024 г.</t>
  </si>
  <si>
    <t>претензионо-исковая работв не проводилась</t>
  </si>
  <si>
    <t>IRON EAGLE ТОО</t>
  </si>
  <si>
    <t>KAZAKHSTAN GREEN RESOURCE ТОО</t>
  </si>
  <si>
    <t>Договор №3970 от 19.04.2023г.</t>
  </si>
  <si>
    <t>АФ Новомарковка-2010 ТОО</t>
  </si>
  <si>
    <t>Договор №327 от 02.06.2023 г.</t>
  </si>
  <si>
    <t>Кызыл-Су-А ТОО</t>
  </si>
  <si>
    <t>Нур ФХ</t>
  </si>
  <si>
    <t>Договор №1562 от 01.06.2022</t>
  </si>
  <si>
    <t>Договор №405 от 09.06.2023</t>
  </si>
  <si>
    <t>Контрагенты</t>
  </si>
  <si>
    <t>Статус</t>
  </si>
  <si>
    <t>ТОҒЫЗ ТОО</t>
  </si>
  <si>
    <t>Итого</t>
  </si>
  <si>
    <t>01.06.2024 г.</t>
  </si>
  <si>
    <t>Сумма задолженности по решению суда</t>
  </si>
  <si>
    <t>Дата возбуждения ИП</t>
  </si>
  <si>
    <t>21.06.2024 г.</t>
  </si>
  <si>
    <t>25.06.2024 г.</t>
  </si>
  <si>
    <t>18.04.2024 г.</t>
  </si>
  <si>
    <t>Наличие другого исполнительного производства</t>
  </si>
  <si>
    <t>12.03.2024 г. АО "КАЗАГРОФИНАНС" 13 729 147.57 тенге, 10.05 2024 г. ТОО КРЕДИТНОЕ ТОВАРИЩЕСТВО "ШЫҒАН" 21 647 830 тенге</t>
  </si>
  <si>
    <t>Имущество</t>
  </si>
  <si>
    <t>недвижимое имущество</t>
  </si>
  <si>
    <t>движимое имущество</t>
  </si>
  <si>
    <t>Банк</t>
  </si>
  <si>
    <t>запреты</t>
  </si>
  <si>
    <t xml:space="preserve">Оплачено </t>
  </si>
  <si>
    <t>ЧСИ</t>
  </si>
  <si>
    <t>Задолженность</t>
  </si>
  <si>
    <t xml:space="preserve">Наложены ограничения в виде арета на все движимое / недвижимое имущество. </t>
  </si>
  <si>
    <t>не имеется</t>
  </si>
  <si>
    <t>Зарегистрированы объекты недвидимости расположенные; Павлодарская область, Иртышский р-н, (постановлением от 18.04.2024г. наложен арест)</t>
  </si>
  <si>
    <t xml:space="preserve"> Договор №4090 от 02.05.2023  </t>
  </si>
  <si>
    <t xml:space="preserve">ULY DALA QAZAQSTAN ТОО </t>
  </si>
  <si>
    <t>Договор №4172 от 04.05.2023</t>
  </si>
  <si>
    <t>Договор №3981 от 20.04.2023</t>
  </si>
  <si>
    <t>БЕКТЕСИН АЛМАС ТОО</t>
  </si>
  <si>
    <t xml:space="preserve">Сельскохозяйственная компания Север ТОО                           </t>
  </si>
  <si>
    <t xml:space="preserve">АГРОСАПА 10 РЕГИОН ТОО    </t>
  </si>
  <si>
    <t xml:space="preserve">Даниал ИП                              </t>
  </si>
  <si>
    <t>Договор №4029 от 27.04.2023г.</t>
  </si>
  <si>
    <t>Договор №614 от 23.06.2023г.</t>
  </si>
  <si>
    <t>ТОО ИМАНТАУ ЗЕМЛЯ И ПТИЦА</t>
  </si>
  <si>
    <t>Алга Жер ФХ</t>
  </si>
  <si>
    <t>Абилов КХ</t>
  </si>
  <si>
    <t>Алькен Сабит Толепбергенулы КХ</t>
  </si>
  <si>
    <t>АРЛАН КХ </t>
  </si>
  <si>
    <t>Байгул КХ</t>
  </si>
  <si>
    <t>Байтас и К КХ</t>
  </si>
  <si>
    <t>БЕРДЮГИНА КОЛОС КХ</t>
  </si>
  <si>
    <t>Бородиновское ТОО</t>
  </si>
  <si>
    <t>Бородиновское ТОО-допик</t>
  </si>
  <si>
    <t xml:space="preserve"> КХ БУЙМИСТРОВ Г.Г</t>
  </si>
  <si>
    <t>Дузенов Ж.Т.КХ</t>
  </si>
  <si>
    <t>Исаев 2021 ТОО</t>
  </si>
  <si>
    <t>Кендырбай КХ</t>
  </si>
  <si>
    <t>Кинебаев С.Д. КХ</t>
  </si>
  <si>
    <t>Куч Виталий Иванович КХ</t>
  </si>
  <si>
    <t>Магнат КХ-допик 2</t>
  </si>
  <si>
    <t>Магнат КХ - допик 3</t>
  </si>
  <si>
    <t>МАДИЯР КХ</t>
  </si>
  <si>
    <t>Манамса Александр Дмитриевич КХ</t>
  </si>
  <si>
    <t>Новотроицк-1 ТОО</t>
  </si>
  <si>
    <t>Омарбеков Т. С. КХ</t>
  </si>
  <si>
    <t>РУСТЕМ и К КХ</t>
  </si>
  <si>
    <t>Сабира КХ</t>
  </si>
  <si>
    <t>Сванов Даркан Рашидович КХ </t>
  </si>
  <si>
    <t>Талах В.В. КХ</t>
  </si>
  <si>
    <t>Талах В.В. КХ - допик 1</t>
  </si>
  <si>
    <t>Талах В.В. КХ - допик 2</t>
  </si>
  <si>
    <t>ТЕМИРХАН ФХ</t>
  </si>
  <si>
    <t>Хусаинов Б. Б. КХ</t>
  </si>
  <si>
    <t>SHAL AKYN AGRO ТОО</t>
  </si>
  <si>
    <t>Астык-Лидер 2020 ТОО</t>
  </si>
  <si>
    <t>ВЕСНА СК ТОО</t>
  </si>
  <si>
    <t>Тимирязевский Агротехнический колледж КГУ</t>
  </si>
  <si>
    <t>KENES-AGRO KZ ТОО</t>
  </si>
  <si>
    <t>Ахметкалиев КХ</t>
  </si>
  <si>
    <t>Жигер-А ТОО</t>
  </si>
  <si>
    <t>Койбагар КХ</t>
  </si>
  <si>
    <t>НОВОДОНЕЦК ТОО</t>
  </si>
  <si>
    <t>Обама ТОО</t>
  </si>
  <si>
    <t>Qaisar Agro ТОО</t>
  </si>
  <si>
    <t>Жер ФХ</t>
  </si>
  <si>
    <t>Келлеровка-Агро ТОО</t>
  </si>
  <si>
    <t>Содружество АГРО ТОО</t>
  </si>
  <si>
    <t>ЧИЖИ КХ</t>
  </si>
  <si>
    <t xml:space="preserve">Камилла Агро ТОО        </t>
  </si>
  <si>
    <t>Ерлан+ КХ</t>
  </si>
  <si>
    <t>ТОО "Энгельса"</t>
  </si>
  <si>
    <t>Жаксылык Аgro ТОО</t>
  </si>
  <si>
    <t xml:space="preserve">Арай-1 ТОО                         </t>
  </si>
  <si>
    <t xml:space="preserve">Агро-Хан ТОО        </t>
  </si>
  <si>
    <t xml:space="preserve">Хайр-Агро ТОО              </t>
  </si>
  <si>
    <t xml:space="preserve">ИСАГАЛИ ТОО                    </t>
  </si>
  <si>
    <t xml:space="preserve">Аман КХ                            </t>
  </si>
  <si>
    <t xml:space="preserve">Дарын-Саулет КХ               </t>
  </si>
  <si>
    <t xml:space="preserve">Жол-Аман КХ                     </t>
  </si>
  <si>
    <t xml:space="preserve">Кайса КХ                         </t>
  </si>
  <si>
    <t xml:space="preserve">Лидер СКТ ТОО              </t>
  </si>
  <si>
    <t>Договор №4194 от 04.05.2023</t>
  </si>
  <si>
    <t xml:space="preserve">Ақ жер КХ                           </t>
  </si>
  <si>
    <t xml:space="preserve">Аман-Агро КХ                      </t>
  </si>
  <si>
    <t xml:space="preserve">Бушный В. В. КХ                  </t>
  </si>
  <si>
    <t xml:space="preserve">Калиев С.Ж КХ                 </t>
  </si>
  <si>
    <t xml:space="preserve">Квартет КХ                    </t>
  </si>
  <si>
    <t>Договор №4346 от 12.05.2023г.</t>
  </si>
  <si>
    <t xml:space="preserve">Музыченко Н.П. КХ         </t>
  </si>
  <si>
    <t xml:space="preserve">Талах Ф.Ф. КХ                       </t>
  </si>
  <si>
    <t>Договор №4363 от 15.06.2023</t>
  </si>
  <si>
    <t xml:space="preserve">УЯЛЫ-АСТЫК ТОО </t>
  </si>
  <si>
    <t>ТОО Шайхан Агро</t>
  </si>
  <si>
    <t xml:space="preserve">Зарегистрированы движимое имущества а именно: (T325, КАМАЗ 5320, 2 ПС 8550-прицеп, ГКБ-8350-прицеп, КАМАЗ 5320, LADA 21214) (арестовано согласно постановлению от 26.06.2024г.) </t>
  </si>
  <si>
    <t xml:space="preserve">Направлено на санкционирования от 26.06.2024г. </t>
  </si>
  <si>
    <t>Согласно данным АИСОИП движимое имущество не значится</t>
  </si>
  <si>
    <t>На расчетные счета наложены ограничение</t>
  </si>
  <si>
    <t xml:space="preserve">Арыстан КХ                        </t>
  </si>
  <si>
    <t>26.06.2024г.</t>
  </si>
  <si>
    <t>СКО, ЧСИ СКО "БАКТЫБАЕВ РУСТАМ САИЛАУВИЧ" г.Петропавловск, ул. Ы.Алтынсарина 168 «Б» каб. 308 А. +77751713475 rus_b_s@mail.ru</t>
  </si>
  <si>
    <t>28.06.2024г.</t>
  </si>
  <si>
    <t xml:space="preserve">Дудов С.И. ФХ                   </t>
  </si>
  <si>
    <t>Договор №513 от 16.06.2023</t>
  </si>
  <si>
    <t>17.05.2024г.</t>
  </si>
  <si>
    <t>Договор №731 от 04.07.2023г.</t>
  </si>
  <si>
    <t xml:space="preserve">ШОКАНОВ МЕЙРАШ КАЕРБЕКОВИЧ КХ        </t>
  </si>
  <si>
    <t xml:space="preserve">ДостыкЖерАгро ТОО               </t>
  </si>
  <si>
    <t>КСТ, ЧСИ Костанайской области, "СЫЗДЫК АЯН ТАЛГАТБЕКУЛЫ" с. Амангельды, ул. Мауленова 21 +77767331444 syzdyk86@mail.ru</t>
  </si>
  <si>
    <t>Контракт на 2024 г.</t>
  </si>
  <si>
    <t>01.10.2024 г.</t>
  </si>
  <si>
    <t>претензионо-исковая работв не проводилась, клиент КС</t>
  </si>
  <si>
    <t xml:space="preserve">Лобаново ТОО                </t>
  </si>
  <si>
    <t xml:space="preserve">БАЛДИКОВ КОШАН КХ   </t>
  </si>
  <si>
    <t>клиент КС</t>
  </si>
  <si>
    <t>КС</t>
  </si>
  <si>
    <t xml:space="preserve">Макеев КХ                           </t>
  </si>
  <si>
    <t xml:space="preserve">Тобол Агро 2020 ТОО      </t>
  </si>
  <si>
    <t>Договор №4268 от 10.05.2023г.</t>
  </si>
  <si>
    <t>Азамат КХ</t>
  </si>
  <si>
    <t>АУБАКИРОВА ЛАЗЗАТ ЕРГАЗИЕВНА ИП</t>
  </si>
  <si>
    <t>Избасаров и К ТОО</t>
  </si>
  <si>
    <t>Договор №336 от 28.12.2023 г.</t>
  </si>
  <si>
    <t>ИМАНТАУ ЗЕМЛЯ И ПТИЦА ТОО</t>
  </si>
  <si>
    <t>Каратомар 2004 ТОО</t>
  </si>
  <si>
    <t>КЫНА АГРО-88 ТОО</t>
  </si>
  <si>
    <t xml:space="preserve">Акмолинская область </t>
  </si>
  <si>
    <t xml:space="preserve">Павлодарская область </t>
  </si>
  <si>
    <t>Северо-Казахстанская область</t>
  </si>
  <si>
    <t>Зернокорм ТОО</t>
  </si>
  <si>
    <t xml:space="preserve">Договор №4162 от 03.05.2022г. </t>
  </si>
  <si>
    <t>Костанайскя область</t>
  </si>
  <si>
    <t>Карагандинская область</t>
  </si>
  <si>
    <t>Болашак - 4 ТОО</t>
  </si>
  <si>
    <t>Договор №705 от 01.07.2023</t>
  </si>
  <si>
    <t>03.07.2024г.</t>
  </si>
  <si>
    <t>Руслан КХ</t>
  </si>
  <si>
    <t>20.07.2023 г.</t>
  </si>
  <si>
    <t>09.01.2024 г. ТОО МФО Робокэш КЗ 80 785 тенге, 01.04.2024 г. ТОО МФО КМФ 1 814 438 тенге, 08.04.2024 г. ТОО Коллекторское агенство Эксперт плюс 132 643 тенге</t>
  </si>
  <si>
    <t xml:space="preserve">КАР ЧСИ Тулепбекова Гульдана Мерекеевна г.Караганда ул.Московская 4/1, каб 3,4 тел. 87782524816 </t>
  </si>
  <si>
    <t xml:space="preserve">Проделанная работа </t>
  </si>
  <si>
    <t xml:space="preserve">За должником зарегистрировано недвижимое имущество, а именно на земельные участки и первичные (вторичные) объекты, находящиеся по адресу: Акмолинская Атбасарский Студенческая 14 1; Астана Алматы Лепсі 46 47; Акмолинская Аккольский; Астана Алматы Мукана Тулебаева 5 121    </t>
  </si>
  <si>
    <t>За должником зарегистрировано транспортное средство: УАЗ 31519 095 02, государственный номер 238ANB01, 2005 года выпуска; ЗИЛ 495810, государственный номер 552FUA03, 1990 года выпуска.</t>
  </si>
  <si>
    <t>На банковские счета наложены аресты. Согласно ответов БВУ РК на банковских счетах отсутствует денежные средства.</t>
  </si>
  <si>
    <t>Выставлен нотариальный запрет, а также запрет на перегистрацию  дополнительно сообщаем что в отношении руководитея  выставлено временное ограничение на выезд из РК</t>
  </si>
  <si>
    <t>На банковские счета наложены аресты.  Согласно ответов БВУ РК на банковских счетах отсутствует денежные средства. По всем счетам выставлены инкассовые распоряжения.</t>
  </si>
  <si>
    <t>Наложены аресты на недвижимое имущество, а именно на земельные участки и первчиные (вторичные) объекты, находящиеся по адресу: Акмолинск
ая Биржан
Сал Абыла
й-Хана 43; Акмолинск
ая Биржан
Сал</t>
  </si>
  <si>
    <t>За должником зарегистрировано транспортное средство: VOLKSWAGEN PASSAT, государственный номер 264ABD03, 1998 года выпуска; MITSUBISHI V20, государственный номер 264TCZ03, 1992 года выпуска. На данное транспортные средства был наложен арест. Также вынесено постановление о задержании транспортного средства и водворение на специальную стоянку. Направлено на исполнение в УМПС ДП Акмолинской области.</t>
  </si>
  <si>
    <t>Предпринимаются меры для принудительного взыскания долга.Планируется выезд по месту регистрации данного К/Х. Вынесено постановление об аресте и запрете 1) производить реализацию зерновых, зернобобовых и масленичных культур, зерновых расписок; 
2) выдавать должнику, либо другим лицам зерновые расписки;
3) запретить принимать какие-либо действия в отношении сельхозпродукции, а именно передавать другим лицам сельскохозяйственную продукцию и зерновые расписки или выполнять по отношению к нему иных действий, направленные на отчуждения данного имущества в пределах достаточного для погашения суммы задолженности по решению суда, до выяснения его принадлежности. Направлено для исполнения в Информационно учетный центр.</t>
  </si>
  <si>
    <t>Наложены аресты на недвижимое имущество, а именно на земельные участки и первичные (вторичные) объекты, находящиеся по адресу: Акмолинская БиржанСал; Акмолинская БиржанСал Джамбула 5.</t>
  </si>
  <si>
    <t xml:space="preserve">За должником зарегистрировано транспортное средство: VOLKSWAGEN PASSAT, государственный номер 264ABD03, 1998 года выпуска; MITSUBISHI V20, государственный номер 264TCZ03, 1992 года выпуска. На данное транспортные средства был наложен арест. Также вынесем постановление о задержании транспортного средства и водворение на специальную стоянку.   </t>
  </si>
  <si>
    <t>На банковские счета наложены аресты.  Согласно ответов БВУ РК на банковских счетах отсутствует денежные средства.</t>
  </si>
  <si>
    <t>Наложить арест на имущество должника Земельный участок, Земельный участок Павлодарская, район Щербактинский, Земельный участок, Земельный участок Павлодарская, район Щербактинский, Земельный участок, Земельный участок Павлодарская, район Щербактинский, Земельный участок, Земельный участок Павлодарская, район Щербактинский, Земельный участок, Земельный участок Павлодарская, район Щербактинский, Земельный участок, Земельный участок Павлодарская, район Щербактинский, Земельный участок, Земельный участок Павлодарская, район Щербактинский, Земельный участок, Земельный участок Павлодарская, район Щербактинский, Земельный участок, Земельный участок Павлодарская, район Щербактинский, Земельный участок, Земельный участок Павлодарская, район Щербактинский, населенный пункт Жана-Аул, Земельный участок, Земельный участок Павлодарская, район Щербактинский, населенный пункт Жана-Аул, Первичный объект, Строение Павлодарская, район Щербактинский, населенный пункт Жана-Аул, Первичный объект, Строение Павлодарская, район Щербактинский, населенный пункт Жана-Аул, Первичный объект, Строение Павлодарская, район Щербактинский, населенный пункт Жана_x0002_Аул, Первичный объект, Строение Павлодарская, район Щербактинский, населенный пункт Жана-Аул</t>
  </si>
  <si>
    <t>Наложить арест на имущество должника Земельный участок, Земельный участок
Павлодарская, район Майский, Земельный участок, Земельный участок Павлодарская, район
Майский, Земельный участок, Земельный участок Павлодарская, район Майский, Земельный
участок, Земельный участок Павлодарская, район Майский, Земельный участок, Земельный
участок Павлодарская, район Майский</t>
  </si>
  <si>
    <t>дом с земельным участком по адресу СКО, район им. Г. Мусрепова, с. Ялты, ул. Победы 25 (аресты наложены)</t>
  </si>
  <si>
    <t>1. КАМАЗ 55102, 1986 г.в., госномер T972VDM
2.  автомашина LIFAN 215800, , 2014 г.в.,  госномер 722JIV15
(аресты наложены)</t>
  </si>
  <si>
    <t>Земельный участок кад.12:188:026:019
Костанайская, район Аулиекольский, населенный пункт Москалевка</t>
  </si>
  <si>
    <t>ГАЗ 430100, год выпуска 1994-01-01 00:00:00,
государственный номер 656AS10, VIN-код</t>
  </si>
  <si>
    <t>На банковские счета наложены аресты.  Согласно ответов БВУ РК на банковских счетах отсутствует денежные средства. АО "Forte Bank"</t>
  </si>
  <si>
    <t>29.05.2024 года запрет на выезд за пределы РК, запрет на нотариальные действия, запрет на перерегистрацию ТОО</t>
  </si>
  <si>
    <t xml:space="preserve">выставлен арест на банковские счета, а так же инкассовые распоряжения однако сумма на счету отсутствует </t>
  </si>
  <si>
    <t>наложен запрет на совершение определенных действий,наложен запрет на движимое и недвижимое имущество, выставлен запрет на выез из РК</t>
  </si>
  <si>
    <t>Рег, Арб.сбор/гос пошлина</t>
  </si>
  <si>
    <t>Общий долг</t>
  </si>
  <si>
    <t>Подано в суд</t>
  </si>
  <si>
    <t>ИТОГО</t>
  </si>
  <si>
    <t>Общий долг ОД</t>
  </si>
  <si>
    <t xml:space="preserve">Общий долг ОД, Пеня, Рег, Арб.сбор/гос пошлина </t>
  </si>
  <si>
    <t xml:space="preserve">Закрытые </t>
  </si>
  <si>
    <t>Возбуждено исполнительное производство</t>
  </si>
  <si>
    <t>05.07.2024 г.</t>
  </si>
  <si>
    <t>ОД</t>
  </si>
  <si>
    <t>Наименование</t>
  </si>
  <si>
    <t>Танат КХ </t>
  </si>
  <si>
    <t xml:space="preserve">Арыстан КХ  </t>
  </si>
  <si>
    <t>ДостыкЖерАгро ТОО</t>
  </si>
  <si>
    <t>Лидер СКТ ТОО</t>
  </si>
  <si>
    <t xml:space="preserve">Оспанов С.С. КХ      </t>
  </si>
  <si>
    <t xml:space="preserve">Погашено </t>
  </si>
  <si>
    <t>СВОД</t>
  </si>
  <si>
    <t>ИТОГО ОД</t>
  </si>
  <si>
    <t xml:space="preserve">СКО ЧСИ "КАРАБАЛИНОВА АНАР ЖАКУДИНОВНА"  г. Петропавловск, ул. Конституции Казахстана д. 28, каб.310, +77478783095, t030anar@mail.ru </t>
  </si>
  <si>
    <t>25.07.2024 г.</t>
  </si>
  <si>
    <t>По решению КС</t>
  </si>
  <si>
    <t xml:space="preserve">Наложить арест на имущество должника Первичный объект, Здание Северо_x0002_Казахстанская, район Кызылжарский, населенный пункт Шаховское, улица Целинная, дом 34,
Первичный объект, Строение Северо-Казахстанская, район Кызылжарский, населенный пункт
Шаховское, улица Целинная, дом 34Б, Земельный участок, Земельный участок Северо_x0002_Казахстанская, район Кызылжарский, Земельный участок, Земельный участок Северо_x0002_Казахстанская, район Кызылжарский, Земельный участок, Земельный участок Северо_x0002_Казахстанская, район Кызылжарский, Земельный участок, Земельный участок Северо_x0002_Казахстанская, район Кызылжарский, Земельный участок, Земельный участок Северо_x0002_Казахстанская, район Кызылжарский, Земельный участок, Земельный участок Северо_x0002_Казахстанская, район Кызылжарский, населенный пункт Шаховское, Земельный участок,
Земельный участок Северо-Казахстанская, район Кызылжарский, Земельный участок,
Земельный участок Северо-Казахстанская, район Кызылжарский, населенный пункт
Шаховское, улица Целинная, дом 34Б, Земельный участок, Земельный участок Северо_x0002_Казахстанская, район Кызылжарский, населенный пункт Шаховское, улица Целинная, дом 34,
Первичный объект, Строение Северо-Казахстанская, район Кызылжарский, населенный пункт
Шаховское, улица Целинная, дом 34Б, Первичный объект, Строение Северо-Казахстанская,
район Кызылжарский, населенный пункт Шаховское, улица Целинная, дом 34Б, Первичный
объект, Сооружение Северо-Казахстанская, район Кызылжарский, населенный пункт
Шаховское, улица Целинная, дом 34Б, Первичный объект, Здание Северо-Казахстанская, район
Кызылжарский, населенный пункт Шаховское, улица Целинная, дом 34, Первичный объект,
Сооружение Северо-Казахстанская, район Кызылжарский, населенный пункт Шаховское, улица
Целинная, дом 34, </t>
  </si>
  <si>
    <t>Арест на имущество должника ЗИЛ 431412, год выпуска 1990-01-01 государственный номер 104YP15, VIN-код 3040779, ГАЗ 2705, год выпуска 1999-01-01, государственный номер 303AG15, VIN-код 270500X0137877, ЗИЛ 554, год выпуска 1990-01-01, государственный номер 102YP15, VIN-код -, КАМАЗ 55111 016 02, год выпуска 2006, государственный номер 735AC15, VIN-код XWC55111C60001505,
КАМАЗ 5410, год выпуска 1986-01-01 00:00:00, государственный номер 105YP15, VIN-код 5410017281687, СЗАП 8355, год выпуска 1986, государственный номер 44 ABF15, VIN-код 20004064, КАМАЗ 5320, год выпуска 1986, государственный
номер 379AG15, VIN-код XTC532000C0249393, ЗИЛ ММЗ 554, год выпуска 1993-01-01
00:00:00, государственный номер 286AG15, VIN-код 3319438</t>
  </si>
  <si>
    <t>истребованы правоустанавливающие документы на недвижимое имущество, а также направелно на задержание автомашины принадлежащие должнику</t>
  </si>
  <si>
    <t>Земельный участок, Земельный участок Костанайская, район Сарыкольский, Земельный участок, Земельный участок Костанайская, район Сарыкольский, Земельный участок, Земельный участок Костанайская, район Сарыкольский, Земельный участок, Земельный участок Костанайская, район Сарыкольский, Земельный участок, Земельный участок Костанайская, район Сарыкольский, Первичный объект, Частный дом Костанайская, район Сарыкольский, населенный пункт Новое, улица Дружбы, дом 4, Первичный объект, Строение Костанайская, район Сарыкольский, населенный пункт Новое, улица Дружбы, дом 4, Первичный объект, Строение Костанайская, район Сарыкольский, населенный пункт Новое, улица Дружбы, дом 4, Земельный участок, Земельный участок Костанайская, район Сарыкольский, Земельный участок, Земельный участок Костанайская, район Сарыкольский, Земельный участок, Земельный участок Костанайская,район Сарыкольский, Земельный участок, Земельный участок Костанайская, район Сарыкольский, Земельный участок, Земельный участок Костанайская, район Сарыкольский Земельный участок, Земельный участок Костанайская, район Сарыкольский, населенный пункт Новое, улица Дружбы, дом 261, Земельный участок, Земельный участок Костанайская, район Сарыкольский, населенный пункт Новое, улица Дружбы, дом 4, Земельный участок, Земельный участок Костанайская, район Сарыкольский, населенный пункт Новое, Первичный объект,
Основное строение Костанайская, район Сарыкольский, населенный пункт Новое, Первичный объект, Основное строение Костанайская, район Сарыкольский, населенный пункт Новое, улица Дружбы, дом 261</t>
  </si>
  <si>
    <t xml:space="preserve"> LADA 21214, год выпуска 2012-01-01 00:00:00, государственный номер 669AL10, VIN-код XTA212140C2053495, ПРИЦЕП КМЗ 8136, год выпуска 1997-01-01 00:00:00, государственный номер 09FWA10, VIN-код -, ГАЗ 5312-01, год выпуска 1987-01-01 00:00:00, государственный номер 182AZ10, VIN-код -, принадлежащее ТОВАРИЩЕСТВО С ОГРАНИЧЕННОЙ ОТВЕТСТВЕННОСТЬЮ "БОЛАШАҚ-4</t>
  </si>
  <si>
    <t>АО "ForteBank", АО "Народный Банк Казахстана"</t>
  </si>
  <si>
    <t>запрет на нотариальные действия, запрет на перегистрацию юридического лица, арест на банковские счета должника</t>
  </si>
  <si>
    <t xml:space="preserve"> 03.07.2024</t>
  </si>
  <si>
    <t xml:space="preserve">авто в залоге (Лизинг) Сантафе 2014 г.в. </t>
  </si>
  <si>
    <t>04.07.2024 года запрет на выезд за пределы РК, Запрет на нотарильные действия</t>
  </si>
  <si>
    <t>АО "Народный Банк Казахстана", АО "Kaspi Bank" АО "Казпочта" АО "Forte Bank"</t>
  </si>
  <si>
    <t xml:space="preserve">Земельный участок, </t>
  </si>
  <si>
    <t>30.07.2024 г.</t>
  </si>
  <si>
    <t xml:space="preserve">31.07.2024 г. </t>
  </si>
  <si>
    <t>Касенов Мурат Кабдул-Хамитович» ИИН 820319350438, г. Павлодар, ул. М.Жусупа 189 офис 120, kasenov1982murat@mail.ru</t>
  </si>
  <si>
    <t>02.08.2024 г.</t>
  </si>
  <si>
    <t>обьяснительная, предупреждение, извещение, арест имущетва, на санкции БВУ</t>
  </si>
  <si>
    <t>07.08.2024 г.</t>
  </si>
  <si>
    <t xml:space="preserve">05.04.2024 г. ТОО "AGROFARM СК" 26 587 500 тенге. 01.07.2024 г. ОРДП УДП ДВД АКМОЛИНСКОЙ ОБЛАСТИ, 18 460 тенге </t>
  </si>
  <si>
    <t xml:space="preserve">постановлением от 20.07.2023 года наложен арест на недвижимое имущество: Карагандинская, район Бухар-Жырауский, населенный пункт Тогызкудук, улица Амангелди Иманова, дом 2,Карагандинская, район Бухар-Жырауский, населенный пункт Доскей, улица Доскея, дом 18А, Карагандинская, район Бухар-Жырауский, населенный пункт Доскей, улица Доскея, дом 18Б, Карагандинская, район Бухар-Жырауский, населенный пункт Доскей, улица Доскея, дом 20, кв 2,  </t>
  </si>
  <si>
    <t>постановлением от 20.07.2024 года наложен арест на автотранспорт LADA 21214-197, год выпуска 2015-01-01
00:00:00, государственный номер 641AMV09, VIN-код XWW212140GU036331</t>
  </si>
  <si>
    <t>постановлением от 24.07.2024 года в отношении должника направлено постановление об объявлении должника в розыск</t>
  </si>
  <si>
    <t>Временно ограничен выезд  должника  из Республики Казахстан. Планируется выезд по местру регистрации должника. Также транспортные средства зарегитрированные за должником направлены в УМПС для задержания.</t>
  </si>
  <si>
    <t>03.07.2024г. Прокуратой санкционнировано Постановление об истребование номеров  и ареста счетов в БВУ, выставлены инкассовые распоряжения</t>
  </si>
  <si>
    <t xml:space="preserve"> - 01.07.2024г. Выставлегн запрет на нотариальные действия;
- 10.07.2024г. Судом санкционнировано Постановление о временном ограничении на выезд;
</t>
  </si>
  <si>
    <t>02.09.2024 г.</t>
  </si>
  <si>
    <t xml:space="preserve">судебным исполнителем направлен заппрос о наличии сельхоз техники, направлено извещение по средствам АИС ОИП,  направлен полный пакет документов  для ознакомления должников,  направлен на санкцию  запрет на выезд,  выставлен запрет в АО "Инфрмационный  учетный центр"  на  09.08.2024 г запланирован выезд нпо месту регистрации должника.В настоящий момет ведется сбор                    информации касательно деятельности должника. 21 августа  2024 года судебным исполнителем осуществлен выход по адресу регистрации должника, должник по адресу г. Петропавловск, ул.  Абая  90 не обноружен,  со слов арендаторовТОО "ДостыкЖер Агро"  закрыло свой офис в г. Петропавловск  и в данный момент находится в городе Кустанай. Согласно пояснения должника  весь покет документов должник получил и дополнительно сообщает о погашении задолженности с уборосчной компании.  судебным исполнителем заблокированы лицевые счета на элеваторах  РК </t>
  </si>
  <si>
    <t>направелно на удержание из пенсионных отчислений оплата в размере 100 000 произведена,оплата в размере 100 000 тенге будет поступать до полного погашения задолженности</t>
  </si>
  <si>
    <t xml:space="preserve">Проводится работа по оценке недвижимого имущества, для дальнейшего обращения взыскания на земельный участко принадлежащие должнику, выставлен запрет на урожай 2024 года, ведется работа по поиску потенциального клиента </t>
  </si>
  <si>
    <t>нет</t>
  </si>
  <si>
    <t>аресты</t>
  </si>
  <si>
    <t>Извещение о временном ограничении, уведомление о возбуждении исп.пр-ва</t>
  </si>
  <si>
    <t>Павлодарская, район Иртышский, населенный пункт Иртышск, улица Қажымұқан, дом 65, Павлодарская, населенный пункт Павлодар, улица Нұрсұлтан Назарбаев, дом 63, кв 97, Земельный участки Павлодарская, район Иртышский, населенный пункт Луговое, Павлодарская, район Иртышский, Павлодарская, населенный пункт Павлодар, улица Астана, дом 160/2, кв 54</t>
  </si>
  <si>
    <t>HYUNDAI SANTA FE, 2013 г/в., VOLKSWAGEN GOLF 1998 г/в., ПРИЦЕП 829450 2023 г/в., TOYOTA TOWN ACE 1955 г/в., SKODA YETI 2010 г/в.,</t>
  </si>
  <si>
    <t>Извещение о временном ограничении, уведомление о возбуждении исп.пр-ва, арест счетов, ограничение на выезд, арест движимого недвижимого имущества</t>
  </si>
  <si>
    <t>ЗАКРЫТЫЕ</t>
  </si>
  <si>
    <t>Первичный объект, Строение Северо
Казахстанская, район Айыртауский, населенный пункт Каратал, улица Орталык, дом 35, 
Земельный участок, Земельный участок Северо-Казахстанская, район Айыртауский, 
населенный пункт Каратал, улица Орталык, дом 35</t>
  </si>
  <si>
    <t xml:space="preserve">Симферопольское Агро 2020 ТОО                                    </t>
  </si>
  <si>
    <t xml:space="preserve">КосЕл Агро ТОО          </t>
  </si>
  <si>
    <t>БИН / ИИН</t>
  </si>
  <si>
    <t>1210</t>
  </si>
  <si>
    <t xml:space="preserve">01.10.2024 г. </t>
  </si>
  <si>
    <t>ALTAIR TRAID KZ ТОО</t>
  </si>
  <si>
    <t>Договор №334 от 31.05.2024г.</t>
  </si>
  <si>
    <t>B.BirlikAgro ТОО</t>
  </si>
  <si>
    <t>Договор №338 от 02.06.2024г.</t>
  </si>
  <si>
    <t>211140023474</t>
  </si>
  <si>
    <t>Договор №1004 от 03.07.2024г.</t>
  </si>
  <si>
    <t>JysanAgroKazakhstan ТОО</t>
  </si>
  <si>
    <t>Договор №657 от 12.05.2024</t>
  </si>
  <si>
    <t>Договор №205 от 16.04.2024</t>
  </si>
  <si>
    <t>NAMYS - 2017 ТОО</t>
  </si>
  <si>
    <t>170840013152</t>
  </si>
  <si>
    <t>Договор №703 от 14.05.2024</t>
  </si>
  <si>
    <t>SanarAgro ТОО</t>
  </si>
  <si>
    <t>Договор №1263 от 07.08.2024</t>
  </si>
  <si>
    <t>Saryarqa Agro ТОО</t>
  </si>
  <si>
    <t>090740003273</t>
  </si>
  <si>
    <t>Договор №588 от 10.05.24</t>
  </si>
  <si>
    <t>181040024554</t>
  </si>
  <si>
    <t>Договор №1021 от 04.07.2024</t>
  </si>
  <si>
    <t>Абай КХ</t>
  </si>
  <si>
    <t>Договор №991 от 02.07.2024</t>
  </si>
  <si>
    <t>АБДРАХМАНОВ ФХ</t>
  </si>
  <si>
    <t>Договор №300 от 28.05.2024г.</t>
  </si>
  <si>
    <t>Агайындар КХ</t>
  </si>
  <si>
    <t>Договор №266 от 11.06.2024 г.</t>
  </si>
  <si>
    <t>Агро Вектор КХ</t>
  </si>
  <si>
    <t>200964029964</t>
  </si>
  <si>
    <t>Договор №308 от 28.05.2024</t>
  </si>
  <si>
    <t>Агро Пак ТОО</t>
  </si>
  <si>
    <t>160440033587</t>
  </si>
  <si>
    <t>Договор №336 от 01.06.2024г.</t>
  </si>
  <si>
    <t>АГРО СФЕРА KZ ТОО</t>
  </si>
  <si>
    <t>200940032051</t>
  </si>
  <si>
    <t>Договор №1223 от 30.07.2024</t>
  </si>
  <si>
    <t>Агро-ПАРАСАТ ТОО</t>
  </si>
  <si>
    <t>Договор №196 от 15.04.2024г.</t>
  </si>
  <si>
    <t>АГРО-ФЕРМЕР ТОО</t>
  </si>
  <si>
    <t>Договор №550 от  08.05.2024г.</t>
  </si>
  <si>
    <t>Агрофирма БайЖер ТОО</t>
  </si>
  <si>
    <t>Договор №905 от 26.06.2024г.</t>
  </si>
  <si>
    <t>Агрофирма Халық Жері ТОО</t>
  </si>
  <si>
    <t>Договор №537 от 06.05.2024г.</t>
  </si>
  <si>
    <t>Договор №906 от 27.06.2024г.</t>
  </si>
  <si>
    <t>Адай КХ</t>
  </si>
  <si>
    <t>620921350240</t>
  </si>
  <si>
    <t>Договор №733 от 20.06.2024</t>
  </si>
  <si>
    <t>АЗАМАТ КХ</t>
  </si>
  <si>
    <t>Договор №787 от 21.06.2024г.</t>
  </si>
  <si>
    <t>Договор №893 от 26.06.2024</t>
  </si>
  <si>
    <t>Азмаган ТОО</t>
  </si>
  <si>
    <t>160240010233</t>
  </si>
  <si>
    <t>Договор №487 от 03.05.24</t>
  </si>
  <si>
    <t>Ай-Ер КХ</t>
  </si>
  <si>
    <t>Договор №739 от 20.06.2024</t>
  </si>
  <si>
    <t>Айбек КХ</t>
  </si>
  <si>
    <t>650110301090</t>
  </si>
  <si>
    <t>Договор №1166 от 23.07.2024</t>
  </si>
  <si>
    <t>Айгерим КХ</t>
  </si>
  <si>
    <t>770407301099</t>
  </si>
  <si>
    <t>Договор №1165 от 23.07.2024</t>
  </si>
  <si>
    <t>АК-ЖОЛ КХ</t>
  </si>
  <si>
    <t>600901402630</t>
  </si>
  <si>
    <t>Договор №1138 от 17.07.24 г.</t>
  </si>
  <si>
    <t>Акжар Нан ФХ</t>
  </si>
  <si>
    <t>Договор №117 от 01.04.2024</t>
  </si>
  <si>
    <t>070664027839</t>
  </si>
  <si>
    <t>Договор №753 от 20.06.2024г.</t>
  </si>
  <si>
    <t>АЛИНА ФХ В ФОРМЕ ПТ</t>
  </si>
  <si>
    <t>190464017761</t>
  </si>
  <si>
    <t>Договор №532 от 06.05.24</t>
  </si>
  <si>
    <t>Алисарай ТОО</t>
  </si>
  <si>
    <t>210540002780</t>
  </si>
  <si>
    <t>Договор №299 от 28.05.2024г.</t>
  </si>
  <si>
    <t>710115350013</t>
  </si>
  <si>
    <t>Договор №910 от 27.06.2024г.</t>
  </si>
  <si>
    <t>Алпыспаев Е.М. КХ</t>
  </si>
  <si>
    <t>781024301489</t>
  </si>
  <si>
    <t>Договор №1096 от 12.07.2024г.</t>
  </si>
  <si>
    <t>Аман-Агро КХ</t>
  </si>
  <si>
    <t>940814351392</t>
  </si>
  <si>
    <t>Договор №702 от 15.05.2024</t>
  </si>
  <si>
    <t>АМАНЖОЛ-К КХ</t>
  </si>
  <si>
    <t>600101353164</t>
  </si>
  <si>
    <t>Договор №158 от 17.05.24</t>
  </si>
  <si>
    <t>Амина КХ</t>
  </si>
  <si>
    <t>200364020878</t>
  </si>
  <si>
    <t>Договор №1123 от 16.07.2024</t>
  </si>
  <si>
    <t>Арай-1 ТОО</t>
  </si>
  <si>
    <t>980340001566</t>
  </si>
  <si>
    <t>Договор №431 от 30.04.2024г.</t>
  </si>
  <si>
    <t>Архар КХ</t>
  </si>
  <si>
    <t>621206300785</t>
  </si>
  <si>
    <t>Договор №530 от 13.06.2024</t>
  </si>
  <si>
    <t>АС КХ</t>
  </si>
  <si>
    <t>831118302023</t>
  </si>
  <si>
    <t>Договор №345 от 03.06.2024г.</t>
  </si>
  <si>
    <t>200840005685</t>
  </si>
  <si>
    <t>Договор №709 от 19.06.2024г.</t>
  </si>
  <si>
    <t>661203350089</t>
  </si>
  <si>
    <t>Договор №864 от 26.06.2024</t>
  </si>
  <si>
    <t>АЯЖАН ФХ</t>
  </si>
  <si>
    <t>100764009585</t>
  </si>
  <si>
    <t>Договор №367 от 05.06.2024г.</t>
  </si>
  <si>
    <t>Әлжан КХ</t>
  </si>
  <si>
    <t>060264031107</t>
  </si>
  <si>
    <t>Договор №280 от 25.05.2024г.</t>
  </si>
  <si>
    <t>БаАс КХ</t>
  </si>
  <si>
    <t>470620301273</t>
  </si>
  <si>
    <t>Договор №618 от 17.06.2024</t>
  </si>
  <si>
    <t>БАБАСАН КХ</t>
  </si>
  <si>
    <t>590217301089</t>
  </si>
  <si>
    <t>Договор №585 от 10.05.2024</t>
  </si>
  <si>
    <t>БАЛДИКОВ У.К. КХ</t>
  </si>
  <si>
    <t>530102301954</t>
  </si>
  <si>
    <t>Договор №819 от 17.06.2024г.</t>
  </si>
  <si>
    <t>Батракова В.И. КХ</t>
  </si>
  <si>
    <t>Договор №578 от 15.06.2024</t>
  </si>
  <si>
    <t>Договор №1012 от 04.07.2024г.</t>
  </si>
  <si>
    <t>Договор №1054 от 09.07.2024г.</t>
  </si>
  <si>
    <t>150640026381</t>
  </si>
  <si>
    <t>Договор №399 от 29.04.2024</t>
  </si>
  <si>
    <t>БУХАР ЖЫРАУ КХ</t>
  </si>
  <si>
    <t>680501350199</t>
  </si>
  <si>
    <t>Договор №435 от 10.06.2024</t>
  </si>
  <si>
    <t>ВЕГА-СПЕКТР ТОО</t>
  </si>
  <si>
    <t>041240004336</t>
  </si>
  <si>
    <t>Договор №503 от 04.05.24</t>
  </si>
  <si>
    <t>Договор №430 от 30.04.2024</t>
  </si>
  <si>
    <t>Восток ФХ</t>
  </si>
  <si>
    <t>210764011571</t>
  </si>
  <si>
    <t>Договор №175 от 17.05.2024</t>
  </si>
  <si>
    <t>Галикс КХ</t>
  </si>
  <si>
    <t>730929350346</t>
  </si>
  <si>
    <t>Договор №675 от 13.05.2024</t>
  </si>
  <si>
    <t>630919401081</t>
  </si>
  <si>
    <t>Договор №620 от 10.05.2024</t>
  </si>
  <si>
    <t>Гиззат КХ</t>
  </si>
  <si>
    <t>570819400680</t>
  </si>
  <si>
    <t>Договор №567 от 10.05.2024</t>
  </si>
  <si>
    <t>Горбань И.Н. КХ</t>
  </si>
  <si>
    <t>690102302290</t>
  </si>
  <si>
    <t>Договор №914 от 27.06.2024</t>
  </si>
  <si>
    <t>Гребенюк В.А. КХ</t>
  </si>
  <si>
    <t>730327301751</t>
  </si>
  <si>
    <t>Договор №1103 от 13.07.2024г.</t>
  </si>
  <si>
    <t>Данкой ИП</t>
  </si>
  <si>
    <t>730721400375</t>
  </si>
  <si>
    <t>Договор №337 от 25.04.2024</t>
  </si>
  <si>
    <t>Дарын-Саулет КХ</t>
  </si>
  <si>
    <t>640223302051</t>
  </si>
  <si>
    <t>Договор №253 от 22.05.2024</t>
  </si>
  <si>
    <t>721109450038</t>
  </si>
  <si>
    <t>Договор №1055 от 09.07.2024г.</t>
  </si>
  <si>
    <t>Даулетті ел ТОО</t>
  </si>
  <si>
    <t>041240002736</t>
  </si>
  <si>
    <t>Договор №693 от 14.05.2024 г.</t>
  </si>
  <si>
    <t>Договор №1109 от 15.07.2024</t>
  </si>
  <si>
    <t>Диана КХ</t>
  </si>
  <si>
    <t>630502401593</t>
  </si>
  <si>
    <t>Договор №794 от 21.06.2024г.</t>
  </si>
  <si>
    <t>Диас КФХ</t>
  </si>
  <si>
    <t>841124350236</t>
  </si>
  <si>
    <t>Договор №989 от 02.07.2024г.</t>
  </si>
  <si>
    <t>Динали Агро ТОО</t>
  </si>
  <si>
    <t>Договор №1198 от 26.07.2024</t>
  </si>
  <si>
    <t>ДИЯР КХ</t>
  </si>
  <si>
    <t>930406350730</t>
  </si>
  <si>
    <t>Договор №408 от 29.04.2024</t>
  </si>
  <si>
    <t>Договор №263 от 23.04.2024</t>
  </si>
  <si>
    <t>ДОСТЫК АГРО ЕСИЛЬ ТОО</t>
  </si>
  <si>
    <t>160940023141</t>
  </si>
  <si>
    <t>Договор №629 от 17.06.2024</t>
  </si>
  <si>
    <t>Договор №1052 от 09.07.2024г.</t>
  </si>
  <si>
    <t>Дудов С.И. ФХ</t>
  </si>
  <si>
    <t>550128300327</t>
  </si>
  <si>
    <t>Договор №1217 от 29.07.2024</t>
  </si>
  <si>
    <t>Ембек КХ</t>
  </si>
  <si>
    <t>Договор №672 от 13.05.2024</t>
  </si>
  <si>
    <t>Енбек Агро-2020 ТОО</t>
  </si>
  <si>
    <t>200240014048</t>
  </si>
  <si>
    <t>Договор №792 от 21.06.2024г.</t>
  </si>
  <si>
    <t>591014450042</t>
  </si>
  <si>
    <t>Договор №559 от 08.05.24</t>
  </si>
  <si>
    <t>Ермек-Агро ТОО</t>
  </si>
  <si>
    <t>041140012829</t>
  </si>
  <si>
    <t>Договор №1131 от 16.07.2024</t>
  </si>
  <si>
    <t>Договор №96 от 29.03.2024</t>
  </si>
  <si>
    <t>Ескеев Е КХ</t>
  </si>
  <si>
    <t>Договор №804 от 22.06.2024</t>
  </si>
  <si>
    <t>Жакупов ФХ</t>
  </si>
  <si>
    <t>840324350429</t>
  </si>
  <si>
    <t>Договор №322 от 30.05.2024</t>
  </si>
  <si>
    <t>Жан КХ</t>
  </si>
  <si>
    <t>510418300851</t>
  </si>
  <si>
    <t>Договор №658 от 18.06.2024г.</t>
  </si>
  <si>
    <t>Жанажол-Агро КХ</t>
  </si>
  <si>
    <t>811225350517</t>
  </si>
  <si>
    <t>Договор №173 от 17.05.2024</t>
  </si>
  <si>
    <t>Жигер ФХ</t>
  </si>
  <si>
    <t>880924350408</t>
  </si>
  <si>
    <t>Договор №784 от 21.06.2024г.</t>
  </si>
  <si>
    <t>Жол-Аман КХ</t>
  </si>
  <si>
    <t>800531301012</t>
  </si>
  <si>
    <t>Договор №255 от 22.05.2024</t>
  </si>
  <si>
    <t>Жунусов А.А. КХ</t>
  </si>
  <si>
    <t>690404350064</t>
  </si>
  <si>
    <t>Договор №899 от 26.06.2024</t>
  </si>
  <si>
    <t>Жученко Сергей Васильевич КХ</t>
  </si>
  <si>
    <t>801017300270</t>
  </si>
  <si>
    <t>Договор №634 от 10.05.2024 г.</t>
  </si>
  <si>
    <t>Зайнолла КХ</t>
  </si>
  <si>
    <t>760603402048</t>
  </si>
  <si>
    <t>Договор №1202 от 27.07.2024г.</t>
  </si>
  <si>
    <t>Заря КХ</t>
  </si>
  <si>
    <t>Договор №4788 от 09.04.2024</t>
  </si>
  <si>
    <t>Договор №24 от 12.03.2024 г.</t>
  </si>
  <si>
    <t>Договор №33 от 14.03.2024</t>
  </si>
  <si>
    <t>Зурә ФХ</t>
  </si>
  <si>
    <t>170664016547</t>
  </si>
  <si>
    <t>Договор №332 от 31 мая 2024</t>
  </si>
  <si>
    <t>Ибраим КХ</t>
  </si>
  <si>
    <t>Договор №931 от 27.06.2024</t>
  </si>
  <si>
    <t>Иванько С.В. КХ</t>
  </si>
  <si>
    <t>Договор №223 от 11.04.2024</t>
  </si>
  <si>
    <t>Ильяс 2030 ТОО</t>
  </si>
  <si>
    <t>Договор №968 от 01.07.2024г.</t>
  </si>
  <si>
    <t>040940004213</t>
  </si>
  <si>
    <t>Договор №312 от 25.04.2024</t>
  </si>
  <si>
    <t>Имран КХ</t>
  </si>
  <si>
    <t>860122350335</t>
  </si>
  <si>
    <t>Договор №462 от 02.05.2024 г.</t>
  </si>
  <si>
    <t>Договор №578 от 10.05.24 г.</t>
  </si>
  <si>
    <t>ИП КХ Ануар</t>
  </si>
  <si>
    <t>Договор №844 от 24.06.2024г.</t>
  </si>
  <si>
    <t>ИСАГАЛИ ТОО</t>
  </si>
  <si>
    <t>031240003623</t>
  </si>
  <si>
    <t>Договор №124 от 02.04.2024</t>
  </si>
  <si>
    <t>ИСКАКОВ КХ</t>
  </si>
  <si>
    <t>Договор №400 от 29.04.2024</t>
  </si>
  <si>
    <t>Казмикс ТОО</t>
  </si>
  <si>
    <t>180740015612</t>
  </si>
  <si>
    <t>Договор №330 от 25.04.2024г.</t>
  </si>
  <si>
    <t>КазПв-Агро ТОО</t>
  </si>
  <si>
    <t>Договор №1061 от 10.07.2024</t>
  </si>
  <si>
    <t>Договор №754 от 20.06.2024</t>
  </si>
  <si>
    <t>Кайса КХ</t>
  </si>
  <si>
    <t>661217301027</t>
  </si>
  <si>
    <t>Договор №254 от 22.05.2024</t>
  </si>
  <si>
    <t>Калиев С.Ж КХ</t>
  </si>
  <si>
    <t>611101350640</t>
  </si>
  <si>
    <t>Договор №286 от 28.05.2024</t>
  </si>
  <si>
    <t>Калыма ТОО</t>
  </si>
  <si>
    <t>211140030784</t>
  </si>
  <si>
    <t>Договор №979 от 01.07.2024г.</t>
  </si>
  <si>
    <t>Кермек КХ</t>
  </si>
  <si>
    <t>600508450446</t>
  </si>
  <si>
    <t>Договор №1119 от 15.07.2024г.</t>
  </si>
  <si>
    <t>Кобжанов КХ</t>
  </si>
  <si>
    <t>Қарағай Агро ТОО</t>
  </si>
  <si>
    <t>090440004538</t>
  </si>
  <si>
    <t>Договор №984 от 01.07.2024г.</t>
  </si>
  <si>
    <t>Қызыл-Уюм ТОО</t>
  </si>
  <si>
    <t>040240015993</t>
  </si>
  <si>
    <t>Договор №1039 от 08.07.2024 г.</t>
  </si>
  <si>
    <t>Луговое КХ</t>
  </si>
  <si>
    <t>Договор №622 от 10.05.2024</t>
  </si>
  <si>
    <t>Договор №663 от 18.06.2024г.</t>
  </si>
  <si>
    <t>Мак-С ТОО</t>
  </si>
  <si>
    <t>050240009990</t>
  </si>
  <si>
    <t>Договор №487 от 12.07.2024</t>
  </si>
  <si>
    <t>Договор №627 от 17.06.2024</t>
  </si>
  <si>
    <t>МАНСУР ТОО</t>
  </si>
  <si>
    <t>900740000151</t>
  </si>
  <si>
    <t>Договор №673 от 13.05.24</t>
  </si>
  <si>
    <t>Машлякевич Крестьянское Хозяйство</t>
  </si>
  <si>
    <t>611102350289</t>
  </si>
  <si>
    <t>Договор №479 от 02.05.2024</t>
  </si>
  <si>
    <t>190140033889</t>
  </si>
  <si>
    <t>Договор №548 от 08.05.2024</t>
  </si>
  <si>
    <t>Мирас КХ</t>
  </si>
  <si>
    <t>Договор №742 от 20.06.2024</t>
  </si>
  <si>
    <t>Музыченко Е.Н. КХ</t>
  </si>
  <si>
    <t>760401350073</t>
  </si>
  <si>
    <t>Договор №142 от 05.04.2024 г.</t>
  </si>
  <si>
    <t>Мулдабеков Орал Габдулович КХ</t>
  </si>
  <si>
    <t>730923301226</t>
  </si>
  <si>
    <t>Договор №635 от 10.05.2024</t>
  </si>
  <si>
    <t>Договор №624 от 10.05.24</t>
  </si>
  <si>
    <t>Мусин С. Б.  КХ</t>
  </si>
  <si>
    <t>Договор №482 от 03.05.2024</t>
  </si>
  <si>
    <t>Договор №519 от 05.05.24 г.</t>
  </si>
  <si>
    <t>Нурасыл КХ</t>
  </si>
  <si>
    <t>950216351155</t>
  </si>
  <si>
    <t>Договор №550 от 15.06.2024г.</t>
  </si>
  <si>
    <t>Нурлан КХ</t>
  </si>
  <si>
    <t>830901350423</t>
  </si>
  <si>
    <t>Договор №1142 от 18.07.2024 г.</t>
  </si>
  <si>
    <t>020240008372</t>
  </si>
  <si>
    <t>Договор №591 от 16.06.2024г.</t>
  </si>
  <si>
    <t>Олжас и К КХ</t>
  </si>
  <si>
    <t>800115300786</t>
  </si>
  <si>
    <t>Договор №109 от 29.03.2024</t>
  </si>
  <si>
    <t>680101302352</t>
  </si>
  <si>
    <t>Договор №865 от 25.06.2024</t>
  </si>
  <si>
    <t>ПИЧКУЛЯКОВ А.В. КХ</t>
  </si>
  <si>
    <t>720522301086</t>
  </si>
  <si>
    <t>Договор №232 от 19.04.2024г.</t>
  </si>
  <si>
    <t>Договор №854 от 25.06.2024</t>
  </si>
  <si>
    <t>Плохотенко Е.Г. КХ</t>
  </si>
  <si>
    <t>561105401122</t>
  </si>
  <si>
    <t>Договор №1162 от 17.07.2024г.</t>
  </si>
  <si>
    <t>Поляна ТОО</t>
  </si>
  <si>
    <t>991140006584</t>
  </si>
  <si>
    <t>Договор №717 от 15.05.2024</t>
  </si>
  <si>
    <t>Попова П.И. КХ</t>
  </si>
  <si>
    <t>620402350358</t>
  </si>
  <si>
    <t>Договор №941 от 27.06.2024г.</t>
  </si>
  <si>
    <t>Поспелов Д.Г. КХ</t>
  </si>
  <si>
    <t>601112350251</t>
  </si>
  <si>
    <t>Договор №1232 от 30.07.2024г.</t>
  </si>
  <si>
    <t>Пфафенгут А.Р. КХ</t>
  </si>
  <si>
    <t>890519350814</t>
  </si>
  <si>
    <t>Договор №572 от 09.05.2024</t>
  </si>
  <si>
    <t>Раковец Е,А, КХ</t>
  </si>
  <si>
    <t>700311350380</t>
  </si>
  <si>
    <t>Договор №658 от 12.05.24</t>
  </si>
  <si>
    <t>РАХАТ КХ</t>
  </si>
  <si>
    <t>711123301127</t>
  </si>
  <si>
    <t>Договор №457 от 02.05.24</t>
  </si>
  <si>
    <t>Ринат и К КХ</t>
  </si>
  <si>
    <t>881129350314</t>
  </si>
  <si>
    <t>Договор №1152 от 19.07.2024г.</t>
  </si>
  <si>
    <t>Договор №145 от 16.05.2024</t>
  </si>
  <si>
    <t>САД-НУР ТОО</t>
  </si>
  <si>
    <t>041140005063</t>
  </si>
  <si>
    <t>Договор №354 от 10.04.2024 г</t>
  </si>
  <si>
    <t>Садаков А.А, КХ ИИН 960630351495</t>
  </si>
  <si>
    <t>960630351495</t>
  </si>
  <si>
    <t>Договор №694 от 14.05.2024</t>
  </si>
  <si>
    <t>Самир ФХ</t>
  </si>
  <si>
    <t>481207300294</t>
  </si>
  <si>
    <t>Договор №529 от 13.06.2024</t>
  </si>
  <si>
    <t>САМУР КХ</t>
  </si>
  <si>
    <t>580309300742</t>
  </si>
  <si>
    <t>Договор №4771 от 25.03.2024</t>
  </si>
  <si>
    <t>Саят КХ</t>
  </si>
  <si>
    <t>630127350335</t>
  </si>
  <si>
    <t>Договор №309 от 28.05.2024</t>
  </si>
  <si>
    <t>Север Жасылжер ТОО</t>
  </si>
  <si>
    <t>090540003701</t>
  </si>
  <si>
    <t>Договор №626 от 10.05.24</t>
  </si>
  <si>
    <t>Догвор №170 от 17.05.2024 г.</t>
  </si>
  <si>
    <t>Симферопольское Агро 2020 ТОО</t>
  </si>
  <si>
    <t>Договор №256 от 22.05.2024</t>
  </si>
  <si>
    <t>Договор №496 от 03.05.24</t>
  </si>
  <si>
    <t>София КХ</t>
  </si>
  <si>
    <t>621018402200</t>
  </si>
  <si>
    <t>Договор №801 от 22.06.2024</t>
  </si>
  <si>
    <t>Союз Алем-KZ ТОО</t>
  </si>
  <si>
    <t>Договор №370 от 28.04.2024г.</t>
  </si>
  <si>
    <t>Тамирис Жер ТОО</t>
  </si>
  <si>
    <t>171040037212</t>
  </si>
  <si>
    <t>Договор №354 от 03.06.2024</t>
  </si>
  <si>
    <t>Договор №907 от 27.06.2024г.</t>
  </si>
  <si>
    <t>ТАН КХ</t>
  </si>
  <si>
    <t>761109350316</t>
  </si>
  <si>
    <t>Договор №414 от 07.06.2024</t>
  </si>
  <si>
    <t>Татьяна и К Крестьянское Хозяйство</t>
  </si>
  <si>
    <t>710212350186</t>
  </si>
  <si>
    <t>Договор №678 от 13.05.2024</t>
  </si>
  <si>
    <t>ТДС-Агро ТОО</t>
  </si>
  <si>
    <t>121240005371</t>
  </si>
  <si>
    <t>Договор №409 от 07.06.2024г.</t>
  </si>
  <si>
    <t>Тем-КАР КХ</t>
  </si>
  <si>
    <t>Договор №469 от 02.05.24</t>
  </si>
  <si>
    <t>051064022508</t>
  </si>
  <si>
    <t>Договор №531 от 13.06.2024</t>
  </si>
  <si>
    <t>Терек-М ТОО</t>
  </si>
  <si>
    <t>021240007694</t>
  </si>
  <si>
    <t>Договор №740 от 20.06.2024 г.</t>
  </si>
  <si>
    <t>Тумар ФХ</t>
  </si>
  <si>
    <t>Тухватуллин Ф.Г. и К ФХ</t>
  </si>
  <si>
    <t>050964022855</t>
  </si>
  <si>
    <t>Договор №816 от 23.06.2024г.</t>
  </si>
  <si>
    <t>Укен КХ</t>
  </si>
  <si>
    <t>050264032301</t>
  </si>
  <si>
    <t>Договор №187 от 16.05.2024</t>
  </si>
  <si>
    <t>УРАЗБАЕВ КХ</t>
  </si>
  <si>
    <t>660623301091</t>
  </si>
  <si>
    <t>Договор №170 от 25.04.2024</t>
  </si>
  <si>
    <t>Договор №1030 от 05.07.2024 г.</t>
  </si>
  <si>
    <t>Чайка КХ</t>
  </si>
  <si>
    <t>Договор №710 от 15.05.2024г.</t>
  </si>
  <si>
    <t>ЧИСТЫЙ ЯР АГРО ТОО</t>
  </si>
  <si>
    <t>041240001222</t>
  </si>
  <si>
    <t>Договор №344 от 03.06.2024 г.</t>
  </si>
  <si>
    <t>ШАЙХАН-АГРО ТОО</t>
  </si>
  <si>
    <t>Договор №933 от 03.05.24</t>
  </si>
  <si>
    <t>Шериезданов С.Р. КХ</t>
  </si>
  <si>
    <t>640508300877</t>
  </si>
  <si>
    <t>Договор №727 от 20.06.2024г.</t>
  </si>
  <si>
    <t>ШИЛОВ АЛЕКСЕЙ АНАТОЛЬЕВИЧ ИП</t>
  </si>
  <si>
    <t>820917351427</t>
  </si>
  <si>
    <t>Договор №808 от 22.06.2024</t>
  </si>
  <si>
    <t>Шинкентаев О. КХ</t>
  </si>
  <si>
    <t>661211350101</t>
  </si>
  <si>
    <t>Договор №663 от 13.05.2024</t>
  </si>
  <si>
    <t>ШОРТАНБАЙ 2020 ТОО</t>
  </si>
  <si>
    <t>Договор №345 от 26.04.2024</t>
  </si>
  <si>
    <t>ШОРТАНБАЙ-2019 ТОО</t>
  </si>
  <si>
    <t>Договор №346 от 26.04.2024</t>
  </si>
  <si>
    <t>Щербаков Вячеслав Александрович КХ</t>
  </si>
  <si>
    <t>800112350111</t>
  </si>
  <si>
    <t>Договор №483 от 12.06.2024г.</t>
  </si>
  <si>
    <t>Ырыс КХ</t>
  </si>
  <si>
    <t>850126350781</t>
  </si>
  <si>
    <t>Договор №710 от 19.06.2024г.</t>
  </si>
  <si>
    <t>Ырыс Товарищество с ограниченной ответственностью</t>
  </si>
  <si>
    <t>131240005066</t>
  </si>
  <si>
    <t>Договор №607 от 17.06.2024г.</t>
  </si>
  <si>
    <t>Элина ТОО</t>
  </si>
  <si>
    <t>Договор №191 от 18.05.2024</t>
  </si>
  <si>
    <t xml:space="preserve">Сумма договора </t>
  </si>
  <si>
    <t>Менеджер</t>
  </si>
  <si>
    <t>Общая сумма задолженности по договору</t>
  </si>
  <si>
    <t>Сергей Шпаковский</t>
  </si>
  <si>
    <t xml:space="preserve">01.12.2024 г. </t>
  </si>
  <si>
    <t>Даурен Жаирбаев</t>
  </si>
  <si>
    <t>Александр Терещенко</t>
  </si>
  <si>
    <t>Евгений Соловьев</t>
  </si>
  <si>
    <t>Николай Щульц</t>
  </si>
  <si>
    <t>Олег Карташов</t>
  </si>
  <si>
    <t>Павел Афанасьев</t>
  </si>
  <si>
    <t>Булат Турежанов</t>
  </si>
  <si>
    <t>Алибек Абдрахманов</t>
  </si>
  <si>
    <t>Жанат Охатов</t>
  </si>
  <si>
    <t>Егор Рак</t>
  </si>
  <si>
    <t>Бахтияр Сакенов</t>
  </si>
  <si>
    <t>Рустем Баймурзинов</t>
  </si>
  <si>
    <t>Данияр Димбаев</t>
  </si>
  <si>
    <t>Евгений Гугневич</t>
  </si>
  <si>
    <t>Виктор Авижич</t>
  </si>
  <si>
    <t>Камиль Усманов</t>
  </si>
  <si>
    <t>Мурат Каненов</t>
  </si>
  <si>
    <t>Руфат Кабимулдин</t>
  </si>
  <si>
    <t>Ермек Хасанов</t>
  </si>
  <si>
    <t>Куаныш Мамбетов</t>
  </si>
  <si>
    <t>Азамат Жуманазаров</t>
  </si>
  <si>
    <t>Азамат Кожебаев</t>
  </si>
  <si>
    <t>Александр Яковлев</t>
  </si>
  <si>
    <t>Георгий Джиоев</t>
  </si>
  <si>
    <t>Александр Сафронов</t>
  </si>
  <si>
    <t>Артем Лактионов</t>
  </si>
  <si>
    <t>Асхат Кабдрахманов</t>
  </si>
  <si>
    <t>Алексей Лубянецкий</t>
  </si>
  <si>
    <t>Филипп Винницкий</t>
  </si>
  <si>
    <t>Канат Таукин</t>
  </si>
  <si>
    <t>Виталий Герасимов</t>
  </si>
  <si>
    <t>Азамат Дауленов</t>
  </si>
  <si>
    <t>Ринат Джексенбаев</t>
  </si>
  <si>
    <t>Ильяс Тургумбаев</t>
  </si>
  <si>
    <t>Рустам Садвакасов</t>
  </si>
  <si>
    <t>Максим Цхай</t>
  </si>
  <si>
    <t>Сергей Гаврилюк</t>
  </si>
  <si>
    <t>Владислав Анишкевич</t>
  </si>
  <si>
    <t>Дмитрий Коржов</t>
  </si>
  <si>
    <t>Рауан Балгожа</t>
  </si>
  <si>
    <t>Асылжан Турсынбеков</t>
  </si>
  <si>
    <t>Мәди Назарбек</t>
  </si>
  <si>
    <t>Жеңіс Қойгелді</t>
  </si>
  <si>
    <t>18.09.2024 г.</t>
  </si>
  <si>
    <t>17.09.2024 г.</t>
  </si>
  <si>
    <t>КХ Надежда</t>
  </si>
  <si>
    <t>Договор №1065 от 10.07.2024</t>
  </si>
  <si>
    <t>Договор №1008 от 03.07.2024</t>
  </si>
  <si>
    <t>Карлыгаш КХ</t>
  </si>
  <si>
    <t>510601400139</t>
  </si>
  <si>
    <t>Договор №1248 от 01.08.2024</t>
  </si>
  <si>
    <t>ТАРБАГАТАЙ КХ</t>
  </si>
  <si>
    <t>461002300672</t>
  </si>
  <si>
    <t>Договор №488 от 12.07.2024 г.</t>
  </si>
  <si>
    <t>Договор №1077 от 11.07.2024</t>
  </si>
  <si>
    <t>25.09.2024 г.</t>
  </si>
  <si>
    <t>27.09.2024 г.</t>
  </si>
  <si>
    <t>Договор №553 от 08.05.2024г.</t>
  </si>
  <si>
    <t>Срок погашения</t>
  </si>
  <si>
    <t>Kuan-Agro.kz ТОО</t>
  </si>
  <si>
    <t>Договор №    от 30.09.2024</t>
  </si>
  <si>
    <t xml:space="preserve">Аканов Ж. Р. КХ         </t>
  </si>
  <si>
    <t>07.10.2024 г.</t>
  </si>
  <si>
    <t>08.10.2024 г.</t>
  </si>
  <si>
    <t>441 430</t>
  </si>
  <si>
    <t>Глебов А.А. КХ</t>
  </si>
  <si>
    <t>Договор №1306 от 23.09.2024г.</t>
  </si>
  <si>
    <t>Данияр ФХ</t>
  </si>
  <si>
    <t>Договор №287 от 27.05.2024</t>
  </si>
  <si>
    <t>Екпін-2002 ТОО</t>
  </si>
  <si>
    <t>Договор №1268 от 14.08.2024</t>
  </si>
  <si>
    <t>480616350053</t>
  </si>
  <si>
    <t>520114301244</t>
  </si>
  <si>
    <t>имеется</t>
  </si>
  <si>
    <t>РИСКИ</t>
  </si>
  <si>
    <t>без действущее предприятие, в розыскке</t>
  </si>
  <si>
    <t>Управление рисками</t>
  </si>
  <si>
    <t>21.08.2024 ТОО Астана Нан,  31 094 800 тенге</t>
  </si>
  <si>
    <t>30.10.2024 г.</t>
  </si>
  <si>
    <t>Временно ограничен выезд  из Республики Казахстан. Должник в ближайшее время обязался закрыть долг. Также транспортные средства зарегитрированные за должником направлены в УМПС для задержания. В РОЗЫСКЕ авто</t>
  </si>
  <si>
    <t xml:space="preserve">Предпринимаются меры для принудительного взыскания долга. Оценка готова направлена должнику на ознакомления, после в суд на аукцион </t>
  </si>
  <si>
    <t>05.11.2024 г.</t>
  </si>
  <si>
    <t xml:space="preserve">нотариат,арест имущества,арест на траспорт, запрет на выезд, вынесено предупреждение.  Планируется уборка семечки до 15.11.2024 г. с последующей ее реализацией.  07.11.2024 г. направить на оценку, 14.11.2024 г. получение оценки, вручение оценки должнику и на его обжалование 10 рабочих дней, 29.11.2024 г.  должнику предоставляется возможность на самореализацию, 01.12.2024 г. выставление заявки на торги, 18.12.2024 г. проведение торгов, 06.01.2025 г. повторные торги.    </t>
  </si>
  <si>
    <t>зем участки Павлодарская, район Щербактинский, населенный пункт Хмельницкий, ЗУ 537,3 га 14:213:025:008, ЗУ 526,7 га 14:213:026:008</t>
  </si>
  <si>
    <t xml:space="preserve">Частный дом, Павл.обл.,р-он Теренколь, с.Песчаное ул.Выдрина д.3 кв.1, г.Павлодар, ул. Торайгырова , д. 6, кв. 175, ЗУ 14:208:208:001 8531,7 га,  </t>
  </si>
  <si>
    <t xml:space="preserve">нотариат,арест имущества, запрет на выезд, вынесено предупреждение.  Планируется уборка семечки до 15.11.2024 г. с последующей ее реализацией.  07.11.2024 г. направить на оценку, 14.11.2024 г. получение оценки, вручение оценки должнику и на его обжалование 10 рабочих дней, 29.11.2024 г.  должнику предоставляется возможность на самореализацию, 01.12.2024 г. выставление заявки на торги, 18.12.2024 г. проведение торгов, 06.01.2025 г. повторные торги.    </t>
  </si>
  <si>
    <t xml:space="preserve">нотариат,арест имущества,арест на траспорт, запрет на выезд, вынесено предупреждение.  Планируется уборка семечки до 15.11.2024 г. с последующей ее реализацией.  07.11.2024 г. направить запрос в НАО о предоставлении документов на квартиру и частный дом, после направить на оценку, 14.11.2024 г. получение оценки, вручение оценки должнику и на его обжалование 10 рабочих дней, 29.11.2024 г.  должнику предоставляется возможность на самореализацию, 01.12.2024 г. выставление заявки на торги, 18.12.2024 г. проведение торгов, 06.01.2025 г. повторные торги.    </t>
  </si>
  <si>
    <t xml:space="preserve">Выставлен нотариальный запрет, а также запрет на перегистрацию ТОО, получены все прав доки на ЗУ, направлено на оценку 5 ЗУ, 11.11.2024 г. направить на аукцион. </t>
  </si>
  <si>
    <t xml:space="preserve">Выставлен нотариальный запрет, а также запрет на перегистрацию  дополнительно сообщаем что в отношении руководитея Даутова Каната Иманмагзамовича выставлено временное ограничение на выезд из РК,  получены все прав доки на ЗУ, направлено на оценку 3 ЗУ, 11.11.2024 г. направить на аукцион. </t>
  </si>
  <si>
    <t xml:space="preserve">Выставлен нотариальный запрет, а также запрет на перегистрацию  дополнительно сообщаем что в отношении руководитея Даутова Каната Иманмагзамовича выставлено временное ограничение на выезд из РК, получены все прав доки на 5 ЗУ. После вступления в наследство феврале 2025 г. иполнительные действия будут продолжены.  </t>
  </si>
  <si>
    <t>Ждем отчет об оценке арестованного имущества. Замена ЧСИ</t>
  </si>
  <si>
    <t xml:space="preserve">без действущее предприятие, Наличия других ИП, </t>
  </si>
  <si>
    <t xml:space="preserve">21.11.2024 г., ТОО "АСТЫҚ ҚОЙМАЛАРЫ",  6 456 675 тенге, 14.05.2024 г., ТОО "TITAN CENTRAL ASIA" 5 520 800 тенге, 16.05.2024 г. ТОО "ФИРМА "АРАСАН", 57 974 567 тенге, 12.01.2024 г., ТОО "АСТЫҚ ҚОЙМАЛАРЫ", 3 219 332 тенге, 06.03.2023 ПОТЯКИНА О.А., 16 026 551 тенге, </t>
  </si>
  <si>
    <t>ИТОГО общий</t>
  </si>
  <si>
    <t>Суд 2024 г.</t>
  </si>
  <si>
    <t>24.12.2024 г.</t>
  </si>
  <si>
    <t>Жасқайрат ФХ 831218350483</t>
  </si>
  <si>
    <t>06.12.2024 г.</t>
  </si>
  <si>
    <t>05.01.2025 г.</t>
  </si>
  <si>
    <t>01.03.2025 г.</t>
  </si>
  <si>
    <t>01.02.2025 г.</t>
  </si>
  <si>
    <t>20.01.2025 г.</t>
  </si>
  <si>
    <t>15.01.2025 г.</t>
  </si>
  <si>
    <t>Арлан Шаткенов</t>
  </si>
  <si>
    <t xml:space="preserve">ФЕРМЕР 2030 ФХ         </t>
  </si>
  <si>
    <t>22.10.2024, ТОО МФО "SF OFFLINE" (СФ ОФФЛАЙН) 246 223 тенге,  26.12.2024 Государство, 450 424 тенге, 13.11.2024, Государство, 58 340 тенге, 22.11.2024, АО "КАЗАГРОФИНАНС" 9 408 928,48 тенге, 27.11.2024 ТОО МФО "LENDING AND FINANCE TECHNOLOGIES" 141 123,04 тенге</t>
  </si>
  <si>
    <t>Суд расходы</t>
  </si>
  <si>
    <t>земельные участки Павлодарская область Железинский р-он</t>
  </si>
  <si>
    <t>Модель ТС ГКБ 817, Год выпуска ТС 1993, цвет зеленый, ГРНЗ 3472SC, номер СРТС SA00189715, Категория ТС E</t>
  </si>
  <si>
    <t>нотариат, арест имущества, арест на траспорт, арест БВУ</t>
  </si>
  <si>
    <t xml:space="preserve">осужден АП - 162/2, запрос В КУИС МВД РК (Извещение о временном ограничении, уведомление о возбуждении исп.пр-ва) арест счетов, арест движимого недвижимого имущества, </t>
  </si>
  <si>
    <t>СУД</t>
  </si>
  <si>
    <t>Испол.произв.</t>
  </si>
  <si>
    <t>Кызыл Жар ТОО</t>
  </si>
  <si>
    <t>Рег/Арб сбор</t>
  </si>
  <si>
    <t>ГК Избасаров</t>
  </si>
  <si>
    <t>Договор №3747 от 16.03.2023г.</t>
  </si>
  <si>
    <t>18.11.2024 ТОВАРИЩЕСТВО С ОГРАНИЧЕННОЙ ОТВЕТСТВЕННОСТЬЮ "АСТАНА-НАН"- 62 346 000    11.11.2024 ТОВАРИЩЕСТВО С ОГРАНИЧЕННОЙ ОТВЕТСТВЕННОСТЬЮ "МИКРОФИНАНСОВАЯ ОРГАНИЗАЦИЯ «AUA FINANCE"     4 734 344                05.04.2024 ТОВАРИЩЕСТВО С ОГРАНИЧЕННОЙ ОТВЕТСТВЕННОСТЬЮ "AGROFARM СК"  26 587 500      19.11.2024 АКЦИОНЕРНОЕ ОБЩЕСТВО "АГРОМАШХОЛДИНГ KZ"175 100 000</t>
  </si>
  <si>
    <t xml:space="preserve"> 21.08.2024 ТОВАРИЩЕСТВО С ОГРАНИЧЕННОЙ ОТВЕТСТВЕННОСТЬЮ "АСТАНА-НАН"    31 094 800</t>
  </si>
  <si>
    <t>Реализацмя движмого и недвижимого имущества не покрывает сумму долга. Наличие других ИЛ</t>
  </si>
  <si>
    <t xml:space="preserve">ТОО "Explanta" 36 094 487 АО "Агромашхолдинг KZ" 178 208 460 </t>
  </si>
  <si>
    <t>Все имущество в Залоге у  АО СПК  Тобол. Директор ищет инвестора для погашения задолженности. Наличие других ИЛ</t>
  </si>
  <si>
    <t>Отсутствует движимое и недвижимое имущество. В марте  подать заявление по привлечению к уголовной ответственности по ст. 430 УК РК</t>
  </si>
  <si>
    <t>В суде</t>
  </si>
  <si>
    <t>Общий</t>
  </si>
  <si>
    <t>Претензия 2023</t>
  </si>
  <si>
    <t>Садаков КХ</t>
  </si>
  <si>
    <t>ИТОГО без пени и суд расходов</t>
  </si>
  <si>
    <t>Аида СХП ТОО</t>
  </si>
  <si>
    <t>Договор поставки №3/89-АКМ от 13.01.2025 г</t>
  </si>
  <si>
    <t xml:space="preserve">Казмикс ТОО    </t>
  </si>
  <si>
    <t>Имеется задолженность по исполнительному производству 62 062 819,00 тенге, имеется имущество не покрывающая задолженность</t>
  </si>
  <si>
    <t>отсутсвует имущетво</t>
  </si>
  <si>
    <t>ТОО "ЦЕРЕРА-АГРО"  377 300 тенге, ТОО "ЦЕРЕРА-АГРО" 4 469 119 тенге, ТОО "АСТАНА-НАН" 5 150 000 тенге, ТОО "СЕВЕРО-КАЗАХСТАНСКАЯ СЕЛЬСКОХОЗЯЙСТВЕННАЯ ОПЫТНАЯ СТАНЦИЯ" 52 066 400 тенге.</t>
  </si>
  <si>
    <t>В ходе исполнения исполнительного документа было установлено, что за должником зарегистрировано движимое имущество, на которое постановлением от 26.06.2024 года наложено ограничение.
Также в качестве мер обеспечения 28.06.2024 года вынесено постановление об изъятии и водворении движимого имущества на специальную площадку.
Согласно ответа Управления местной полицейской службы разыскиваемое автотранспортное средство принадлежащее ТОО «Бөрі» ориентировано, и при положительном результате будет сообщено дополнительно.
Однако по настоящее время местонахождения имущества не установлено.
Согласно, ответа базы АИС ОИП было установлено что за ТОО «Бөрі» на праве аренды и на праве собственности имеются 11 земельных участков и одно строение находящееся в Щербактинском районе.
Постановлением о наложении ареста на имущество от 26.06.2024 года наложены аресты на выше указанное имущество.
В результате запросов и сведений базы АИС ОИП было установлено, что 6 земельных участков и одно строение находится в залоге у ТОО «Кредитное товарищество «Ажболат».
Соответственно 5 земельных участков принадлежащее ТОО «Бөрі» не находятся в залоге. Постановлением от 27.06.2024 года наложен арест на перерегистрацию.Постановлением от 26.06.2024 года наложены аресты на расчетные счета должника.
Согласно ответов с банков второго уровня денежных средств на расчетных счетах не обнаружено.
Постановлением от 19.08.2024 года выставлено временное ограничение на выезд за пределы РК директору ТОО «Бөрі» Сорокину Владимиру Сергеевичу.
В связи с не исполнением исполнительного документа 21.10.2024 года вынесено постановление о назначении специалиста в исполнительном производстве для проведения оценки не залогового имущества.    В результате исполнения была произведена оценка 5 земельных участков.  В настоящий момент после ознакомления должника с отчетами об оценки в СМЭС Павлодарской области напоавлено представление об обращении взыскния на имущество должника.</t>
  </si>
  <si>
    <t xml:space="preserve">В ходе исполнения исполнительного документа было установлено, что у должника движимое имущество не имеется.
Согласно ответа базы АИС ОИП было установлено что за К.Х. «Даулет» на праве аренды имеются земельные участки Постановлением о наложении ареста на имущество от 27.03.2024 года наложены аресты на выше указанное имущество.
Постановлением от 18.04.2024 года наложен арест на перерегистрацию.  Также постановлением от 18.04.2024 года наложены аресты на расчетные счета должника.
Согласно ответов с банков второго уровня денежных средств на расчетных счетах не обнаружено.
Постановлением от 18.06.2024 года выставлено временное ограничение на выезд за пределы РК директору К.Х. «Даулет» Даутову Канату Иманмагзамовичу.
Согласно сведений базы АИС ОИП выше указанное имущество не находится в залоге.
В связи с не исполнением исполнительного документа 21.10.2024 года вынесено постановление о назначении специалиста в исполнительном производстве для проведения оценки. В настоящий момент после ознакомления должника с отчетами об оценки в СМЭС Павлодарской области направлено представление об обращении взыскния на имущество должника.
В результате исполнения была произведена оценка 3 земельных участков .  </t>
  </si>
  <si>
    <t>Согласно ответу банков второго уровня за должником денежных средств не значиться, на расчетные счета БВУ, также выставлены инкассовые распоряжении на расчтеные счета, напрвлено на санкционирование постановление о временном огранчиении на выезд из РК.  Согласно сведений базы АИС ОИП за должником зарегистрированно 5 земельных участков в Майском районе Павлодарской области. Земельные участки  принадлежащие должнику были получены в аренду в период брака, соотведственно необходимо выделение доли в общем совместном имуществе. Однако как установлено супруг должниц скончался в июле 2024 года, в настоящий момент идет процедура принятия наследства супруга, которая будет завершена в январе 2025 года. По результатам завершения процедуры принятия наследства будет принято решения о выделении доли в имуществе или нет, и далее будет проведена оценка имущества.</t>
  </si>
  <si>
    <t>ТОО "STRATERA"   СУД 2024</t>
  </si>
  <si>
    <t>Целевые до осени</t>
  </si>
  <si>
    <t>Целевые до 01.06.2025 г.</t>
  </si>
  <si>
    <t>Мақсат КХ 760705350531</t>
  </si>
  <si>
    <t xml:space="preserve">Танат КХ     651010300438                         </t>
  </si>
  <si>
    <t>10.04.2025, ТТОО "КРЕДИТНОЕ ТОВАРИЩЕСТВО "СТЕПНЯК" 10 896 709 тенге</t>
  </si>
  <si>
    <t>БӨРІ ТОО    000940004547</t>
  </si>
  <si>
    <t>Даулет КХ  110164005750</t>
  </si>
  <si>
    <t>Тлектес КХ   770813450207</t>
  </si>
  <si>
    <t>Рождественка ТОО 161240015366</t>
  </si>
  <si>
    <t>ФХ Жана-Береке ИП 741208350142</t>
  </si>
  <si>
    <t>Каусар КХ  820307350046</t>
  </si>
  <si>
    <t>ЕНБЕК КХ 710420350325</t>
  </si>
  <si>
    <t xml:space="preserve">Арыстан КХ       620911400395                  </t>
  </si>
  <si>
    <t xml:space="preserve">ДостыкЖерАгро ТОО    210340000509            </t>
  </si>
  <si>
    <t>ULY DALA QAZAQSTAN ТОО  180940014403</t>
  </si>
  <si>
    <t>Нур ФХ 670422301526</t>
  </si>
  <si>
    <t>УЯЛЫ-АСТЫК ТОО 140340014800</t>
  </si>
  <si>
    <t xml:space="preserve">04.04.2025 ПОТЯКИНА ОКСАНА ВИКТОРОВНА - 5 524 370 тенге, 18.12.2024 ТОО ALEM AGRO HOLDING (АЛЕМАГРО ХОЛДИНГ) -  37 693 184 тенге, </t>
  </si>
  <si>
    <t xml:space="preserve">16.04.2025 ПОТЯКИНА ОКСАНА ВИКТОРОВНА - 3 576 176 тенге, 21.04.2025 АО "АГРАРНАЯ КРЕДИТНАЯ КОРПОРАЦИЯ" ПО ПАВЛОДАРСКОЙ ОБЛАСТИ - 86 800 240,45 тенге, </t>
  </si>
  <si>
    <t>03.02.2025 ТОО "IMEX GROUP" - 1 693 934 тенге, 17.04.2025 ТОО "ЭРИДОН" - 8 720 286 тенге</t>
  </si>
  <si>
    <t>05.02.2025 ТОО "REAL AND LOYAL PARTNERS (РЕАЛ ЭНД ЛОЯЛ ПАРТНЕРС)" -  32 459 911,56 тенге</t>
  </si>
  <si>
    <t>100% закуп 2025</t>
  </si>
  <si>
    <t xml:space="preserve">18.04.2025 АО "НАРОДНЫЙ БАНК КАЗАХСТАНА" 3 210 544,19 тенге, 18.04.2025 АО "НАРОДНЫЙ БАНК КАЗАХСТАНА" 192 961,15 тенге, 18.04.2025 АО "НАРОДНЫЙ БАНК КАЗАХСТАНА" 273 140,73 тенге, 18.04.2025 АО "НАРОДНЫЙ БАНК КАЗАХСТАНА" 1 018 548,5 тенге, 18.04.2025 АО "НАРОДНЫЙ БАНК КАЗАХСТАНА" 878 419,19 тенге, 05.04.2025 САГУНОВ АНТОН АЛЕКСЕЕВИЧ 627 583,24 тенге, 11.04.2025 АО "КСЕЛЛ" 627 583,24 тенге. </t>
  </si>
  <si>
    <t xml:space="preserve">Акжар Нан ФХ 770926301408 </t>
  </si>
  <si>
    <t>15.04.2025 КАЛАШНИКОВ ОЛЕГ ВИКТОРОВИЧ 4 627 595 тенге,  21.02.2025 ТОО ALEM AGRO HOLDING (АЛЕМАГРО ХОЛДИНГ)"  3 937 955 тенге, 07.09.2024 ТОО "СОЛОМОН-2020" 418 652 047 тенге</t>
  </si>
  <si>
    <t xml:space="preserve"> - земельные участки в Акжарсом районе, с. Уялы
 - имущественный комплекс с земельным участком в Акжарсом районе, с. Уялы</t>
  </si>
  <si>
    <t>ПРИЦЕП 002, год выпуска 2021-01-01
00:00:00, государственный номер 14AAF15, VIN-код MX4000002M0000235, КАМАЗ 53605-
773950-48, год выпуска 2022-01-01 00:00:00, государственный номер 494AI15, VIN-код
XWC536055N0017307, UAZ 3909, год выпуска 2021-01-01 00:00:00, государственный номер 355
AC15, VIN-код MXC390945M3214509</t>
  </si>
  <si>
    <t xml:space="preserve">15.02.2025г.Прокуратой санкционнировано Постановление об истребование номеров  и ареста счетов в БВУ, выставлены инкассовые распоряжения </t>
  </si>
  <si>
    <t xml:space="preserve"> - 14.02.2025. Выставлегн запрет на нотариальные действия;
- 12.05.2025г. Судом санкционнировано Постановление о временном ограничении на выезд;
</t>
  </si>
  <si>
    <t xml:space="preserve"> - постановление о возбуждении исполнительного производства от (14.02.2025г.г.;
- извещение о возбуждении исполнительного производства от (14.02.2025г.г.;
- извещение о временном ограничении на выезд за пределы Республики Казахстан от (14.02.2025г.г.;
- повестка от (14.02.2025г.г.;
- постановление о запрете совершать  действия по распоряжению имуществом от (14.02.2025г.г.;
-  постановление об истребовании информации о номерах банковских счетов и наличии денег на них, сведений о характере и стоимости имущества, находящегося в банках, организациях, осуществляющих отдельные виды банковских операций, а также в страховых организациях, и наложении ареста на них от (14.02.2025г.г.;
- постановление о наложении ареста на имущество должника (недвижимость) от 14.02.2025г.г.;
- постановление о наложении ареста (движимое имущество) от 20.01.2025г.;
- постановление о запрете совершать определенные действия от 23.01.2025г.
 - взыскано порядка 16 мл.тенге, должник обратился с письменным заявлением о необходимости заключения соглашения</t>
  </si>
  <si>
    <t xml:space="preserve"> - Частный дом с земельным участком и земельные участки в Акжарсом районе, с Бостандык
 - - Частный дом с земельным участком земельные участки в Акмолинской области, Бурабайском районе</t>
  </si>
  <si>
    <t>ГАЗ 53 Б, год выпуска 1985-01-01 00:00:00,
государственный номер T183FHM, VIN-код 0870117, КАМАЗ 55102, год выпуска 1988-01-01
00:00:00, государственный номер 070ATA15, VIN-код 314426, ПРИЦЕП 850701, год выпуска
2020-01-01 00:00:00, государственный номер 99TOA03, VIN-код X22850701L0005814, КАМАЗ
45143-012-13, год выпуска 2007-01-01 00:00:00, государственный номер 371AAN15, VIN-код
XTC53215N72307512, СЗАП 8551, год выпуска 1988-01-01 00:00:00, государственный номер 30
CHZ15, VIN-код 1237845, СЗАП 8551, год выпуска 1989-01-01 00:00:00, государственный
номер 33CHZ15, VIN-код 537190, ГАЗ 3307, год выпуска 1993-01-01 00:00:00, государственный
номер T184FHM, VIN-код 1552494, ПРИЦЕП 8560-032-02, год выпуска 2007-01-01 00:00:00,
государственный номер 96AAE15, VIN-код 70012155, ГАЗ 53 АТЗ 4,7, год выпуска 1991-01-01
00:00:00, государственный номер 873CBZ15, VIN-код 1338332, КС2561 К1 ЗИЛ 431412, год
выпуска 1992-01-01 00:00:00, государственный номер 503ABL15, VIN-код 3291607, ГАЗ 3307,
год выпуска 1992-01-01 00:00:00, государственный номер T182FHM, VIN-код 1462142,
ПРИЦЕП 8560-032-02, год выпуска 2007-01-01 00:00:00, государственный номер 98AAE15,
VIN-код 70012204, ГАЗ 53 АТЗ 4,7, год выпуска 1992-01-01 00:00:00, государственный номер
T178FHM, VIN-код 1396316, КАМАЗ 65115 015 13, год выпуска 2007-01-01 00:00:00,
государственный номер 404VEZ15, VIN-код XWC65115N70001847, ГКБ 8350, год выпуска
1992-01-01 00:00:00, государственный номер 40CHZ15, VIN-код 0006954, КАМАЗ 45143-012-
13, год выпуска 2007-01-01 00:00:00, государственный номер 372AAN15, VIN-код
XTC53215N72306815, ЗИЛ ММЗ 554 М, год выпуска 1993-01-01 00:00:00, государственный
номер T180FHM, VIN-код 3322804, КАМАЗ 55102, год выпуска 1989-01-01 00:00:00,
государственный номер 073ATA15, VIN-код 442180</t>
  </si>
  <si>
    <t xml:space="preserve">17.01.2025г.Прокуратой санкционнировано Постановление об истребование номеров  и ареста счетов в БВУ, выставлены инкассовые распоряжения </t>
  </si>
  <si>
    <t>Должник ФХ «Нур» в лице  АРЫНГАЗИНА СЕРИКА ЖАСКАИРАТОВИЧА ИИН 670422301526 (далее по тексту - Должник) надлежащим образом уведомлен о необходимости исполнить требования исполнительного документа по средствам месенджера вацап (17.01.2025г.), а именно:
- постановление о возбуждении исполнительного производства от 17.01.2025г.;
- извещение о возбуждении исполнительного производства от 17.01.2025г.;
- извещение о временном ограничении на выезд за пределы Республики Казахстан от 17.01.2025г.;
- повестка от 17.01.2025г.;
- постановление о запрете совершать  действия по распоряжению имуществом от 17.01.2025г.;
-  постановление об истребовании информации о номерах банковских счетов и наличии денег на них, сведений о характере и стоимости имущества, находящегося в банках, организациях, осуществляющих отдельные виды банковских операций, а также в страховых организациях, и наложении ареста на них от 17.01.2025г.;
- постановление о наложении ареста на имущество должника (недвижимость) от 17.01.2025г.;
- постановление о наложении ареста (движимое имущество) от 20.01.2025г.;
- постановление о запрете совершать определенные действия от 23.01.2025г.
 - взыскано порядка 16 мл.тенге, должник обратился с письменным заявлением о необходимости заключения соглашения</t>
  </si>
  <si>
    <t xml:space="preserve"> - 01.07.2024г. Вынесено постановление об обращении взыскания на 50% пенсии должника.
 - Истребовано объяснительная с сына должника, так как по факту всей финансово-хозяйственной деятельностью занимаются сыновья, сын обещает в августе 2024г. Осуществить частичное погашение долга, в сентябре-октябре 2024г. осуществить погашение долга
- частично напрвлено сумма
- Уборка не началась, идут дожди
- 26.08.2024г. с ЦОНа истребованы копии правоустанавливающих документов для оценку ЗУ
- 04.09.2024г. планируется командировка
 - 11.04.2025г. 2025г. автомашина Лифан выставлена на торги (повышение)
 - 30.04.2025г. торги признаны несостоявшимися, в виду отсутствия покупателей, планируется 20.05.2025г. выставить повторно на ториги (на понижения)</t>
  </si>
  <si>
    <t>область Абай</t>
  </si>
  <si>
    <t xml:space="preserve"> - Частный дом с земельные участком и земельные участки (пашни) в Акжарсом районе, с. Ленинградское
</t>
  </si>
  <si>
    <t>УАЗ 31512, год выпуска 1996-01-01 00:00:00,
государственный номер 609AAV15, VIN-код T0005301, ВАЗ 21011, год выпуска 1978-01-01
00:00:00, государственный номер 763BKA15, VIN-код 210112597101, ВАЗ 21074, год выпуска
2002-01-01 00:00:00, государственный номер 795CTA15, VIN-код XTA21074021543582</t>
  </si>
  <si>
    <t xml:space="preserve">08.05.2025г.Прокуратой санкционнировано Постановление об истребование номеров  и ареста счетов в БВУ, выставлены инкассовые распоряжения </t>
  </si>
  <si>
    <t xml:space="preserve"> - 25.04.2025. Выставлегн запрет на нотариальные действия;
- 12.05.2025г. Судом санкционнировано Постановление о временном ограничении на выезд;
</t>
  </si>
  <si>
    <t xml:space="preserve"> - постановление о возбуждении исполнительного производства от  25.04.2025.г.г.;
- извещение о возбуждении исполнительного производства от  25.04.2025.г.;
- извещение о временном ограничении на выезд за пределы Республики Казахстан от  25.04.2025.г.;
- повестка от  25.04.2025.г.;
- постановление о запрете совершать  действия по распоряжению имуществом от  25.04.2025..г.;
-  постановление об истребовании информации о номерах банковских счетов и наличии денег на них, сведений о характере и стоимости имущества, находящегося в банках, организациях, осуществляющих отдельные виды банковских операций, а также в страховых организациях, и наложении ареста на них от 25.04.2025..г.;
- постановление о наложении ареста на имущество должника (недвижимость) от  25.04.2025..г.;
- постановление о наложении ареста (движимое имущество) от  25.04.2025.г.;
- постановление о запрете совершать определенные действия от 25.04.2025.г.
</t>
  </si>
  <si>
    <t>глава умер, наследство 01.08.2025 г.</t>
  </si>
  <si>
    <t>Претензия пролонгация по договору 2025 г.</t>
  </si>
  <si>
    <t>да</t>
  </si>
  <si>
    <t>Суд</t>
  </si>
  <si>
    <t xml:space="preserve">05.06.2024 г. ТОО ОПЫТНОЕ ХОЗЯЙСТВО МАСЛИЧНЫХ КУЛЬТУР 25 177 900 тенге, 24.07.2024 ТОО "AGROPRIME" - 11 630 000 тенге,  20.08.2024 НУРГАЛЕЕВА РОЗА ВАЛИХАНОВНА - 5 102 360 тенге, 16.05.2025 БУШУМБАЕВА АЛИЯ РАХМАТУЛЛАЕВНА - 294 451 тенге, </t>
  </si>
  <si>
    <t>12.08.2024 ТОО "EXPLANTA" 36 094 487 тенге, 31.10.2024 г., АО "АГРОМАШХОЛДИНГ KZ", 178 208 460 тенге.  ХАСАНОВ Е.</t>
  </si>
  <si>
    <t xml:space="preserve">АГРОСАПА 10 РЕГИОН ТОО 190540016158   </t>
  </si>
  <si>
    <t>07.03.2025 ТОО "АГРОСНАБЖЕНЧЕСКАЯ КОМПАНИЯ "АСКОМ - 6 882 979 тенге; 12.11.2024 ТОО АГРОСНАБЖЕНЧЕСКАЯ КОМПАНИЯ "АСКОМ - 3 198 092 тенге; 16.01.2024 ТОО "TITAN CENTRAL ASIA" - 4 400 000 тенге.</t>
  </si>
  <si>
    <t xml:space="preserve">Оспанов С.С. КХ        590206350215            </t>
  </si>
  <si>
    <t>Павловский Александр Эдуардович КХ 620816300302</t>
  </si>
  <si>
    <t xml:space="preserve">05.09.2024 ТОО "STEM AGRO"  731 500 тенге; 09.01.2025 ТОО "КРЕДИТНОЕ ТОВАРИЩЕСТВО "АЛТЫН КОМЕК" 53 431 988 тенге; 28.10.2024 ТОО "АГРОХИМФОС" 4 261 532 тенге; 18.10.2024 ТОО "АГРО ПРО ТРЕЙД" 3 547 249 тенге; </t>
  </si>
  <si>
    <t>Болашак - 4 ТОО 041240007797</t>
  </si>
  <si>
    <t xml:space="preserve">16.01.2024 г. ТОО "TITAN CENTRAL ASIA" 4 400 000 тенге$ 07.03.2025 ТОО "АГРОСНАБЖЕНЧЕСКАЯ КОМПАНИЯ "АСКОМ" - 6 882 979 тенге; 12.11.2024 ТОО "АГРОСНАБЖЕНЧЕСКАЯ КОМПАНИЯ "АСКОМ" - 3 198 092 тенге; </t>
  </si>
  <si>
    <t>01.06.2025 г.</t>
  </si>
  <si>
    <t xml:space="preserve">претензия </t>
  </si>
  <si>
    <t xml:space="preserve">Наименование </t>
  </si>
  <si>
    <t xml:space="preserve">Претензия </t>
  </si>
  <si>
    <t xml:space="preserve">Срок в рабочих днях </t>
  </si>
  <si>
    <t xml:space="preserve">Составление искового заявления </t>
  </si>
  <si>
    <t>Оплата регистрационного сбора</t>
  </si>
  <si>
    <t>Напраление искового заявления в арбитражный суд (электронно)</t>
  </si>
  <si>
    <t>Напраление искового заявления в арбитражный суд (нарочно)</t>
  </si>
  <si>
    <t xml:space="preserve">Рассмотрение искового заявления в арбитражном суде </t>
  </si>
  <si>
    <t>Вступление в законную силу решения арбитра</t>
  </si>
  <si>
    <t>Расмотрение заявления о принудительном исполнении арбитражного решения в СМЭС</t>
  </si>
  <si>
    <t>Вступление в законную силу определения о принудительном исполнении арбитражного решения</t>
  </si>
  <si>
    <t xml:space="preserve">Получение исполнительного листа </t>
  </si>
  <si>
    <t xml:space="preserve">Возбуждение исполнительного производства </t>
  </si>
  <si>
    <t>Принятия мер по обеспечению исполнения требовании исполнительного документа, вынести постановления:
- наложения ареста на счета, ограничить выезд, запрет на нотариальные действия, запрет на регистрационные действия и т.д.
Направить на ознакомления должнику</t>
  </si>
  <si>
    <t>Направления уведомления о проведении исполнительских действии (по движимому имуществу) в части описи и ареста и передачи на ответхранения на 5 рабочий  день после должного уведомления должника</t>
  </si>
  <si>
    <t>Составления акт описи ареста движимого имущества и передача на ответхранения</t>
  </si>
  <si>
    <t>Вынесения постановления о проведении оценки движимого имущества сторонами исполнительного производства  и его ознакомления. В случае, если должником произведена оценка, направления данной оценки взыскателя на ознакомления</t>
  </si>
  <si>
    <t>По истечению 10 раб. дней сторонами не проведена оценка, ЧСИ выносит постановление о назначении оценщика и направляет его сторонам исполнительного производства</t>
  </si>
  <si>
    <t>Выносится постановление о приобщении отчета об оценке к исполнительному производству, отчет об оценке и постановление направляются на ознакомления сторонам исполнительного производства</t>
  </si>
  <si>
    <t>По истечению 10 раб дней выносится постановление на торги (по движимому имуществу) и направляется сторонам исполнительного производства</t>
  </si>
  <si>
    <t>Формирование заявки и направляются на первые торги (на повышения)</t>
  </si>
  <si>
    <t>В случае не поступления предложения от взыскателя в течение 10 дней оставить за собой имущества за минусом 20%, формируется заявка на повторные торги (на понижения). В случае реализации имущества, выноситься постановление о распределения поступивших  сумм и направляет на ознакомление сторонам исполнительного производства.</t>
  </si>
  <si>
    <t>Формирование заявки на повторные торги (на понижения). В случае реализации имущества, выноситься постановление о распределения поступивших  сумм и направляет на ознакомление сторонам исполнительного производства.</t>
  </si>
  <si>
    <t>Составление заявления о принудительном исполнении арбитражного решения в СМЭС</t>
  </si>
  <si>
    <t>Оплата государственной пошлины о принудительном исполнении арбитражного решения (5 МРП)</t>
  </si>
  <si>
    <t>Вынесения постановления о проведении оценки недвижимого имущества сторонами исполнительного производства  и его ознакомления. В случае, если должником произведена оценка, направления данной оценки взыскателя на ознакомления</t>
  </si>
  <si>
    <t>По истечению 10 раб дней выносится постановление на торги (по недвижимому имуществу) и направляется сторонам исполнительного производства</t>
  </si>
  <si>
    <t xml:space="preserve">В случае обжалования действия ЧСИ, либо документов исполнительного производства должником (в зависимости от подсудности ):
- Первая инстанция от 15 дней до 2-х месяцев;
- 30 дней на вступление в законную силу;
- Апелляционная инстанция от 15 дней месяца до 2-х месяцев;
- В случае обжалования в Кассационной инстанции, судебный акт вступает в законную силу, только после рассмотрения Верховного суда (по АППК) </t>
  </si>
  <si>
    <t xml:space="preserve">ПРИМЕЧАНИЕ </t>
  </si>
  <si>
    <t>Приостановление водительских прав по истечении 3 месяцев с даты возбуждения исполнительного производства (желательно, есть судебные преценденты, что отказывали, хотя это является мерой обеспечения)</t>
  </si>
  <si>
    <t>Привлечение в административной отвественности по истечении 3 месяцев и до 6 месяцев со дня вступления в законную силу судебного акта в случае злостного не исполнения решения суда</t>
  </si>
  <si>
    <t>Привлечение к уголовной отвественности по истечении  6 месяцев после вступления судебного акта в законную силу в случае злостного не исполнения решения суда</t>
  </si>
  <si>
    <t xml:space="preserve">Подача представления об обращения взыскания на недвижимое имущество в суд </t>
  </si>
  <si>
    <t xml:space="preserve">Вступление в законную силу решение суда </t>
  </si>
  <si>
    <t>25.04.2025 г.</t>
  </si>
  <si>
    <t>СКО</t>
  </si>
  <si>
    <t>ПАВ</t>
  </si>
  <si>
    <t>КОС</t>
  </si>
  <si>
    <t>АКМ</t>
  </si>
  <si>
    <t>ВКО</t>
  </si>
  <si>
    <t>АСТ</t>
  </si>
  <si>
    <t>КАР</t>
  </si>
  <si>
    <t>Павлодар</t>
  </si>
  <si>
    <t>Кокшетау</t>
  </si>
  <si>
    <t>до 1 июля закроется</t>
  </si>
  <si>
    <t>Целевые загнал</t>
  </si>
  <si>
    <t>дочь болеет</t>
  </si>
  <si>
    <t>закинул целевыми</t>
  </si>
  <si>
    <t>Арлан закинули, не трогать</t>
  </si>
  <si>
    <t>закинул целевые</t>
  </si>
  <si>
    <t>Динара просила не трогать, он отдаст</t>
  </si>
  <si>
    <t>до конца недели отдаст</t>
  </si>
  <si>
    <t>не подавай</t>
  </si>
  <si>
    <t>не трогать</t>
  </si>
  <si>
    <t>Регион</t>
  </si>
  <si>
    <t>01.07.2025 г. контракт</t>
  </si>
  <si>
    <t>10.06.2025 г.</t>
  </si>
  <si>
    <t xml:space="preserve">Контракт 2025 </t>
  </si>
  <si>
    <t>ИТГО</t>
  </si>
  <si>
    <t xml:space="preserve"> - 17.01.2025. Выставлегн запрет на нотариальные действия; - 04.02.2025г. Судом санкционнировано Постановление о временном ограничении на выезд; </t>
  </si>
  <si>
    <t>суд</t>
  </si>
  <si>
    <t>01.07.2025 г.</t>
  </si>
  <si>
    <t xml:space="preserve">  </t>
  </si>
  <si>
    <t>контракт 2025 г.</t>
  </si>
  <si>
    <t>Динара просила не трогать</t>
  </si>
  <si>
    <t>не подавать</t>
  </si>
  <si>
    <t>Контракт 01.07.2025 г.</t>
  </si>
  <si>
    <t>претензия</t>
  </si>
  <si>
    <t>100% оплата</t>
  </si>
  <si>
    <t>нет поступ</t>
  </si>
  <si>
    <t>20 млн</t>
  </si>
  <si>
    <t>до 13.06</t>
  </si>
  <si>
    <t>ответ будет сегодня</t>
  </si>
  <si>
    <t>13.06.2025г.</t>
  </si>
  <si>
    <t>ХАСЕНОВ ОЛЖАС ТОЛЕГЕНОВИЧ Номер лицензии: 5011 Частные судебные исполнители Акмолинской области г. Кокшетау, ул. Ауельбекова, 179 а, каб. 421, каб 419. okhassenov@mail.ru</t>
  </si>
  <si>
    <t xml:space="preserve">Наложено ограничение в виде арета на недвижимое имущество. </t>
  </si>
  <si>
    <t>За должником зарегистрировано недвижимое имущество, аименно Земельный участок
Акмолинская, район Есильский, населенный пункт Красивое, Земельный участок, Земельный
участок Акмолинская, район Есильский, Земельный участок, Земельный участок Акмолинская,
район Есильский, населенный пункт Ярославка, Земельный участок, Земельный участок
Акмолинская, район Есильский, Земельный участок, Земельный участок Акмолинская, район
Есильский, Земельный участок, Земельный участок Акмолинская, район Есильский,
населенный пункт Ярославка, Земельный участок, Земельный участок Акмолинская, район
Есильский, населенный пункт Ярославка</t>
  </si>
  <si>
    <t>На банковские счета наложено ПОСТАНОВЛЕНИЕ
об истребовании информации о номерах банковских счетов и наличии денег на них,
сведений о характере и стоимости имущества, находящегося в банках, организациях,
осуществляющих отдельные виды банковских операций, а также в страховых
организациях, и наложении ареста на них</t>
  </si>
  <si>
    <t>Выставлен нотариальный запрет</t>
  </si>
  <si>
    <t xml:space="preserve">Наложен запрет на соверешение определенных действии, наложен арест на движимое и недвижимое имущество. Постановление о наложении ареста на недвижимое имущество. </t>
  </si>
  <si>
    <t>Отсутствуют</t>
  </si>
  <si>
    <t xml:space="preserve">8 земельных участков на территорий Жаркаинского р-на, Акмолинская, район Жаркаинский, населенный пункт Державинск, улица ОП-6, дом 1 с З\У, Акмолинская, район Жаркаинский, населенный пункт Державинск, улица ОП-6, дом 2 с З/У </t>
  </si>
  <si>
    <t>СЗАП 8551 1980 г.в., ГКБ-8350 1991 г.в., HYUNDAI TUCSON 2020 г.в., УРАЛ 375 ДМ 009 1991 г.в., ГАЗ 53 АВВ-3,6 1991 г.в., МАЗ 5337 1991 г.в., КАМАЗ 5405,г.в. Неизвестен, ПРИЦЕП СИКЭ 2007 г.в., HOWO ZZ3257M3647W 2007 г.в., MITSUBISHI L 200 2021 г.в.</t>
  </si>
  <si>
    <t>Постановление направлено нас санкционирование прокуропу 05 июня 2025 года, на рассмотрении</t>
  </si>
  <si>
    <t>Выставлен запрет на нотариальные действия "Е-нотариат"</t>
  </si>
  <si>
    <t xml:space="preserve">Наложен запрет на соверешение определенных действии (Е-нротариат), наложен арест на движимое и недвижимое имущество,  направлено извещение о запрете на выезд из РК. Также на санкцию прокуруру направлено постановление о санционировапнии ареста на расчетные счета должника. </t>
  </si>
  <si>
    <t>ТУЛЕКОВ САБИТ САГАНДЫКОВИЧ Номер лицензии: 758 Частные судебные исполнители Акмолинской области г. Кокшетау, ул. Нурсултана Назарбаева 29б sabit_tulekov@mail.ru</t>
  </si>
  <si>
    <t>За должником зарегистрировано недвижимое имущество, аименно Первичный объект, Частный дом
Акмолинская, район Астраханский, населенный пункт Жалтыр, улица Бейбітшілік, дом 15,
Первичный объект, Строение Акмолинская, район Астраханский, населенный пункт Жалтыр,
улица Бейбітшілік, дом 15, Первичный объект, Строение Акмолинская, район Астраханский,
населенный пункт Жалтыр, улица Бейбітшілік, дом 15, Первичный объект, Частный дом
Акмолинская, район Астраханский, населенный пункт Жалтыр, улица Бейбітшілік, дом 17,
Земельный участок, Земельный участок Акмолинская, район Астраханский, населенный пункт
Жалтыр, улица Бейбітшілік, дом 17, Земельный участок, Земельный участок Акмолинская,
район Астраханский, Земельный участок, Земельный участок Акмолинская, район
Астраханский, Земельный участок, Земельный участок Акмолинская, район Астраханский,
Земельный участок, Земельный участок Акмолинская, район Астраханский, населенный пункт
Жалтыр, улица Бейбітшілік, дом 15, Земельный участок, Земельный участок Акмолинская,
район Астраханский, населенный пункт Жалтыр, улица Бейбітшілік, дом 13/3, Первичный
объект, Строение Акмолинская, район Астраханский, населенный пункт Жалтыр, улица
Бейбітшілік, дом 17, Первичный объект, Строение Акмолинская, район Астраханский,
населенный пункт Жалтыр, улица Бейбітшілік, дом 17, Первичный объект, Строение
Акмолинская, район Астраханский, населенный пункт Жалтыр, улица Бейбітшілік, дом 17,
Первичный объект, Строение Акмолинская, район Астраханский, населенный пункт Жалтыр,
улица Бейбітшілік, дом 17, Первичный объект, Строение Акмолинская, район Астраханский,
населенный пункт Жалтыр, улица Бейбітшілік, дом 17, Первичный объект, Строение
Акмолинская, район Астраханский, населенный пункт Жалтыр, улица Бейбітшілік, дом 17,
1
*Стороны исполнительного производства могут ознакомиться с материалами исполнительного производства, зарегистрировавшись на портале АИС ОИП
по адресу https://aisoip.adilet.gov.kz
Первичный объект, Строение Акмолинская, район Астраханский, населенный пункт Жалтыр,
улица Бейбітшілік, дом 17,</t>
  </si>
  <si>
    <t>-</t>
  </si>
  <si>
    <t>За должником зарегистрировано недвижимое имущество, а именно на земельные участки и первичные (вторичные) объекты, находящиеся по адресу: Акмолинская область Аккольский район
кий</t>
  </si>
  <si>
    <t>За должником зарегистрировано транспортное средство: в колличестве 27 единиц.</t>
  </si>
  <si>
    <t xml:space="preserve">Выставлен нотариальный запрет, а также запрет на перегистрацию  </t>
  </si>
  <si>
    <t xml:space="preserve">Наложен запрет на соверешение определенных действии, наложен арест на движимое и недвижимое имущество. Постановление о наложении ареста на движимое и недвижимое имущество. </t>
  </si>
  <si>
    <t>КАРКЕНОВ ЖАМБЫЛ КАИРУЛЛИНОВИЧ Номер лицензии: 2095 Частные судебные исполнители Акмолинской области г. Кокшетау, ул. Ауельбекова 139А/406 d_84_9@mail.ru</t>
  </si>
  <si>
    <t xml:space="preserve">ИП Калабина </t>
  </si>
  <si>
    <t>Движимого/недвижимого имущеста нет</t>
  </si>
  <si>
    <t xml:space="preserve">Наложен запрет на соверешение определенных действии, арест на банковские счета. </t>
  </si>
  <si>
    <t xml:space="preserve">Садаков КХ </t>
  </si>
  <si>
    <t xml:space="preserve">Агро-ПАРАСАТ ТОО </t>
  </si>
  <si>
    <t>09.06.2025 г.</t>
  </si>
  <si>
    <t>контракт 2025 г. целевые</t>
  </si>
  <si>
    <t>Контракт 2025 Целевые до осени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</si>
</sst>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quot;_-;\-* #,##0.00\ &quot;₽&quot;_-;_-* &quot;-&quot;??\ &quot;₽&quot;_-;_-@_-"/>
    <numFmt numFmtId="43" formatCode="_-* #,##0.00_-;\-* #,##0.00_-;_-* &quot;-&quot;??_-;_-@_-"/>
    <numFmt numFmtId="164" formatCode="_-* #,##0.00\ _₽_-;\-* #,##0.00\ _₽_-;_-* &quot;-&quot;??\ _₽_-;_-@_-"/>
  </numFmts>
  <fonts count="39"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9"/>
      <color rgb="FF003F2F"/>
      <name val="Arial"/>
      <family val="2"/>
      <charset val="204"/>
    </font>
    <font>
      <sz val="9"/>
      <name val="Arial"/>
      <family val="2"/>
      <charset val="204"/>
    </font>
    <font>
      <sz val="8"/>
      <name val="Arial"/>
      <family val="2"/>
      <charset val="204"/>
    </font>
    <font>
      <sz val="9"/>
      <name val="Arial"/>
      <family val="2"/>
      <charset val="204"/>
    </font>
    <font>
      <sz val="8"/>
      <color rgb="FF333333"/>
      <name val="Arial"/>
      <family val="2"/>
    </font>
    <font>
      <b/>
      <sz val="11"/>
      <color theme="1"/>
      <name val="Calibri"/>
      <family val="2"/>
      <charset val="204"/>
      <scheme val="minor"/>
    </font>
    <font>
      <b/>
      <sz val="9"/>
      <color rgb="FF003F2F"/>
      <name val="Arial"/>
      <family val="2"/>
      <charset val="204"/>
    </font>
    <font>
      <sz val="9"/>
      <color theme="1"/>
      <name val="Calibri"/>
      <family val="2"/>
      <scheme val="minor"/>
    </font>
    <font>
      <b/>
      <sz val="9"/>
      <color theme="1"/>
      <name val="Calibri"/>
      <family val="2"/>
      <charset val="204"/>
      <scheme val="minor"/>
    </font>
    <font>
      <b/>
      <sz val="9"/>
      <name val="Arial"/>
      <family val="2"/>
      <charset val="204"/>
    </font>
    <font>
      <b/>
      <sz val="9"/>
      <color theme="1"/>
      <name val="Arial"/>
      <family val="2"/>
      <charset val="204"/>
    </font>
    <font>
      <sz val="9"/>
      <color theme="1"/>
      <name val="Arial"/>
      <family val="2"/>
      <charset val="204"/>
    </font>
    <font>
      <b/>
      <sz val="10"/>
      <color theme="1"/>
      <name val="Calibri"/>
      <family val="2"/>
      <charset val="204"/>
      <scheme val="minor"/>
    </font>
    <font>
      <sz val="9"/>
      <name val="Arial"/>
      <family val="2"/>
      <charset val="204"/>
    </font>
    <font>
      <sz val="8"/>
      <name val="Arial"/>
      <family val="2"/>
      <charset val="204"/>
    </font>
    <font>
      <sz val="9"/>
      <name val="Arial"/>
      <family val="2"/>
      <charset val="204"/>
    </font>
    <font>
      <sz val="9"/>
      <name val="Arial"/>
      <family val="2"/>
      <charset val="204"/>
    </font>
    <font>
      <sz val="11"/>
      <color theme="1"/>
      <name val="Calibri"/>
      <family val="2"/>
      <scheme val="minor"/>
    </font>
    <font>
      <sz val="11"/>
      <name val="Calibri"/>
      <family val="2"/>
      <charset val="204"/>
      <scheme val="minor"/>
    </font>
    <font>
      <b/>
      <sz val="10"/>
      <color theme="1"/>
      <name val="Times New Roman"/>
      <family val="1"/>
      <charset val="204"/>
    </font>
    <font>
      <sz val="10"/>
      <color theme="1"/>
      <name val="Times New Roman"/>
      <family val="1"/>
      <charset val="204"/>
    </font>
    <font>
      <sz val="8"/>
      <name val="Calibri"/>
      <family val="2"/>
      <scheme val="minor"/>
    </font>
    <font>
      <sz val="9"/>
      <color rgb="FF333333"/>
      <name val="Segoe UI"/>
      <family val="2"/>
      <charset val="204"/>
    </font>
    <font>
      <sz val="9"/>
      <color rgb="FF000000"/>
      <name val="Arial"/>
      <family val="2"/>
      <charset val="204"/>
    </font>
    <font>
      <sz val="10"/>
      <name val="Times New Roman"/>
      <family val="1"/>
      <charset val="204"/>
    </font>
    <font>
      <sz val="9"/>
      <name val="Arial"/>
    </font>
    <font>
      <sz val="9"/>
      <color theme="1"/>
      <name val="Times New Roman"/>
      <family val="1"/>
      <charset val="204"/>
    </font>
    <font>
      <sz val="9"/>
      <name val="Times New Roman"/>
      <family val="1"/>
      <charset val="204"/>
    </font>
    <font>
      <sz val="9"/>
      <color rgb="FF000000"/>
      <name val="Times New Roman"/>
      <family val="1"/>
      <charset val="204"/>
    </font>
    <font>
      <sz val="9"/>
      <color rgb="FF003F2F"/>
      <name val="Times New Roman"/>
      <family val="1"/>
      <charset val="204"/>
    </font>
    <font>
      <b/>
      <sz val="9"/>
      <name val="Times New Roman"/>
      <family val="1"/>
      <charset val="204"/>
    </font>
    <font>
      <b/>
      <sz val="9"/>
      <color theme="1"/>
      <name val="Times New Roman"/>
      <family val="1"/>
      <charset val="204"/>
    </font>
    <font>
      <b/>
      <sz val="9"/>
      <color rgb="FF003F2F"/>
      <name val="Times New Roman"/>
      <family val="1"/>
      <charset val="204"/>
    </font>
    <font>
      <sz val="12"/>
      <color theme="1"/>
      <name val="Times New Roman"/>
      <family val="1"/>
      <charset val="204"/>
    </font>
  </fonts>
  <fills count="13">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FFFFFF"/>
        <bgColor auto="1"/>
      </patternFill>
    </fill>
    <fill>
      <patternFill patternType="solid">
        <fgColor theme="9" tint="0.59999389629810485"/>
        <bgColor indexed="64"/>
      </patternFill>
    </fill>
    <fill>
      <patternFill patternType="solid">
        <fgColor rgb="FFD6E5CB"/>
        <bgColor auto="1"/>
      </patternFill>
    </fill>
    <fill>
      <patternFill patternType="solid">
        <fgColor rgb="FFE4F0DD"/>
        <bgColor auto="1"/>
      </patternFill>
    </fill>
    <fill>
      <patternFill patternType="solid">
        <fgColor theme="9" tint="0.39997558519241921"/>
        <bgColor indexed="64"/>
      </patternFill>
    </fill>
    <fill>
      <patternFill patternType="solid">
        <fgColor rgb="FFFFFF00"/>
        <bgColor indexed="5"/>
      </patternFill>
    </fill>
    <fill>
      <patternFill patternType="solid">
        <fgColor theme="9" tint="0.79998168889431442"/>
        <bgColor indexed="64"/>
      </patternFill>
    </fill>
    <fill>
      <patternFill patternType="solid">
        <fgColor rgb="FFFF00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ACC8BD"/>
      </right>
      <top style="thin">
        <color rgb="FFACC8BD"/>
      </top>
      <bottom style="thin">
        <color rgb="FFACC8BD"/>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ACC8BD"/>
      </left>
      <right style="thin">
        <color rgb="FFACC8BD"/>
      </right>
      <top style="thin">
        <color rgb="FFACC8BD"/>
      </top>
      <bottom style="thin">
        <color rgb="FFACC8BD"/>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style="thin">
        <color rgb="FFACC8BD"/>
      </left>
      <right/>
      <top style="thin">
        <color rgb="FFACC8BD"/>
      </top>
      <bottom style="thin">
        <color rgb="FFACC8BD"/>
      </bottom>
      <diagonal/>
    </border>
    <border>
      <left style="thin">
        <color theme="1"/>
      </left>
      <right style="thin">
        <color theme="1"/>
      </right>
      <top style="thin">
        <color theme="1"/>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style="medium">
        <color indexed="64"/>
      </bottom>
      <diagonal/>
    </border>
    <border>
      <left style="thin">
        <color rgb="FFACC8BD"/>
      </left>
      <right style="thin">
        <color rgb="FFACC8BD"/>
      </right>
      <top/>
      <bottom style="thin">
        <color rgb="FFACC8BD"/>
      </bottom>
      <diagonal/>
    </border>
  </borders>
  <cellStyleXfs count="8">
    <xf numFmtId="0" fontId="0" fillId="0" borderId="0"/>
    <xf numFmtId="0" fontId="19" fillId="0" borderId="0"/>
    <xf numFmtId="0" fontId="7" fillId="0" borderId="0"/>
    <xf numFmtId="43" fontId="22" fillId="0" borderId="0" applyFont="0" applyFill="0" applyBorder="0" applyAlignment="0" applyProtection="0"/>
    <xf numFmtId="44" fontId="22" fillId="0" borderId="0" applyFont="0" applyFill="0" applyBorder="0" applyAlignment="0" applyProtection="0"/>
    <xf numFmtId="0" fontId="7" fillId="0" borderId="0"/>
    <xf numFmtId="43" fontId="22" fillId="0" borderId="0" applyFont="0" applyFill="0" applyBorder="0" applyAlignment="0" applyProtection="0"/>
    <xf numFmtId="44" fontId="22" fillId="0" borderId="0" applyFont="0" applyFill="0" applyBorder="0" applyAlignment="0" applyProtection="0"/>
  </cellStyleXfs>
  <cellXfs count="490">
    <xf numFmtId="0" fontId="0" fillId="0" borderId="0" xfId="0"/>
    <xf numFmtId="0" fontId="0" fillId="0" borderId="0" xfId="0" applyAlignment="1">
      <alignment horizontal="left"/>
    </xf>
    <xf numFmtId="0" fontId="0" fillId="0" borderId="0" xfId="0" applyAlignment="1">
      <alignment wrapText="1"/>
    </xf>
    <xf numFmtId="0" fontId="6" fillId="0" borderId="0" xfId="0" applyFont="1" applyAlignment="1">
      <alignment horizontal="right" vertical="top" wrapText="1"/>
    </xf>
    <xf numFmtId="4" fontId="6" fillId="0" borderId="0" xfId="0" applyNumberFormat="1" applyFont="1" applyAlignment="1">
      <alignment horizontal="right" vertical="top" wrapText="1"/>
    </xf>
    <xf numFmtId="4" fontId="6" fillId="0" borderId="1" xfId="0" applyNumberFormat="1" applyFont="1" applyBorder="1" applyAlignment="1">
      <alignment horizontal="right" vertical="top" wrapText="1"/>
    </xf>
    <xf numFmtId="4" fontId="6" fillId="2" borderId="1" xfId="0" applyNumberFormat="1" applyFont="1" applyFill="1" applyBorder="1" applyAlignment="1">
      <alignment horizontal="right" vertical="top" wrapText="1"/>
    </xf>
    <xf numFmtId="0" fontId="6" fillId="2" borderId="1" xfId="0" applyFont="1" applyFill="1" applyBorder="1" applyAlignment="1">
      <alignment horizontal="left" vertical="top" wrapText="1"/>
    </xf>
    <xf numFmtId="4" fontId="9" fillId="2" borderId="1" xfId="0" applyNumberFormat="1" applyFont="1" applyFill="1" applyBorder="1" applyAlignment="1">
      <alignment horizontal="right" vertical="top"/>
    </xf>
    <xf numFmtId="4" fontId="9" fillId="5" borderId="1" xfId="0" applyNumberFormat="1" applyFont="1" applyFill="1" applyBorder="1" applyAlignment="1">
      <alignment horizontal="right" vertical="top"/>
    </xf>
    <xf numFmtId="0" fontId="0" fillId="0" borderId="1" xfId="0" applyBorder="1"/>
    <xf numFmtId="4" fontId="6" fillId="3" borderId="1" xfId="0" applyNumberFormat="1" applyFont="1" applyFill="1" applyBorder="1" applyAlignment="1">
      <alignment horizontal="right" vertical="top" wrapText="1"/>
    </xf>
    <xf numFmtId="0" fontId="6" fillId="3" borderId="1" xfId="0" applyFont="1" applyFill="1" applyBorder="1" applyAlignment="1">
      <alignment horizontal="left" vertical="top" wrapText="1"/>
    </xf>
    <xf numFmtId="4" fontId="8" fillId="0" borderId="1" xfId="0" applyNumberFormat="1" applyFont="1" applyBorder="1" applyAlignment="1">
      <alignment horizontal="right" vertical="top" wrapText="1"/>
    </xf>
    <xf numFmtId="0" fontId="10" fillId="0" borderId="1" xfId="0" applyFont="1" applyBorder="1" applyAlignment="1">
      <alignment horizontal="left"/>
    </xf>
    <xf numFmtId="0" fontId="6" fillId="0" borderId="1" xfId="0" applyFont="1" applyBorder="1" applyAlignment="1">
      <alignment horizontal="left" vertical="top"/>
    </xf>
    <xf numFmtId="4" fontId="8" fillId="2" borderId="1" xfId="0" applyNumberFormat="1" applyFont="1" applyFill="1" applyBorder="1" applyAlignment="1">
      <alignment horizontal="right" vertical="top" wrapText="1"/>
    </xf>
    <xf numFmtId="0" fontId="8" fillId="2" borderId="1" xfId="0" applyFont="1" applyFill="1" applyBorder="1" applyAlignment="1">
      <alignment horizontal="left" vertical="top"/>
    </xf>
    <xf numFmtId="0" fontId="0" fillId="0" borderId="0" xfId="0" applyAlignment="1">
      <alignment vertical="top"/>
    </xf>
    <xf numFmtId="0" fontId="6" fillId="2" borderId="1" xfId="0" applyFont="1" applyFill="1" applyBorder="1" applyAlignment="1">
      <alignment vertical="top" wrapText="1"/>
    </xf>
    <xf numFmtId="4" fontId="6" fillId="3" borderId="1" xfId="0" applyNumberFormat="1" applyFont="1" applyFill="1" applyBorder="1" applyAlignment="1">
      <alignment vertical="top" wrapText="1"/>
    </xf>
    <xf numFmtId="4" fontId="6" fillId="2" borderId="1" xfId="0" applyNumberFormat="1" applyFont="1" applyFill="1" applyBorder="1" applyAlignment="1">
      <alignment vertical="top" wrapText="1"/>
    </xf>
    <xf numFmtId="4" fontId="6" fillId="0" borderId="1" xfId="0" applyNumberFormat="1" applyFont="1" applyBorder="1" applyAlignment="1">
      <alignment vertical="top" wrapText="1"/>
    </xf>
    <xf numFmtId="0" fontId="12" fillId="0" borderId="0" xfId="0" applyFont="1"/>
    <xf numFmtId="0" fontId="12" fillId="0" borderId="0" xfId="0" applyFont="1" applyAlignment="1">
      <alignment horizontal="left"/>
    </xf>
    <xf numFmtId="0" fontId="12" fillId="0" borderId="0" xfId="0" applyFont="1" applyAlignment="1">
      <alignment wrapText="1"/>
    </xf>
    <xf numFmtId="0" fontId="10" fillId="0" borderId="1" xfId="0" applyFont="1" applyBorder="1"/>
    <xf numFmtId="0" fontId="6" fillId="0" borderId="0" xfId="0" applyFont="1" applyAlignment="1">
      <alignment vertical="top" wrapText="1"/>
    </xf>
    <xf numFmtId="0" fontId="6" fillId="2" borderId="1" xfId="0" applyFont="1" applyFill="1" applyBorder="1" applyAlignment="1">
      <alignment horizontal="left" vertical="top"/>
    </xf>
    <xf numFmtId="0" fontId="16" fillId="0" borderId="0" xfId="0" applyFont="1"/>
    <xf numFmtId="0" fontId="14" fillId="0" borderId="0" xfId="0" applyFont="1" applyAlignment="1">
      <alignment horizontal="left" wrapText="1"/>
    </xf>
    <xf numFmtId="0" fontId="16" fillId="0" borderId="0" xfId="0" applyFont="1" applyAlignment="1">
      <alignment horizontal="left"/>
    </xf>
    <xf numFmtId="0" fontId="16" fillId="0" borderId="0" xfId="0" applyFont="1" applyAlignment="1">
      <alignment wrapText="1"/>
    </xf>
    <xf numFmtId="4" fontId="8" fillId="2" borderId="1" xfId="0" applyNumberFormat="1" applyFont="1" applyFill="1" applyBorder="1" applyAlignment="1">
      <alignment horizontal="right" vertical="top"/>
    </xf>
    <xf numFmtId="0" fontId="18" fillId="0" borderId="1" xfId="1" applyFont="1" applyBorder="1" applyAlignment="1">
      <alignment horizontal="left" vertical="top"/>
    </xf>
    <xf numFmtId="4" fontId="18" fillId="0" borderId="1" xfId="1" applyNumberFormat="1" applyFont="1" applyBorder="1" applyAlignment="1">
      <alignment horizontal="right" vertical="top" wrapText="1"/>
    </xf>
    <xf numFmtId="4" fontId="18" fillId="2" borderId="1" xfId="0" applyNumberFormat="1" applyFont="1" applyFill="1" applyBorder="1" applyAlignment="1">
      <alignment horizontal="right" vertical="top" wrapText="1"/>
    </xf>
    <xf numFmtId="0" fontId="11" fillId="6" borderId="1" xfId="0" applyFont="1" applyFill="1" applyBorder="1" applyAlignment="1">
      <alignment horizontal="center" vertical="top" wrapText="1"/>
    </xf>
    <xf numFmtId="4" fontId="20" fillId="2" borderId="4" xfId="0" applyNumberFormat="1" applyFont="1" applyFill="1" applyBorder="1" applyAlignment="1">
      <alignment horizontal="right" vertical="top" wrapText="1"/>
    </xf>
    <xf numFmtId="4" fontId="6" fillId="2" borderId="5" xfId="0" applyNumberFormat="1" applyFont="1" applyFill="1" applyBorder="1" applyAlignment="1">
      <alignment horizontal="right" vertical="top" wrapText="1"/>
    </xf>
    <xf numFmtId="4" fontId="21" fillId="3" borderId="1" xfId="0" applyNumberFormat="1" applyFont="1" applyFill="1" applyBorder="1" applyAlignment="1">
      <alignment horizontal="right" vertical="top" wrapText="1"/>
    </xf>
    <xf numFmtId="4" fontId="21" fillId="2" borderId="1" xfId="0" applyNumberFormat="1" applyFont="1" applyFill="1" applyBorder="1" applyAlignment="1">
      <alignment horizontal="right" vertical="top" wrapText="1"/>
    </xf>
    <xf numFmtId="0" fontId="21" fillId="2" borderId="1" xfId="0" applyFont="1" applyFill="1" applyBorder="1" applyAlignment="1">
      <alignment horizontal="left" vertical="top"/>
    </xf>
    <xf numFmtId="0" fontId="6" fillId="3" borderId="1" xfId="0" applyFont="1" applyFill="1" applyBorder="1" applyAlignment="1">
      <alignment vertical="top" wrapText="1"/>
    </xf>
    <xf numFmtId="0" fontId="6" fillId="0" borderId="1" xfId="0" applyFont="1" applyBorder="1" applyAlignment="1">
      <alignment vertical="top" wrapText="1"/>
    </xf>
    <xf numFmtId="4" fontId="16" fillId="3" borderId="1" xfId="0" applyNumberFormat="1" applyFont="1" applyFill="1" applyBorder="1" applyAlignment="1">
      <alignment horizontal="right" vertical="top" wrapText="1"/>
    </xf>
    <xf numFmtId="4" fontId="16" fillId="2" borderId="1" xfId="0" applyNumberFormat="1" applyFont="1" applyFill="1" applyBorder="1" applyAlignment="1">
      <alignment horizontal="right" vertical="top" wrapText="1"/>
    </xf>
    <xf numFmtId="4" fontId="16" fillId="0" borderId="1" xfId="0" applyNumberFormat="1" applyFont="1" applyBorder="1" applyAlignment="1">
      <alignment horizontal="right" vertical="top" wrapText="1"/>
    </xf>
    <xf numFmtId="0" fontId="6" fillId="2" borderId="2" xfId="0" applyFont="1" applyFill="1" applyBorder="1" applyAlignment="1">
      <alignment vertical="top" wrapText="1"/>
    </xf>
    <xf numFmtId="0" fontId="16" fillId="0" borderId="0" xfId="0" applyFont="1" applyAlignment="1">
      <alignment horizontal="right" vertical="top"/>
    </xf>
    <xf numFmtId="0" fontId="0" fillId="0" borderId="0" xfId="0" applyAlignment="1">
      <alignment horizontal="right" vertical="top"/>
    </xf>
    <xf numFmtId="0" fontId="6" fillId="2" borderId="6" xfId="0" applyFont="1" applyFill="1" applyBorder="1" applyAlignment="1">
      <alignment horizontal="left" vertical="top" wrapText="1"/>
    </xf>
    <xf numFmtId="4" fontId="6" fillId="0" borderId="1" xfId="0" applyNumberFormat="1" applyFont="1" applyBorder="1" applyAlignment="1">
      <alignment horizontal="right" vertical="top"/>
    </xf>
    <xf numFmtId="0" fontId="0" fillId="0" borderId="3" xfId="0" applyBorder="1" applyAlignment="1">
      <alignment horizontal="right" vertical="top"/>
    </xf>
    <xf numFmtId="0" fontId="6" fillId="3" borderId="2" xfId="0" applyFont="1" applyFill="1" applyBorder="1" applyAlignment="1">
      <alignment vertical="top" wrapText="1"/>
    </xf>
    <xf numFmtId="0" fontId="6" fillId="0" borderId="2" xfId="0" applyFont="1" applyBorder="1" applyAlignment="1">
      <alignment vertical="top" wrapText="1"/>
    </xf>
    <xf numFmtId="0" fontId="16" fillId="6" borderId="0" xfId="0" applyFont="1" applyFill="1" applyAlignment="1">
      <alignment horizontal="right" vertical="top" wrapText="1"/>
    </xf>
    <xf numFmtId="0" fontId="16" fillId="0" borderId="0" xfId="0" applyFont="1" applyAlignment="1">
      <alignment horizontal="right" vertical="top" wrapText="1"/>
    </xf>
    <xf numFmtId="0" fontId="0" fillId="0" borderId="1" xfId="0" applyBorder="1" applyAlignment="1">
      <alignment vertical="top"/>
    </xf>
    <xf numFmtId="4" fontId="6" fillId="3" borderId="1" xfId="0" applyNumberFormat="1" applyFont="1" applyFill="1" applyBorder="1" applyAlignment="1">
      <alignment horizontal="right" vertical="top"/>
    </xf>
    <xf numFmtId="0" fontId="16" fillId="3" borderId="1" xfId="0" applyFont="1" applyFill="1" applyBorder="1" applyAlignment="1">
      <alignment horizontal="left" vertical="top" wrapText="1"/>
    </xf>
    <xf numFmtId="0" fontId="16" fillId="0" borderId="1" xfId="0" applyFont="1" applyBorder="1" applyAlignment="1">
      <alignment horizontal="left" vertical="top" wrapText="1"/>
    </xf>
    <xf numFmtId="4" fontId="6" fillId="2" borderId="1" xfId="0" applyNumberFormat="1" applyFont="1" applyFill="1" applyBorder="1" applyAlignment="1">
      <alignment horizontal="right" vertical="top"/>
    </xf>
    <xf numFmtId="0" fontId="10" fillId="0" borderId="1" xfId="0" applyFont="1" applyBorder="1" applyAlignment="1">
      <alignment horizontal="right" wrapText="1"/>
    </xf>
    <xf numFmtId="0" fontId="0" fillId="0" borderId="1" xfId="0" applyBorder="1" applyAlignment="1">
      <alignment horizontal="right" wrapText="1"/>
    </xf>
    <xf numFmtId="0" fontId="0" fillId="2" borderId="1" xfId="0" applyFill="1" applyBorder="1" applyAlignment="1">
      <alignment horizontal="right" wrapText="1"/>
    </xf>
    <xf numFmtId="14" fontId="0" fillId="0" borderId="1" xfId="0" applyNumberFormat="1" applyBorder="1" applyAlignment="1">
      <alignment horizontal="right" wrapText="1"/>
    </xf>
    <xf numFmtId="0" fontId="0" fillId="0" borderId="0" xfId="0" applyAlignment="1">
      <alignment horizontal="right" wrapText="1"/>
    </xf>
    <xf numFmtId="0" fontId="14" fillId="6" borderId="2" xfId="0" applyFont="1" applyFill="1" applyBorder="1" applyAlignment="1">
      <alignment horizontal="center" vertical="top" wrapText="1"/>
    </xf>
    <xf numFmtId="0" fontId="16" fillId="6" borderId="3" xfId="0" applyFont="1" applyFill="1" applyBorder="1" applyAlignment="1">
      <alignment horizontal="center" vertical="top" wrapText="1"/>
    </xf>
    <xf numFmtId="4" fontId="6" fillId="3" borderId="13" xfId="0" applyNumberFormat="1" applyFont="1" applyFill="1" applyBorder="1" applyAlignment="1">
      <alignment horizontal="right" vertical="top" wrapText="1"/>
    </xf>
    <xf numFmtId="0" fontId="6" fillId="3" borderId="13" xfId="0" applyFont="1" applyFill="1" applyBorder="1" applyAlignment="1">
      <alignment horizontal="right" vertical="top" wrapText="1"/>
    </xf>
    <xf numFmtId="0" fontId="16" fillId="0" borderId="1" xfId="0" applyFont="1" applyBorder="1" applyAlignment="1">
      <alignment horizontal="right" vertical="top"/>
    </xf>
    <xf numFmtId="4" fontId="6" fillId="3" borderId="1" xfId="0" applyNumberFormat="1" applyFont="1" applyFill="1" applyBorder="1" applyAlignment="1">
      <alignment horizontal="left" vertical="top" wrapText="1"/>
    </xf>
    <xf numFmtId="4" fontId="16" fillId="3" borderId="1" xfId="0" applyNumberFormat="1" applyFont="1" applyFill="1" applyBorder="1" applyAlignment="1">
      <alignment horizontal="left" vertical="top" wrapText="1"/>
    </xf>
    <xf numFmtId="0" fontId="0" fillId="2" borderId="1" xfId="0" applyFill="1" applyBorder="1" applyAlignment="1">
      <alignment vertical="top" wrapText="1"/>
    </xf>
    <xf numFmtId="0" fontId="0" fillId="2" borderId="1" xfId="0" applyFill="1" applyBorder="1" applyAlignment="1">
      <alignment vertical="top"/>
    </xf>
    <xf numFmtId="0" fontId="16" fillId="3" borderId="1" xfId="0" applyFont="1" applyFill="1" applyBorder="1"/>
    <xf numFmtId="4" fontId="15" fillId="3" borderId="1" xfId="0" applyNumberFormat="1" applyFont="1" applyFill="1" applyBorder="1" applyAlignment="1">
      <alignment vertical="top"/>
    </xf>
    <xf numFmtId="0" fontId="16" fillId="0" borderId="1" xfId="0" applyFont="1" applyBorder="1"/>
    <xf numFmtId="0" fontId="16" fillId="0" borderId="1" xfId="0" applyFont="1" applyBorder="1" applyAlignment="1">
      <alignment horizontal="left"/>
    </xf>
    <xf numFmtId="0" fontId="16" fillId="0" borderId="1" xfId="0" applyFont="1" applyBorder="1" applyAlignment="1">
      <alignment wrapText="1"/>
    </xf>
    <xf numFmtId="0" fontId="16" fillId="0" borderId="1" xfId="0" applyFont="1" applyBorder="1" applyAlignment="1">
      <alignment vertical="top" wrapText="1"/>
    </xf>
    <xf numFmtId="0" fontId="16" fillId="3" borderId="1" xfId="0" applyFont="1" applyFill="1" applyBorder="1" applyAlignment="1">
      <alignment horizontal="right" vertical="top"/>
    </xf>
    <xf numFmtId="4" fontId="14" fillId="0" borderId="0" xfId="0" applyNumberFormat="1" applyFont="1" applyAlignment="1">
      <alignment horizontal="left" wrapText="1"/>
    </xf>
    <xf numFmtId="4" fontId="15" fillId="0" borderId="1" xfId="0" applyNumberFormat="1" applyFont="1" applyBorder="1" applyAlignment="1">
      <alignment horizontal="left"/>
    </xf>
    <xf numFmtId="4" fontId="16" fillId="0" borderId="0" xfId="0" applyNumberFormat="1" applyFont="1" applyAlignment="1">
      <alignment horizontal="left"/>
    </xf>
    <xf numFmtId="4" fontId="16" fillId="0" borderId="0" xfId="0" applyNumberFormat="1" applyFont="1" applyAlignment="1">
      <alignment wrapText="1"/>
    </xf>
    <xf numFmtId="4" fontId="16" fillId="0" borderId="1" xfId="0" applyNumberFormat="1" applyFont="1" applyBorder="1" applyAlignment="1">
      <alignment wrapText="1"/>
    </xf>
    <xf numFmtId="164" fontId="4" fillId="2" borderId="1" xfId="0" applyNumberFormat="1" applyFont="1" applyFill="1" applyBorder="1" applyAlignment="1">
      <alignment horizontal="right" vertical="center" wrapText="1"/>
    </xf>
    <xf numFmtId="164" fontId="4" fillId="2" borderId="1" xfId="0" applyNumberFormat="1" applyFont="1" applyFill="1" applyBorder="1" applyAlignment="1">
      <alignment horizontal="left" vertical="center" wrapText="1"/>
    </xf>
    <xf numFmtId="164" fontId="4" fillId="2" borderId="15" xfId="0" applyNumberFormat="1" applyFont="1" applyFill="1" applyBorder="1" applyAlignment="1">
      <alignment horizontal="right" vertical="center" wrapText="1"/>
    </xf>
    <xf numFmtId="0" fontId="6" fillId="3" borderId="14" xfId="0" applyFont="1" applyFill="1" applyBorder="1" applyAlignment="1">
      <alignment horizontal="left" vertical="top" wrapText="1"/>
    </xf>
    <xf numFmtId="4" fontId="0" fillId="0" borderId="0" xfId="0" applyNumberFormat="1"/>
    <xf numFmtId="4" fontId="6" fillId="3" borderId="1" xfId="0" applyNumberFormat="1" applyFont="1" applyFill="1" applyBorder="1" applyAlignment="1">
      <alignment wrapText="1"/>
    </xf>
    <xf numFmtId="4" fontId="6" fillId="2" borderId="1" xfId="0" applyNumberFormat="1" applyFont="1" applyFill="1" applyBorder="1" applyAlignment="1">
      <alignment wrapText="1"/>
    </xf>
    <xf numFmtId="4" fontId="6" fillId="0" borderId="1" xfId="0" applyNumberFormat="1" applyFont="1" applyBorder="1"/>
    <xf numFmtId="4" fontId="6" fillId="3" borderId="1" xfId="0" applyNumberFormat="1" applyFont="1" applyFill="1" applyBorder="1"/>
    <xf numFmtId="4" fontId="6" fillId="2" borderId="1" xfId="3" applyNumberFormat="1" applyFont="1" applyFill="1" applyBorder="1" applyAlignment="1">
      <alignment wrapText="1"/>
    </xf>
    <xf numFmtId="4" fontId="6" fillId="3" borderId="1" xfId="3" applyNumberFormat="1" applyFont="1" applyFill="1" applyBorder="1" applyAlignment="1">
      <alignment wrapText="1"/>
    </xf>
    <xf numFmtId="0" fontId="16" fillId="6" borderId="0" xfId="0" applyFont="1" applyFill="1" applyAlignment="1">
      <alignment horizontal="left"/>
    </xf>
    <xf numFmtId="4" fontId="0" fillId="0" borderId="1" xfId="0" applyNumberFormat="1" applyBorder="1"/>
    <xf numFmtId="4" fontId="6" fillId="3" borderId="1" xfId="0" applyNumberFormat="1" applyFont="1" applyFill="1" applyBorder="1" applyAlignment="1">
      <alignment horizontal="right" wrapText="1"/>
    </xf>
    <xf numFmtId="4" fontId="6" fillId="2" borderId="1" xfId="0" applyNumberFormat="1" applyFont="1" applyFill="1" applyBorder="1" applyAlignment="1">
      <alignment horizontal="right" wrapText="1"/>
    </xf>
    <xf numFmtId="4" fontId="6" fillId="0" borderId="1" xfId="0" applyNumberFormat="1" applyFont="1" applyBorder="1" applyAlignment="1">
      <alignment horizontal="right" wrapText="1"/>
    </xf>
    <xf numFmtId="4" fontId="0" fillId="0" borderId="0" xfId="0" applyNumberFormat="1" applyAlignment="1">
      <alignment horizontal="right"/>
    </xf>
    <xf numFmtId="0" fontId="0" fillId="0" borderId="2" xfId="0" applyBorder="1" applyAlignment="1">
      <alignment horizontal="right" vertical="top"/>
    </xf>
    <xf numFmtId="0" fontId="16" fillId="2" borderId="15" xfId="0" applyFont="1" applyFill="1" applyBorder="1" applyAlignment="1">
      <alignment horizontal="right" vertical="top" wrapText="1"/>
    </xf>
    <xf numFmtId="0" fontId="16" fillId="0" borderId="15" xfId="0" applyFont="1" applyBorder="1" applyAlignment="1">
      <alignment horizontal="right" vertical="top" wrapText="1"/>
    </xf>
    <xf numFmtId="0" fontId="16" fillId="3" borderId="15" xfId="0" applyFont="1" applyFill="1" applyBorder="1" applyAlignment="1">
      <alignment horizontal="right" vertical="top" wrapText="1"/>
    </xf>
    <xf numFmtId="4" fontId="5" fillId="4"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16" fillId="4" borderId="15" xfId="0" applyFont="1" applyFill="1" applyBorder="1" applyAlignment="1">
      <alignment horizontal="center" vertical="center" wrapText="1"/>
    </xf>
    <xf numFmtId="4" fontId="6" fillId="3" borderId="17" xfId="3" applyNumberFormat="1" applyFont="1" applyFill="1" applyBorder="1" applyAlignment="1">
      <alignment wrapText="1"/>
    </xf>
    <xf numFmtId="164" fontId="3" fillId="2" borderId="1" xfId="0" applyNumberFormat="1" applyFont="1" applyFill="1" applyBorder="1" applyAlignment="1">
      <alignment horizontal="left" vertical="center" wrapText="1"/>
    </xf>
    <xf numFmtId="4" fontId="16" fillId="4" borderId="1" xfId="0" applyNumberFormat="1" applyFont="1" applyFill="1" applyBorder="1" applyAlignment="1">
      <alignment horizontal="center" vertical="center" wrapText="1"/>
    </xf>
    <xf numFmtId="0" fontId="16" fillId="3" borderId="1" xfId="0" applyFont="1" applyFill="1" applyBorder="1" applyAlignment="1">
      <alignment horizontal="left"/>
    </xf>
    <xf numFmtId="0" fontId="16" fillId="3" borderId="1" xfId="0" applyFont="1" applyFill="1" applyBorder="1" applyAlignment="1">
      <alignment vertical="top" wrapText="1"/>
    </xf>
    <xf numFmtId="0" fontId="6" fillId="3" borderId="5" xfId="0" applyFont="1" applyFill="1" applyBorder="1" applyAlignment="1">
      <alignment horizontal="left" vertical="top" wrapText="1"/>
    </xf>
    <xf numFmtId="0" fontId="6" fillId="2" borderId="14" xfId="0" applyFont="1" applyFill="1" applyBorder="1" applyAlignment="1">
      <alignment vertical="top" wrapText="1"/>
    </xf>
    <xf numFmtId="4" fontId="6" fillId="2" borderId="1" xfId="0" applyNumberFormat="1" applyFont="1" applyFill="1" applyBorder="1" applyAlignment="1">
      <alignment horizontal="left" vertical="top" wrapText="1"/>
    </xf>
    <xf numFmtId="4" fontId="16" fillId="2" borderId="1" xfId="0" applyNumberFormat="1" applyFont="1" applyFill="1" applyBorder="1" applyAlignment="1">
      <alignment horizontal="left" vertical="top" wrapText="1"/>
    </xf>
    <xf numFmtId="4" fontId="6" fillId="0" borderId="1" xfId="0" applyNumberFormat="1" applyFont="1" applyBorder="1" applyAlignment="1">
      <alignment horizontal="left" vertical="top" wrapText="1"/>
    </xf>
    <xf numFmtId="0" fontId="24" fillId="3" borderId="1" xfId="0" applyFont="1" applyFill="1" applyBorder="1" applyAlignment="1">
      <alignment horizontal="center" vertical="center" wrapText="1"/>
    </xf>
    <xf numFmtId="0" fontId="24" fillId="3" borderId="9" xfId="0" applyFont="1" applyFill="1" applyBorder="1" applyAlignment="1">
      <alignment horizontal="center" vertical="center" wrapText="1"/>
    </xf>
    <xf numFmtId="0" fontId="25" fillId="0" borderId="1" xfId="0" applyFont="1" applyBorder="1" applyAlignment="1">
      <alignment horizontal="center" vertical="center" wrapText="1"/>
    </xf>
    <xf numFmtId="0" fontId="25" fillId="0" borderId="1" xfId="0" applyFont="1" applyBorder="1" applyAlignment="1">
      <alignment horizontal="left" vertical="center" wrapText="1"/>
    </xf>
    <xf numFmtId="4" fontId="25" fillId="0" borderId="1" xfId="0" applyNumberFormat="1" applyFont="1" applyBorder="1" applyAlignment="1">
      <alignment horizontal="center" vertical="center" wrapText="1"/>
    </xf>
    <xf numFmtId="4" fontId="24" fillId="0" borderId="1" xfId="0" applyNumberFormat="1" applyFont="1" applyBorder="1" applyAlignment="1">
      <alignment horizontal="center" vertical="center" wrapText="1"/>
    </xf>
    <xf numFmtId="0" fontId="25" fillId="0" borderId="0" xfId="0" applyFont="1" applyAlignment="1">
      <alignment horizontal="center" vertical="center" wrapText="1"/>
    </xf>
    <xf numFmtId="0" fontId="24" fillId="3" borderId="19" xfId="0" applyFont="1" applyFill="1" applyBorder="1" applyAlignment="1">
      <alignment horizontal="center" vertical="center" wrapText="1"/>
    </xf>
    <xf numFmtId="0" fontId="24" fillId="3" borderId="23" xfId="0" applyFont="1" applyFill="1" applyBorder="1" applyAlignment="1">
      <alignment horizontal="center" vertical="center" wrapText="1"/>
    </xf>
    <xf numFmtId="0" fontId="24" fillId="3" borderId="10" xfId="0" applyFont="1" applyFill="1" applyBorder="1" applyAlignment="1">
      <alignment horizontal="center" vertical="center" wrapText="1"/>
    </xf>
    <xf numFmtId="0" fontId="25" fillId="0" borderId="23" xfId="0" applyFont="1" applyBorder="1" applyAlignment="1">
      <alignment horizontal="center" vertical="center" wrapText="1"/>
    </xf>
    <xf numFmtId="4" fontId="25" fillId="0" borderId="10" xfId="0" applyNumberFormat="1" applyFont="1" applyBorder="1" applyAlignment="1">
      <alignment horizontal="center" vertical="center" wrapText="1"/>
    </xf>
    <xf numFmtId="4" fontId="25" fillId="0" borderId="0" xfId="0" applyNumberFormat="1" applyFont="1" applyAlignment="1">
      <alignment horizontal="center" vertical="center" wrapText="1"/>
    </xf>
    <xf numFmtId="4" fontId="25" fillId="0" borderId="26" xfId="0" applyNumberFormat="1" applyFont="1" applyBorder="1" applyAlignment="1">
      <alignment horizontal="center" vertical="center" wrapText="1"/>
    </xf>
    <xf numFmtId="0" fontId="24" fillId="0" borderId="23" xfId="0" applyFont="1" applyBorder="1" applyAlignment="1">
      <alignment horizontal="center" vertical="center" wrapText="1"/>
    </xf>
    <xf numFmtId="4" fontId="24" fillId="0" borderId="10" xfId="0" applyNumberFormat="1" applyFont="1" applyBorder="1" applyAlignment="1">
      <alignment horizontal="center" vertical="center" wrapText="1"/>
    </xf>
    <xf numFmtId="4" fontId="24" fillId="0" borderId="26" xfId="0" applyNumberFormat="1" applyFont="1" applyBorder="1" applyAlignment="1">
      <alignment horizontal="center" vertical="center" wrapText="1"/>
    </xf>
    <xf numFmtId="0" fontId="25" fillId="0" borderId="2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27" xfId="0" applyFont="1" applyBorder="1" applyAlignment="1">
      <alignment horizontal="center" vertical="center" wrapText="1"/>
    </xf>
    <xf numFmtId="0" fontId="24" fillId="0" borderId="24" xfId="0" applyFont="1" applyBorder="1" applyAlignment="1">
      <alignment horizontal="center" vertical="center" wrapText="1"/>
    </xf>
    <xf numFmtId="4" fontId="24" fillId="0" borderId="11" xfId="0" applyNumberFormat="1" applyFont="1" applyBorder="1" applyAlignment="1">
      <alignment horizontal="center" vertical="center" wrapText="1"/>
    </xf>
    <xf numFmtId="4" fontId="25" fillId="0" borderId="11" xfId="0" applyNumberFormat="1" applyFont="1" applyBorder="1" applyAlignment="1">
      <alignment horizontal="center" vertical="center" wrapText="1"/>
    </xf>
    <xf numFmtId="4" fontId="25" fillId="0" borderId="12" xfId="0" applyNumberFormat="1" applyFont="1" applyBorder="1" applyAlignment="1">
      <alignment horizontal="center" vertical="center" wrapText="1"/>
    </xf>
    <xf numFmtId="0" fontId="24" fillId="3" borderId="8" xfId="0" applyFont="1" applyFill="1" applyBorder="1" applyAlignment="1">
      <alignment horizontal="center" vertical="center" wrapText="1"/>
    </xf>
    <xf numFmtId="0" fontId="24" fillId="3" borderId="7" xfId="0" applyFont="1" applyFill="1" applyBorder="1" applyAlignment="1">
      <alignment horizontal="center" vertical="center" wrapText="1"/>
    </xf>
    <xf numFmtId="4" fontId="0" fillId="0" borderId="1" xfId="0" applyNumberFormat="1" applyBorder="1" applyAlignment="1">
      <alignment horizontal="left"/>
    </xf>
    <xf numFmtId="164" fontId="2" fillId="2" borderId="1" xfId="0" applyNumberFormat="1" applyFont="1" applyFill="1" applyBorder="1" applyAlignment="1">
      <alignment horizontal="left" vertical="center" wrapText="1"/>
    </xf>
    <xf numFmtId="0" fontId="16" fillId="2" borderId="1" xfId="0" applyFont="1" applyFill="1" applyBorder="1" applyAlignment="1">
      <alignment vertical="top"/>
    </xf>
    <xf numFmtId="4" fontId="16" fillId="2" borderId="1" xfId="0" applyNumberFormat="1" applyFont="1" applyFill="1" applyBorder="1"/>
    <xf numFmtId="0" fontId="16" fillId="2" borderId="1" xfId="0" applyFont="1" applyFill="1" applyBorder="1" applyAlignment="1">
      <alignment vertical="top" wrapText="1"/>
    </xf>
    <xf numFmtId="0" fontId="0" fillId="3" borderId="1" xfId="0" applyFill="1" applyBorder="1"/>
    <xf numFmtId="0" fontId="6" fillId="3" borderId="13" xfId="0" applyFont="1" applyFill="1" applyBorder="1" applyAlignment="1">
      <alignment vertical="top" wrapText="1"/>
    </xf>
    <xf numFmtId="1" fontId="6" fillId="3" borderId="13" xfId="0" applyNumberFormat="1" applyFont="1" applyFill="1" applyBorder="1" applyAlignment="1">
      <alignment horizontal="left" vertical="top" wrapText="1"/>
    </xf>
    <xf numFmtId="0" fontId="14" fillId="0" borderId="0" xfId="0" applyFont="1" applyAlignment="1">
      <alignment wrapText="1"/>
    </xf>
    <xf numFmtId="1" fontId="14" fillId="0" borderId="0" xfId="0" applyNumberFormat="1" applyFont="1" applyAlignment="1">
      <alignment horizontal="left" wrapText="1"/>
    </xf>
    <xf numFmtId="1" fontId="16" fillId="0" borderId="0" xfId="0" applyNumberFormat="1" applyFont="1" applyAlignment="1">
      <alignment horizontal="left" wrapText="1"/>
    </xf>
    <xf numFmtId="0" fontId="16" fillId="0" borderId="0" xfId="0" applyFont="1" applyAlignment="1">
      <alignment horizontal="right"/>
    </xf>
    <xf numFmtId="4" fontId="16" fillId="0" borderId="1" xfId="0" applyNumberFormat="1" applyFont="1" applyBorder="1" applyAlignment="1">
      <alignment horizontal="right"/>
    </xf>
    <xf numFmtId="0" fontId="0" fillId="2" borderId="1" xfId="0" applyFill="1" applyBorder="1"/>
    <xf numFmtId="14" fontId="15" fillId="0" borderId="0" xfId="0" applyNumberFormat="1" applyFont="1" applyAlignment="1">
      <alignment horizontal="right"/>
    </xf>
    <xf numFmtId="0" fontId="15" fillId="0" borderId="0" xfId="0" applyFont="1" applyAlignment="1">
      <alignment horizontal="right"/>
    </xf>
    <xf numFmtId="0" fontId="15" fillId="0" borderId="1" xfId="0" applyFont="1" applyBorder="1" applyAlignment="1">
      <alignment horizontal="right"/>
    </xf>
    <xf numFmtId="4" fontId="15" fillId="0" borderId="1" xfId="0" applyNumberFormat="1" applyFont="1" applyBorder="1" applyAlignment="1">
      <alignment horizontal="right"/>
    </xf>
    <xf numFmtId="0" fontId="6" fillId="2" borderId="14" xfId="0" applyFont="1" applyFill="1" applyBorder="1" applyAlignment="1">
      <alignment horizontal="left" vertical="top" wrapText="1"/>
    </xf>
    <xf numFmtId="4" fontId="6" fillId="2" borderId="16" xfId="3" applyNumberFormat="1" applyFont="1" applyFill="1" applyBorder="1" applyAlignment="1">
      <alignment wrapText="1"/>
    </xf>
    <xf numFmtId="4" fontId="16" fillId="3" borderId="1" xfId="0" applyNumberFormat="1" applyFont="1" applyFill="1" applyBorder="1"/>
    <xf numFmtId="4" fontId="16" fillId="3" borderId="1" xfId="0" applyNumberFormat="1" applyFont="1" applyFill="1" applyBorder="1" applyAlignment="1">
      <alignment horizontal="right"/>
    </xf>
    <xf numFmtId="4" fontId="16" fillId="6" borderId="0" xfId="0" applyNumberFormat="1" applyFont="1" applyFill="1" applyAlignment="1">
      <alignment horizontal="right"/>
    </xf>
    <xf numFmtId="4" fontId="16" fillId="0" borderId="1" xfId="0" applyNumberFormat="1" applyFont="1" applyBorder="1"/>
    <xf numFmtId="0" fontId="16" fillId="0" borderId="2" xfId="0" applyFont="1" applyBorder="1"/>
    <xf numFmtId="4" fontId="15" fillId="0" borderId="1" xfId="0" applyNumberFormat="1" applyFont="1" applyBorder="1"/>
    <xf numFmtId="0" fontId="16" fillId="0" borderId="0" xfId="0" applyFont="1" applyAlignment="1">
      <alignment vertical="top"/>
    </xf>
    <xf numFmtId="0" fontId="16" fillId="0" borderId="0" xfId="0" applyFont="1" applyAlignment="1">
      <alignment horizontal="left" wrapText="1"/>
    </xf>
    <xf numFmtId="0" fontId="0" fillId="0" borderId="2" xfId="0" applyBorder="1"/>
    <xf numFmtId="4" fontId="6" fillId="2" borderId="2" xfId="0" applyNumberFormat="1" applyFont="1" applyFill="1" applyBorder="1" applyAlignment="1">
      <alignment wrapText="1"/>
    </xf>
    <xf numFmtId="0" fontId="0" fillId="0" borderId="2" xfId="0" applyBorder="1" applyAlignment="1">
      <alignment horizontal="right" wrapText="1"/>
    </xf>
    <xf numFmtId="0" fontId="0" fillId="3" borderId="1" xfId="0" applyFill="1" applyBorder="1" applyAlignment="1">
      <alignment horizontal="right" wrapText="1"/>
    </xf>
    <xf numFmtId="164" fontId="4" fillId="3" borderId="1" xfId="0" applyNumberFormat="1" applyFont="1" applyFill="1" applyBorder="1" applyAlignment="1">
      <alignment horizontal="right" vertical="center" wrapText="1"/>
    </xf>
    <xf numFmtId="164" fontId="2" fillId="3" borderId="1" xfId="0" applyNumberFormat="1" applyFont="1" applyFill="1" applyBorder="1" applyAlignment="1">
      <alignment horizontal="left" vertical="center" wrapText="1"/>
    </xf>
    <xf numFmtId="164" fontId="3" fillId="3" borderId="1" xfId="0" applyNumberFormat="1" applyFont="1" applyFill="1" applyBorder="1" applyAlignment="1">
      <alignment horizontal="left" vertical="center" wrapText="1"/>
    </xf>
    <xf numFmtId="164" fontId="4" fillId="3" borderId="1" xfId="0" applyNumberFormat="1" applyFont="1" applyFill="1" applyBorder="1" applyAlignment="1">
      <alignment horizontal="left" vertical="center" wrapText="1"/>
    </xf>
    <xf numFmtId="164" fontId="4" fillId="3" borderId="15" xfId="0" applyNumberFormat="1" applyFont="1" applyFill="1" applyBorder="1" applyAlignment="1">
      <alignment horizontal="right" vertical="center" wrapText="1"/>
    </xf>
    <xf numFmtId="0" fontId="23" fillId="3" borderId="14" xfId="0" applyFont="1" applyFill="1" applyBorder="1" applyAlignment="1">
      <alignment vertical="top" wrapText="1"/>
    </xf>
    <xf numFmtId="4" fontId="23" fillId="3" borderId="17" xfId="3" applyNumberFormat="1" applyFont="1" applyFill="1" applyBorder="1" applyAlignment="1">
      <alignment horizontal="right" vertical="center" wrapText="1"/>
    </xf>
    <xf numFmtId="4" fontId="23" fillId="3" borderId="15" xfId="3" applyNumberFormat="1" applyFont="1" applyFill="1" applyBorder="1" applyAlignment="1">
      <alignment horizontal="right" vertical="center" wrapText="1"/>
    </xf>
    <xf numFmtId="14" fontId="0" fillId="3" borderId="1" xfId="0" applyNumberFormat="1" applyFill="1" applyBorder="1" applyAlignment="1">
      <alignment horizontal="right" wrapText="1"/>
    </xf>
    <xf numFmtId="0" fontId="25" fillId="3" borderId="1" xfId="0" applyFont="1" applyFill="1" applyBorder="1" applyAlignment="1">
      <alignment horizontal="left" vertical="center" wrapText="1"/>
    </xf>
    <xf numFmtId="4" fontId="16" fillId="3" borderId="1" xfId="0" applyNumberFormat="1" applyFont="1" applyFill="1" applyBorder="1" applyAlignment="1">
      <alignment horizontal="right" wrapText="1"/>
    </xf>
    <xf numFmtId="4" fontId="16" fillId="2" borderId="1" xfId="0" applyNumberFormat="1" applyFont="1" applyFill="1" applyBorder="1" applyAlignment="1">
      <alignment horizontal="right" wrapText="1"/>
    </xf>
    <xf numFmtId="4" fontId="16" fillId="0" borderId="1" xfId="0" applyNumberFormat="1" applyFont="1" applyBorder="1" applyAlignment="1">
      <alignment horizontal="right" wrapText="1"/>
    </xf>
    <xf numFmtId="0" fontId="0" fillId="2" borderId="1" xfId="0" applyFill="1" applyBorder="1" applyAlignment="1">
      <alignment horizontal="right" vertical="top"/>
    </xf>
    <xf numFmtId="0" fontId="12" fillId="2" borderId="1" xfId="0" applyFont="1" applyFill="1" applyBorder="1"/>
    <xf numFmtId="4" fontId="13" fillId="2" borderId="1" xfId="0" applyNumberFormat="1" applyFont="1" applyFill="1" applyBorder="1" applyAlignment="1">
      <alignment vertical="top"/>
    </xf>
    <xf numFmtId="4" fontId="13" fillId="2" borderId="1" xfId="0" applyNumberFormat="1" applyFont="1" applyFill="1" applyBorder="1" applyAlignment="1">
      <alignment horizontal="left"/>
    </xf>
    <xf numFmtId="4" fontId="13" fillId="2" borderId="1" xfId="0" applyNumberFormat="1" applyFont="1" applyFill="1" applyBorder="1" applyAlignment="1">
      <alignment horizontal="right" vertical="top"/>
    </xf>
    <xf numFmtId="164" fontId="1" fillId="3" borderId="1" xfId="0" applyNumberFormat="1" applyFont="1" applyFill="1" applyBorder="1" applyAlignment="1">
      <alignment horizontal="left" vertical="center" wrapText="1"/>
    </xf>
    <xf numFmtId="164" fontId="1" fillId="2" borderId="1" xfId="0" applyNumberFormat="1" applyFont="1" applyFill="1" applyBorder="1" applyAlignment="1">
      <alignment horizontal="left" vertical="center" wrapText="1"/>
    </xf>
    <xf numFmtId="0" fontId="16" fillId="0" borderId="1" xfId="0" applyFont="1" applyBorder="1" applyAlignment="1">
      <alignment horizontal="center"/>
    </xf>
    <xf numFmtId="4" fontId="16" fillId="0" borderId="1" xfId="0" applyNumberFormat="1" applyFont="1" applyBorder="1" applyAlignment="1">
      <alignment horizontal="center"/>
    </xf>
    <xf numFmtId="0" fontId="16" fillId="0" borderId="0" xfId="0" applyFont="1" applyAlignment="1">
      <alignment horizontal="center"/>
    </xf>
    <xf numFmtId="4" fontId="6" fillId="2" borderId="30" xfId="3" applyNumberFormat="1" applyFont="1" applyFill="1" applyBorder="1" applyAlignment="1">
      <alignment wrapText="1"/>
    </xf>
    <xf numFmtId="0" fontId="0" fillId="0" borderId="31" xfId="0" applyBorder="1" applyAlignment="1">
      <alignment horizontal="right" vertical="top"/>
    </xf>
    <xf numFmtId="3" fontId="25" fillId="0" borderId="0" xfId="0" applyNumberFormat="1" applyFont="1" applyAlignment="1">
      <alignment horizontal="center" vertical="center" wrapText="1"/>
    </xf>
    <xf numFmtId="4" fontId="0" fillId="3" borderId="1" xfId="0" applyNumberFormat="1" applyFill="1" applyBorder="1"/>
    <xf numFmtId="4" fontId="0" fillId="2" borderId="1" xfId="0" applyNumberFormat="1" applyFill="1" applyBorder="1"/>
    <xf numFmtId="4" fontId="0" fillId="0" borderId="2" xfId="0" applyNumberFormat="1" applyBorder="1"/>
    <xf numFmtId="4" fontId="0" fillId="3" borderId="1" xfId="0" applyNumberFormat="1" applyFill="1" applyBorder="1" applyAlignment="1">
      <alignment horizontal="right"/>
    </xf>
    <xf numFmtId="0" fontId="24" fillId="3" borderId="1" xfId="0" applyFont="1" applyFill="1" applyBorder="1" applyAlignment="1">
      <alignment vertical="top" wrapText="1"/>
    </xf>
    <xf numFmtId="0" fontId="24" fillId="3" borderId="8" xfId="0" applyFont="1" applyFill="1" applyBorder="1" applyAlignment="1">
      <alignment vertical="top" wrapText="1"/>
    </xf>
    <xf numFmtId="4" fontId="15" fillId="0" borderId="0" xfId="0" applyNumberFormat="1" applyFont="1" applyAlignment="1">
      <alignment horizontal="right"/>
    </xf>
    <xf numFmtId="14" fontId="0" fillId="3" borderId="1" xfId="0" applyNumberFormat="1" applyFill="1" applyBorder="1"/>
    <xf numFmtId="4" fontId="6" fillId="3" borderId="1" xfId="0" applyNumberFormat="1" applyFont="1" applyFill="1" applyBorder="1" applyAlignment="1">
      <alignment horizontal="left" vertical="top"/>
    </xf>
    <xf numFmtId="4" fontId="16" fillId="2" borderId="1" xfId="3" applyNumberFormat="1" applyFont="1" applyFill="1" applyBorder="1" applyAlignment="1">
      <alignment wrapText="1"/>
    </xf>
    <xf numFmtId="1" fontId="16" fillId="0" borderId="0" xfId="0" applyNumberFormat="1" applyFont="1" applyAlignment="1">
      <alignment horizontal="right" wrapText="1"/>
    </xf>
    <xf numFmtId="4" fontId="6" fillId="2" borderId="1" xfId="0" applyNumberFormat="1" applyFont="1" applyFill="1" applyBorder="1" applyAlignment="1">
      <alignment horizontal="left" vertical="top"/>
    </xf>
    <xf numFmtId="4" fontId="16" fillId="0" borderId="0" xfId="0" applyNumberFormat="1" applyFont="1"/>
    <xf numFmtId="0" fontId="25" fillId="2" borderId="1" xfId="0" applyFont="1" applyFill="1" applyBorder="1" applyAlignment="1">
      <alignment horizontal="left" vertical="center" wrapText="1"/>
    </xf>
    <xf numFmtId="0" fontId="16" fillId="0" borderId="6" xfId="0" applyFont="1" applyBorder="1" applyAlignment="1">
      <alignment horizontal="left" vertical="top" wrapText="1"/>
    </xf>
    <xf numFmtId="4" fontId="6" fillId="2" borderId="17" xfId="3" applyNumberFormat="1" applyFont="1" applyFill="1" applyBorder="1" applyAlignment="1">
      <alignment wrapText="1"/>
    </xf>
    <xf numFmtId="0" fontId="27" fillId="0" borderId="0" xfId="0" applyFont="1"/>
    <xf numFmtId="4" fontId="6" fillId="0" borderId="1" xfId="0" applyNumberFormat="1" applyFont="1" applyBorder="1" applyAlignment="1">
      <alignment vertical="top"/>
    </xf>
    <xf numFmtId="4" fontId="6" fillId="3" borderId="1" xfId="0" applyNumberFormat="1" applyFont="1" applyFill="1" applyBorder="1" applyAlignment="1">
      <alignment vertical="top"/>
    </xf>
    <xf numFmtId="4" fontId="27" fillId="0" borderId="0" xfId="0" applyNumberFormat="1" applyFont="1"/>
    <xf numFmtId="0" fontId="25" fillId="0" borderId="1" xfId="0" applyFont="1" applyBorder="1" applyAlignment="1">
      <alignment horizontal="right" vertical="center" wrapText="1"/>
    </xf>
    <xf numFmtId="0" fontId="24" fillId="3" borderId="1" xfId="0" applyFont="1" applyFill="1" applyBorder="1" applyAlignment="1">
      <alignment horizontal="right" vertical="top" wrapText="1"/>
    </xf>
    <xf numFmtId="4" fontId="25" fillId="0" borderId="2" xfId="0" applyNumberFormat="1" applyFont="1" applyBorder="1" applyAlignment="1">
      <alignment horizontal="left" vertical="center" wrapText="1"/>
    </xf>
    <xf numFmtId="4" fontId="25" fillId="0" borderId="1" xfId="0" applyNumberFormat="1" applyFont="1" applyBorder="1" applyAlignment="1">
      <alignment horizontal="left" vertical="center" wrapText="1"/>
    </xf>
    <xf numFmtId="4" fontId="25" fillId="0" borderId="2" xfId="0" applyNumberFormat="1" applyFont="1" applyBorder="1" applyAlignment="1">
      <alignment horizontal="right" vertical="center" wrapText="1"/>
    </xf>
    <xf numFmtId="4" fontId="25" fillId="0" borderId="1" xfId="0" applyNumberFormat="1" applyFont="1" applyBorder="1" applyAlignment="1">
      <alignment horizontal="right" vertical="center" wrapText="1"/>
    </xf>
    <xf numFmtId="4" fontId="16" fillId="2" borderId="1" xfId="0" applyNumberFormat="1" applyFont="1" applyFill="1" applyBorder="1" applyAlignment="1">
      <alignment horizontal="right"/>
    </xf>
    <xf numFmtId="4" fontId="6" fillId="2" borderId="0" xfId="3" applyNumberFormat="1" applyFont="1" applyFill="1" applyBorder="1" applyAlignment="1">
      <alignment wrapText="1"/>
    </xf>
    <xf numFmtId="1" fontId="6" fillId="3" borderId="1" xfId="0" applyNumberFormat="1" applyFont="1" applyFill="1" applyBorder="1" applyAlignment="1">
      <alignment horizontal="left" vertical="top" wrapText="1"/>
    </xf>
    <xf numFmtId="0" fontId="6" fillId="3" borderId="1" xfId="0" applyFont="1" applyFill="1" applyBorder="1" applyAlignment="1">
      <alignment horizontal="right" vertical="top" wrapText="1"/>
    </xf>
    <xf numFmtId="1" fontId="6" fillId="2" borderId="1" xfId="0" applyNumberFormat="1" applyFont="1" applyFill="1" applyBorder="1" applyAlignment="1">
      <alignment horizontal="left" vertical="top" wrapText="1"/>
    </xf>
    <xf numFmtId="0" fontId="6" fillId="2" borderId="1" xfId="0" applyFont="1" applyFill="1" applyBorder="1" applyAlignment="1">
      <alignment horizontal="right" vertical="top" wrapText="1"/>
    </xf>
    <xf numFmtId="0" fontId="5" fillId="7" borderId="1" xfId="0" applyFont="1" applyFill="1" applyBorder="1" applyAlignment="1">
      <alignment horizontal="center" vertical="top" wrapText="1"/>
    </xf>
    <xf numFmtId="1" fontId="5" fillId="7" borderId="1" xfId="0" applyNumberFormat="1" applyFont="1" applyFill="1" applyBorder="1" applyAlignment="1">
      <alignment horizontal="center" vertical="top" wrapText="1"/>
    </xf>
    <xf numFmtId="4" fontId="5" fillId="7" borderId="1" xfId="0" applyNumberFormat="1" applyFont="1" applyFill="1" applyBorder="1" applyAlignment="1">
      <alignment horizontal="center" vertical="top" wrapText="1"/>
    </xf>
    <xf numFmtId="0" fontId="5" fillId="7" borderId="1" xfId="0" applyFont="1" applyFill="1" applyBorder="1" applyAlignment="1">
      <alignment vertical="top" wrapText="1"/>
    </xf>
    <xf numFmtId="1" fontId="5" fillId="7" borderId="1" xfId="0" applyNumberFormat="1" applyFont="1" applyFill="1" applyBorder="1" applyAlignment="1">
      <alignment horizontal="left" vertical="top" wrapText="1"/>
    </xf>
    <xf numFmtId="0" fontId="5" fillId="7" borderId="1" xfId="0" applyFont="1" applyFill="1" applyBorder="1" applyAlignment="1">
      <alignment horizontal="left" vertical="top" wrapText="1"/>
    </xf>
    <xf numFmtId="4" fontId="5" fillId="7" borderId="1" xfId="0" applyNumberFormat="1" applyFont="1" applyFill="1" applyBorder="1" applyAlignment="1">
      <alignment horizontal="left" vertical="top" wrapText="1"/>
    </xf>
    <xf numFmtId="0" fontId="5" fillId="8" borderId="1" xfId="0" applyFont="1" applyFill="1" applyBorder="1" applyAlignment="1">
      <alignment vertical="top" wrapText="1"/>
    </xf>
    <xf numFmtId="1" fontId="5" fillId="8" borderId="1" xfId="0" applyNumberFormat="1" applyFont="1" applyFill="1" applyBorder="1" applyAlignment="1">
      <alignment horizontal="left" vertical="top" wrapText="1"/>
    </xf>
    <xf numFmtId="4" fontId="5" fillId="8" borderId="1" xfId="0" applyNumberFormat="1" applyFont="1" applyFill="1" applyBorder="1" applyAlignment="1">
      <alignment horizontal="right" vertical="top" wrapText="1"/>
    </xf>
    <xf numFmtId="0" fontId="5" fillId="8" borderId="1" xfId="0" applyFont="1" applyFill="1" applyBorder="1" applyAlignment="1">
      <alignment horizontal="right" vertical="top" wrapText="1"/>
    </xf>
    <xf numFmtId="4" fontId="5" fillId="3" borderId="1" xfId="0" applyNumberFormat="1" applyFont="1" applyFill="1" applyBorder="1" applyAlignment="1">
      <alignment horizontal="right" vertical="top" wrapText="1"/>
    </xf>
    <xf numFmtId="1" fontId="6" fillId="0" borderId="1" xfId="0" applyNumberFormat="1" applyFont="1" applyBorder="1" applyAlignment="1">
      <alignment horizontal="left" vertical="top" wrapText="1"/>
    </xf>
    <xf numFmtId="4" fontId="5" fillId="2" borderId="1" xfId="0" applyNumberFormat="1" applyFont="1" applyFill="1" applyBorder="1" applyAlignment="1">
      <alignment horizontal="right" vertical="top" wrapText="1"/>
    </xf>
    <xf numFmtId="0" fontId="5" fillId="2" borderId="1" xfId="0" applyFont="1" applyFill="1" applyBorder="1" applyAlignment="1">
      <alignment horizontal="right" vertical="top" wrapText="1"/>
    </xf>
    <xf numFmtId="0" fontId="6" fillId="0" borderId="1" xfId="0" applyFont="1" applyBorder="1" applyAlignment="1">
      <alignment horizontal="right" vertical="top" wrapText="1"/>
    </xf>
    <xf numFmtId="0" fontId="6" fillId="9" borderId="1" xfId="0" applyFont="1" applyFill="1" applyBorder="1" applyAlignment="1">
      <alignment vertical="top" wrapText="1"/>
    </xf>
    <xf numFmtId="0" fontId="6" fillId="9" borderId="1" xfId="0" applyFont="1" applyFill="1" applyBorder="1" applyAlignment="1">
      <alignment horizontal="left" vertical="top" wrapText="1"/>
    </xf>
    <xf numFmtId="4" fontId="6" fillId="9" borderId="1" xfId="0" applyNumberFormat="1" applyFont="1" applyFill="1" applyBorder="1" applyAlignment="1">
      <alignment horizontal="right" vertical="top" wrapText="1"/>
    </xf>
    <xf numFmtId="0" fontId="6" fillId="9" borderId="1" xfId="0" applyFont="1" applyFill="1" applyBorder="1" applyAlignment="1">
      <alignment horizontal="right" vertical="top" wrapText="1"/>
    </xf>
    <xf numFmtId="0" fontId="6" fillId="0" borderId="1" xfId="0" applyFont="1" applyBorder="1" applyAlignment="1">
      <alignment horizontal="left" vertical="top" wrapText="1" indent="8"/>
    </xf>
    <xf numFmtId="1" fontId="6" fillId="9" borderId="1" xfId="0" applyNumberFormat="1" applyFont="1" applyFill="1" applyBorder="1" applyAlignment="1">
      <alignment horizontal="left" vertical="top" wrapText="1"/>
    </xf>
    <xf numFmtId="9" fontId="6" fillId="0" borderId="1" xfId="0" applyNumberFormat="1" applyFont="1" applyBorder="1" applyAlignment="1">
      <alignment horizontal="right" vertical="top" wrapText="1"/>
    </xf>
    <xf numFmtId="2" fontId="6" fillId="3" borderId="1" xfId="0" applyNumberFormat="1" applyFont="1" applyFill="1" applyBorder="1" applyAlignment="1">
      <alignment horizontal="right" vertical="top" wrapText="1"/>
    </xf>
    <xf numFmtId="2" fontId="6" fillId="0" borderId="1" xfId="0" applyNumberFormat="1" applyFont="1" applyBorder="1" applyAlignment="1">
      <alignment horizontal="right" vertical="top" wrapText="1"/>
    </xf>
    <xf numFmtId="4" fontId="5" fillId="7" borderId="1" xfId="0" applyNumberFormat="1" applyFont="1" applyFill="1" applyBorder="1" applyAlignment="1">
      <alignment horizontal="right" vertical="top" wrapText="1"/>
    </xf>
    <xf numFmtId="0" fontId="5" fillId="7" borderId="1" xfId="0" applyFont="1" applyFill="1" applyBorder="1" applyAlignment="1">
      <alignment horizontal="right" vertical="top" wrapText="1"/>
    </xf>
    <xf numFmtId="4" fontId="6" fillId="9" borderId="1" xfId="0" applyNumberFormat="1" applyFont="1" applyFill="1" applyBorder="1" applyAlignment="1">
      <alignment vertical="top" wrapText="1"/>
    </xf>
    <xf numFmtId="0" fontId="10" fillId="0" borderId="31" xfId="0" applyFont="1" applyBorder="1" applyAlignment="1">
      <alignment horizontal="left" vertical="top"/>
    </xf>
    <xf numFmtId="4" fontId="25" fillId="2" borderId="0" xfId="0" applyNumberFormat="1" applyFont="1" applyFill="1" applyAlignment="1">
      <alignment horizontal="center" vertical="center" wrapText="1"/>
    </xf>
    <xf numFmtId="4" fontId="24" fillId="2" borderId="0" xfId="0" applyNumberFormat="1" applyFont="1" applyFill="1" applyAlignment="1">
      <alignment horizontal="center" vertical="center" wrapText="1"/>
    </xf>
    <xf numFmtId="0" fontId="25" fillId="2" borderId="0" xfId="0" applyFont="1" applyFill="1" applyAlignment="1">
      <alignment horizontal="center" vertical="center" wrapText="1"/>
    </xf>
    <xf numFmtId="0" fontId="28" fillId="2" borderId="1" xfId="0" applyFont="1" applyFill="1" applyBorder="1" applyAlignment="1">
      <alignment vertical="top" wrapText="1"/>
    </xf>
    <xf numFmtId="0" fontId="15" fillId="0" borderId="1" xfId="0" applyFont="1" applyBorder="1" applyAlignment="1">
      <alignment horizontal="right" wrapText="1"/>
    </xf>
    <xf numFmtId="0" fontId="30" fillId="0" borderId="13" xfId="0" applyFont="1" applyBorder="1" applyAlignment="1">
      <alignment vertical="top" wrapText="1"/>
    </xf>
    <xf numFmtId="0" fontId="30" fillId="3" borderId="13" xfId="0" applyFont="1" applyFill="1" applyBorder="1" applyAlignment="1">
      <alignment vertical="top" wrapText="1"/>
    </xf>
    <xf numFmtId="3" fontId="16" fillId="0" borderId="0" xfId="0" applyNumberFormat="1" applyFont="1" applyAlignment="1">
      <alignment horizontal="left"/>
    </xf>
    <xf numFmtId="0" fontId="28" fillId="2" borderId="1" xfId="0" applyFont="1" applyFill="1" applyBorder="1" applyAlignment="1">
      <alignment horizontal="left" wrapText="1"/>
    </xf>
    <xf numFmtId="0" fontId="28" fillId="3" borderId="1" xfId="0" applyFont="1" applyFill="1" applyBorder="1" applyAlignment="1">
      <alignment vertical="top" wrapText="1"/>
    </xf>
    <xf numFmtId="4" fontId="28" fillId="3" borderId="1" xfId="0" applyNumberFormat="1" applyFont="1" applyFill="1" applyBorder="1" applyAlignment="1">
      <alignment vertical="top" wrapText="1"/>
    </xf>
    <xf numFmtId="4" fontId="31" fillId="3" borderId="5" xfId="0" applyNumberFormat="1" applyFont="1" applyFill="1" applyBorder="1" applyAlignment="1">
      <alignment horizontal="right" wrapText="1"/>
    </xf>
    <xf numFmtId="4" fontId="33" fillId="3" borderId="1" xfId="0" applyNumberFormat="1" applyFont="1" applyFill="1" applyBorder="1" applyAlignment="1">
      <alignment horizontal="right" wrapText="1"/>
    </xf>
    <xf numFmtId="4" fontId="31" fillId="3" borderId="1" xfId="0" applyNumberFormat="1" applyFont="1" applyFill="1" applyBorder="1" applyAlignment="1">
      <alignment horizontal="right" wrapText="1"/>
    </xf>
    <xf numFmtId="4" fontId="32" fillId="3" borderId="1" xfId="0" applyNumberFormat="1" applyFont="1" applyFill="1" applyBorder="1" applyAlignment="1">
      <alignment horizontal="right" wrapText="1"/>
    </xf>
    <xf numFmtId="0" fontId="31" fillId="3" borderId="1" xfId="0" applyFont="1" applyFill="1" applyBorder="1" applyAlignment="1">
      <alignment horizontal="right" wrapText="1"/>
    </xf>
    <xf numFmtId="4" fontId="32" fillId="3" borderId="5" xfId="0" applyNumberFormat="1" applyFont="1" applyFill="1" applyBorder="1" applyAlignment="1">
      <alignment horizontal="right" wrapText="1"/>
    </xf>
    <xf numFmtId="4" fontId="32" fillId="3" borderId="13" xfId="0" applyNumberFormat="1" applyFont="1" applyFill="1" applyBorder="1" applyAlignment="1">
      <alignment horizontal="right" wrapText="1"/>
    </xf>
    <xf numFmtId="4" fontId="32" fillId="10" borderId="1" xfId="0" applyNumberFormat="1" applyFont="1" applyFill="1" applyBorder="1" applyAlignment="1">
      <alignment horizontal="right" wrapText="1"/>
    </xf>
    <xf numFmtId="4" fontId="29" fillId="2" borderId="1" xfId="3" applyNumberFormat="1" applyFont="1" applyFill="1" applyBorder="1" applyAlignment="1">
      <alignment horizontal="center" vertical="center" wrapText="1"/>
    </xf>
    <xf numFmtId="3" fontId="25" fillId="0" borderId="1" xfId="0" applyNumberFormat="1" applyFont="1" applyBorder="1" applyAlignment="1">
      <alignment horizontal="center" vertical="center"/>
    </xf>
    <xf numFmtId="4" fontId="25" fillId="2" borderId="1" xfId="0" applyNumberFormat="1" applyFont="1" applyFill="1" applyBorder="1" applyAlignment="1">
      <alignment horizontal="center" vertical="center" wrapText="1"/>
    </xf>
    <xf numFmtId="4" fontId="6" fillId="2" borderId="1" xfId="0" applyNumberFormat="1" applyFont="1" applyFill="1" applyBorder="1"/>
    <xf numFmtId="0" fontId="6" fillId="3" borderId="29" xfId="0" applyFont="1" applyFill="1" applyBorder="1" applyAlignment="1">
      <alignment vertical="top" wrapText="1"/>
    </xf>
    <xf numFmtId="0" fontId="31" fillId="0" borderId="0" xfId="0" applyFont="1" applyAlignment="1">
      <alignment horizontal="right" vertical="top"/>
    </xf>
    <xf numFmtId="4" fontId="31" fillId="0" borderId="0" xfId="0" applyNumberFormat="1" applyFont="1" applyAlignment="1">
      <alignment wrapText="1"/>
    </xf>
    <xf numFmtId="0" fontId="31" fillId="0" borderId="0" xfId="0" applyFont="1" applyAlignment="1">
      <alignment wrapText="1"/>
    </xf>
    <xf numFmtId="0" fontId="31" fillId="0" borderId="0" xfId="0" applyFont="1" applyAlignment="1">
      <alignment horizontal="right" wrapText="1"/>
    </xf>
    <xf numFmtId="0" fontId="31" fillId="0" borderId="0" xfId="0" applyFont="1"/>
    <xf numFmtId="0" fontId="31" fillId="0" borderId="1" xfId="0" applyFont="1" applyBorder="1" applyAlignment="1">
      <alignment horizontal="right" vertical="top"/>
    </xf>
    <xf numFmtId="0" fontId="37" fillId="6" borderId="1" xfId="0" applyFont="1" applyFill="1" applyBorder="1" applyAlignment="1">
      <alignment horizontal="center" vertical="center" wrapText="1"/>
    </xf>
    <xf numFmtId="0" fontId="32" fillId="3" borderId="1" xfId="0" applyFont="1" applyFill="1" applyBorder="1" applyAlignment="1">
      <alignment horizontal="left" vertical="top" wrapText="1"/>
    </xf>
    <xf numFmtId="4" fontId="31" fillId="3" borderId="1" xfId="0" applyNumberFormat="1" applyFont="1" applyFill="1" applyBorder="1" applyAlignment="1">
      <alignment wrapText="1"/>
    </xf>
    <xf numFmtId="4" fontId="31" fillId="3" borderId="1" xfId="0" applyNumberFormat="1" applyFont="1" applyFill="1" applyBorder="1" applyAlignment="1">
      <alignment horizontal="right"/>
    </xf>
    <xf numFmtId="4" fontId="32" fillId="3" borderId="1" xfId="3" applyNumberFormat="1" applyFont="1" applyFill="1" applyBorder="1" applyAlignment="1">
      <alignment horizontal="right" wrapText="1"/>
    </xf>
    <xf numFmtId="4" fontId="32" fillId="3" borderId="1" xfId="3" applyNumberFormat="1" applyFont="1" applyFill="1" applyBorder="1" applyAlignment="1">
      <alignment wrapText="1"/>
    </xf>
    <xf numFmtId="4" fontId="31" fillId="3" borderId="2" xfId="0" applyNumberFormat="1" applyFont="1" applyFill="1" applyBorder="1" applyAlignment="1">
      <alignment horizontal="right" wrapText="1"/>
    </xf>
    <xf numFmtId="0" fontId="33" fillId="3" borderId="1" xfId="0" applyFont="1" applyFill="1" applyBorder="1" applyAlignment="1">
      <alignment horizontal="left" vertical="top" wrapText="1"/>
    </xf>
    <xf numFmtId="0" fontId="31" fillId="3" borderId="1" xfId="0" applyFont="1" applyFill="1" applyBorder="1" applyAlignment="1">
      <alignment horizontal="right" vertical="top"/>
    </xf>
    <xf numFmtId="0" fontId="31" fillId="3" borderId="1" xfId="0" applyFont="1" applyFill="1" applyBorder="1" applyAlignment="1">
      <alignment horizontal="left" vertical="top"/>
    </xf>
    <xf numFmtId="4" fontId="36" fillId="3" borderId="1" xfId="0" applyNumberFormat="1" applyFont="1" applyFill="1" applyBorder="1" applyAlignment="1">
      <alignment horizontal="right"/>
    </xf>
    <xf numFmtId="4" fontId="15" fillId="0" borderId="3" xfId="0" applyNumberFormat="1" applyFont="1" applyBorder="1" applyAlignment="1">
      <alignment horizontal="right"/>
    </xf>
    <xf numFmtId="4" fontId="31" fillId="0" borderId="0" xfId="0" applyNumberFormat="1" applyFont="1"/>
    <xf numFmtId="14" fontId="28" fillId="3" borderId="0" xfId="0" applyNumberFormat="1" applyFont="1" applyFill="1" applyAlignment="1">
      <alignment horizontal="right" vertical="top"/>
    </xf>
    <xf numFmtId="4" fontId="16" fillId="3" borderId="0" xfId="0" applyNumberFormat="1" applyFont="1" applyFill="1"/>
    <xf numFmtId="0" fontId="32" fillId="3" borderId="1" xfId="0" applyFont="1" applyFill="1" applyBorder="1" applyAlignment="1">
      <alignment vertical="top" wrapText="1"/>
    </xf>
    <xf numFmtId="0" fontId="38" fillId="0" borderId="0" xfId="0" applyFont="1" applyAlignment="1">
      <alignment wrapText="1"/>
    </xf>
    <xf numFmtId="0" fontId="38" fillId="0" borderId="0" xfId="0" applyFont="1"/>
    <xf numFmtId="0" fontId="38" fillId="9" borderId="1" xfId="0" applyFont="1" applyFill="1" applyBorder="1" applyAlignment="1">
      <alignment horizontal="center" vertical="center" wrapText="1"/>
    </xf>
    <xf numFmtId="0" fontId="38" fillId="9" borderId="1" xfId="0" applyFont="1" applyFill="1" applyBorder="1" applyAlignment="1">
      <alignment wrapText="1"/>
    </xf>
    <xf numFmtId="0" fontId="38" fillId="0" borderId="1" xfId="0" applyFont="1" applyBorder="1" applyAlignment="1">
      <alignment horizontal="center" vertical="center" wrapText="1"/>
    </xf>
    <xf numFmtId="0" fontId="38" fillId="0" borderId="1" xfId="0" applyFont="1" applyBorder="1" applyAlignment="1">
      <alignment wrapText="1"/>
    </xf>
    <xf numFmtId="0" fontId="38" fillId="0" borderId="1" xfId="0" applyFont="1" applyBorder="1" applyAlignment="1">
      <alignment vertical="top" wrapText="1"/>
    </xf>
    <xf numFmtId="0" fontId="38" fillId="0" borderId="1" xfId="0" applyFont="1" applyBorder="1" applyAlignment="1">
      <alignment horizontal="center" vertical="center"/>
    </xf>
    <xf numFmtId="0" fontId="38" fillId="0" borderId="0" xfId="0" applyFont="1" applyAlignment="1">
      <alignment horizontal="center" vertical="center"/>
    </xf>
    <xf numFmtId="0" fontId="38" fillId="2" borderId="0" xfId="0" applyFont="1" applyFill="1" applyAlignment="1">
      <alignment wrapText="1"/>
    </xf>
    <xf numFmtId="0" fontId="38" fillId="0" borderId="2" xfId="0" applyFont="1" applyBorder="1" applyAlignment="1">
      <alignment wrapText="1"/>
    </xf>
    <xf numFmtId="0" fontId="38" fillId="0" borderId="2" xfId="0" applyFont="1" applyBorder="1" applyAlignment="1">
      <alignment horizontal="center" vertical="center" wrapText="1"/>
    </xf>
    <xf numFmtId="0" fontId="38" fillId="9" borderId="1" xfId="0" applyFont="1" applyFill="1" applyBorder="1" applyAlignment="1">
      <alignment horizontal="center" vertical="center"/>
    </xf>
    <xf numFmtId="0" fontId="38" fillId="9" borderId="1" xfId="0" applyFont="1" applyFill="1" applyBorder="1"/>
    <xf numFmtId="4" fontId="34" fillId="3" borderId="1" xfId="0" applyNumberFormat="1" applyFont="1" applyFill="1" applyBorder="1" applyAlignment="1">
      <alignment horizontal="right" wrapText="1"/>
    </xf>
    <xf numFmtId="0" fontId="31" fillId="3" borderId="1" xfId="0" applyFont="1" applyFill="1" applyBorder="1" applyAlignment="1">
      <alignment horizontal="left" vertical="top" wrapText="1"/>
    </xf>
    <xf numFmtId="0" fontId="32" fillId="10" borderId="1" xfId="0" applyFont="1" applyFill="1" applyBorder="1" applyAlignment="1">
      <alignment horizontal="left" vertical="top" wrapText="1"/>
    </xf>
    <xf numFmtId="0" fontId="24" fillId="3" borderId="15" xfId="0" applyFont="1" applyFill="1" applyBorder="1" applyAlignment="1">
      <alignment horizontal="center" vertical="center" wrapText="1"/>
    </xf>
    <xf numFmtId="4" fontId="25" fillId="0" borderId="15" xfId="0" applyNumberFormat="1" applyFont="1" applyBorder="1" applyAlignment="1">
      <alignment horizontal="center" vertical="center" wrapText="1"/>
    </xf>
    <xf numFmtId="4" fontId="24" fillId="0" borderId="15" xfId="0" applyNumberFormat="1" applyFont="1" applyBorder="1" applyAlignment="1">
      <alignment horizontal="center" vertical="center" wrapText="1"/>
    </xf>
    <xf numFmtId="0" fontId="25" fillId="0" borderId="33" xfId="0" applyFont="1" applyBorder="1" applyAlignment="1">
      <alignment horizontal="center" vertical="center" wrapText="1"/>
    </xf>
    <xf numFmtId="0" fontId="25" fillId="3" borderId="9" xfId="0" applyFont="1" applyFill="1" applyBorder="1" applyAlignment="1">
      <alignment horizontal="center" vertical="center" wrapText="1"/>
    </xf>
    <xf numFmtId="0" fontId="25" fillId="0" borderId="0" xfId="0" applyFont="1"/>
    <xf numFmtId="3" fontId="25" fillId="0" borderId="0" xfId="0" applyNumberFormat="1" applyFont="1" applyAlignment="1">
      <alignment horizontal="center" vertical="center"/>
    </xf>
    <xf numFmtId="0" fontId="29" fillId="2" borderId="1" xfId="0" applyFont="1" applyFill="1" applyBorder="1" applyAlignment="1">
      <alignment horizontal="left" vertical="center" wrapText="1"/>
    </xf>
    <xf numFmtId="4" fontId="29" fillId="2" borderId="2" xfId="3" applyNumberFormat="1" applyFont="1" applyFill="1" applyBorder="1" applyAlignment="1">
      <alignment horizontal="center" vertical="center" wrapText="1"/>
    </xf>
    <xf numFmtId="0" fontId="5" fillId="7" borderId="15" xfId="0" applyFont="1" applyFill="1" applyBorder="1" applyAlignment="1">
      <alignment horizontal="center" vertical="top" wrapText="1"/>
    </xf>
    <xf numFmtId="0" fontId="5" fillId="7" borderId="15" xfId="0" applyFont="1" applyFill="1" applyBorder="1" applyAlignment="1">
      <alignment vertical="top" wrapText="1"/>
    </xf>
    <xf numFmtId="0" fontId="5" fillId="8" borderId="15" xfId="0" applyFont="1" applyFill="1" applyBorder="1" applyAlignment="1">
      <alignment vertical="top" wrapText="1"/>
    </xf>
    <xf numFmtId="0" fontId="6" fillId="3" borderId="15" xfId="0" applyFont="1" applyFill="1" applyBorder="1" applyAlignment="1">
      <alignment vertical="top" wrapText="1"/>
    </xf>
    <xf numFmtId="0" fontId="5" fillId="2" borderId="15" xfId="0" applyFont="1" applyFill="1" applyBorder="1" applyAlignment="1">
      <alignment vertical="top" wrapText="1"/>
    </xf>
    <xf numFmtId="0" fontId="6" fillId="9" borderId="15" xfId="0" applyFont="1" applyFill="1" applyBorder="1" applyAlignment="1">
      <alignment vertical="top" wrapText="1"/>
    </xf>
    <xf numFmtId="0" fontId="6" fillId="0" borderId="15" xfId="0" applyFont="1" applyBorder="1" applyAlignment="1">
      <alignment vertical="top" wrapText="1"/>
    </xf>
    <xf numFmtId="0" fontId="6" fillId="2" borderId="15" xfId="0" applyFont="1" applyFill="1" applyBorder="1" applyAlignment="1">
      <alignment vertical="top" wrapText="1"/>
    </xf>
    <xf numFmtId="0" fontId="16" fillId="11" borderId="1" xfId="0" applyFont="1" applyFill="1" applyBorder="1"/>
    <xf numFmtId="4" fontId="16" fillId="4" borderId="0" xfId="0" applyNumberFormat="1" applyFont="1" applyFill="1"/>
    <xf numFmtId="4" fontId="16" fillId="12" borderId="0" xfId="0" applyNumberFormat="1" applyFont="1" applyFill="1"/>
    <xf numFmtId="4" fontId="16" fillId="6" borderId="0" xfId="0" applyNumberFormat="1" applyFont="1" applyFill="1"/>
    <xf numFmtId="0" fontId="16" fillId="11" borderId="1" xfId="0" applyFont="1" applyFill="1" applyBorder="1" applyAlignment="1">
      <alignment horizontal="center" vertical="top"/>
    </xf>
    <xf numFmtId="0" fontId="0" fillId="11" borderId="0" xfId="0" applyFill="1"/>
    <xf numFmtId="4" fontId="0" fillId="11" borderId="0" xfId="0" applyNumberFormat="1" applyFill="1"/>
    <xf numFmtId="0" fontId="14" fillId="11" borderId="1" xfId="0" applyFont="1" applyFill="1" applyBorder="1" applyAlignment="1">
      <alignment vertical="top" wrapText="1"/>
    </xf>
    <xf numFmtId="0" fontId="10" fillId="11" borderId="1" xfId="0" applyFont="1" applyFill="1" applyBorder="1"/>
    <xf numFmtId="4" fontId="10" fillId="11" borderId="1" xfId="0" applyNumberFormat="1" applyFont="1" applyFill="1" applyBorder="1"/>
    <xf numFmtId="0" fontId="15" fillId="0" borderId="15" xfId="0" applyFont="1" applyBorder="1" applyAlignment="1">
      <alignment horizontal="left" vertical="top"/>
    </xf>
    <xf numFmtId="0" fontId="16" fillId="0" borderId="2" xfId="0" applyFont="1" applyBorder="1" applyAlignment="1">
      <alignment horizontal="right" vertical="top"/>
    </xf>
    <xf numFmtId="4" fontId="16" fillId="2" borderId="0" xfId="0" applyNumberFormat="1" applyFont="1" applyFill="1"/>
    <xf numFmtId="4" fontId="25" fillId="0" borderId="0" xfId="0" applyNumberFormat="1" applyFont="1"/>
    <xf numFmtId="4" fontId="25" fillId="0" borderId="0" xfId="0" applyNumberFormat="1" applyFont="1" applyAlignment="1">
      <alignment horizontal="right" vertical="center" wrapText="1"/>
    </xf>
    <xf numFmtId="4" fontId="32" fillId="3" borderId="1" xfId="0" applyNumberFormat="1" applyFont="1" applyFill="1" applyBorder="1" applyAlignment="1">
      <alignment horizontal="right" vertical="top" wrapText="1"/>
    </xf>
    <xf numFmtId="4" fontId="16" fillId="9" borderId="0" xfId="0" applyNumberFormat="1" applyFont="1" applyFill="1" applyAlignment="1">
      <alignment wrapText="1"/>
    </xf>
    <xf numFmtId="4" fontId="16" fillId="9" borderId="0" xfId="0" applyNumberFormat="1" applyFont="1" applyFill="1"/>
    <xf numFmtId="4" fontId="16" fillId="0" borderId="0" xfId="0" applyNumberFormat="1" applyFont="1" applyAlignment="1">
      <alignment horizontal="center"/>
    </xf>
    <xf numFmtId="3" fontId="0" fillId="0" borderId="0" xfId="0" applyNumberFormat="1" applyAlignment="1">
      <alignment horizontal="center"/>
    </xf>
    <xf numFmtId="0" fontId="6" fillId="0" borderId="34" xfId="0" applyFont="1" applyBorder="1" applyAlignment="1">
      <alignment vertical="top" wrapText="1"/>
    </xf>
    <xf numFmtId="4" fontId="6" fillId="2" borderId="3" xfId="0" applyNumberFormat="1" applyFont="1" applyFill="1" applyBorder="1" applyAlignment="1">
      <alignment horizontal="right" vertical="top" wrapText="1"/>
    </xf>
    <xf numFmtId="4" fontId="6" fillId="3" borderId="3" xfId="0" applyNumberFormat="1" applyFont="1" applyFill="1" applyBorder="1" applyAlignment="1">
      <alignment horizontal="right" vertical="top" wrapText="1"/>
    </xf>
    <xf numFmtId="0" fontId="6" fillId="2" borderId="3" xfId="0" applyFont="1" applyFill="1" applyBorder="1" applyAlignment="1">
      <alignment horizontal="right" vertical="top" wrapText="1"/>
    </xf>
    <xf numFmtId="0" fontId="6" fillId="2" borderId="31" xfId="0" applyFont="1" applyFill="1" applyBorder="1" applyAlignment="1">
      <alignment vertical="top" wrapText="1"/>
    </xf>
    <xf numFmtId="4" fontId="16" fillId="3" borderId="1" xfId="0" applyNumberFormat="1" applyFont="1" applyFill="1" applyBorder="1" applyAlignment="1">
      <alignment horizontal="left" vertical="top"/>
    </xf>
    <xf numFmtId="0" fontId="16" fillId="3" borderId="1" xfId="0" applyFont="1" applyFill="1" applyBorder="1" applyAlignment="1">
      <alignment vertical="top"/>
    </xf>
    <xf numFmtId="14" fontId="16" fillId="3" borderId="1" xfId="0" applyNumberFormat="1" applyFont="1" applyFill="1" applyBorder="1" applyAlignment="1">
      <alignment vertical="top"/>
    </xf>
    <xf numFmtId="0" fontId="16" fillId="2" borderId="1" xfId="0" applyFont="1" applyFill="1" applyBorder="1" applyAlignment="1">
      <alignment horizontal="left" vertical="top" wrapText="1"/>
    </xf>
    <xf numFmtId="3" fontId="16" fillId="3" borderId="1" xfId="0" applyNumberFormat="1" applyFont="1" applyFill="1" applyBorder="1" applyAlignment="1">
      <alignment vertical="top"/>
    </xf>
    <xf numFmtId="4" fontId="16" fillId="3" borderId="1" xfId="0" applyNumberFormat="1" applyFont="1" applyFill="1" applyBorder="1" applyAlignment="1">
      <alignment vertical="top"/>
    </xf>
    <xf numFmtId="4" fontId="16" fillId="2" borderId="1" xfId="0" applyNumberFormat="1" applyFont="1" applyFill="1" applyBorder="1" applyAlignment="1">
      <alignment horizontal="left" vertical="top"/>
    </xf>
    <xf numFmtId="14" fontId="16" fillId="2" borderId="1" xfId="0" applyNumberFormat="1" applyFont="1" applyFill="1" applyBorder="1" applyAlignment="1">
      <alignment vertical="top"/>
    </xf>
    <xf numFmtId="0" fontId="16" fillId="3" borderId="0" xfId="0" applyFont="1" applyFill="1" applyAlignment="1">
      <alignment horizontal="left" vertical="top" wrapText="1"/>
    </xf>
    <xf numFmtId="4" fontId="15" fillId="3" borderId="1" xfId="0" applyNumberFormat="1" applyFont="1" applyFill="1" applyBorder="1" applyAlignment="1">
      <alignment horizontal="left"/>
    </xf>
    <xf numFmtId="4" fontId="15" fillId="3" borderId="1" xfId="0" applyNumberFormat="1" applyFont="1" applyFill="1" applyBorder="1" applyAlignment="1">
      <alignment horizontal="right" vertical="top"/>
    </xf>
    <xf numFmtId="0" fontId="15" fillId="0" borderId="1" xfId="0" applyFont="1" applyBorder="1" applyAlignment="1">
      <alignment horizontal="left"/>
    </xf>
    <xf numFmtId="0" fontId="15" fillId="0" borderId="18" xfId="0" applyFont="1" applyBorder="1" applyAlignment="1">
      <alignment horizontal="left" vertical="top"/>
    </xf>
    <xf numFmtId="0" fontId="15" fillId="0" borderId="5" xfId="0" applyFont="1" applyBorder="1" applyAlignment="1">
      <alignment horizontal="left" vertical="top"/>
    </xf>
    <xf numFmtId="0" fontId="16" fillId="0" borderId="6" xfId="0" applyFont="1" applyBorder="1" applyAlignment="1">
      <alignment horizontal="right" vertical="top"/>
    </xf>
    <xf numFmtId="0" fontId="16" fillId="0" borderId="3" xfId="0" applyFont="1" applyBorder="1" applyAlignment="1">
      <alignment horizontal="right" vertical="top"/>
    </xf>
    <xf numFmtId="0" fontId="16" fillId="2" borderId="1" xfId="0" applyFont="1" applyFill="1" applyBorder="1"/>
    <xf numFmtId="14" fontId="16" fillId="2" borderId="1" xfId="0" applyNumberFormat="1" applyFont="1" applyFill="1" applyBorder="1"/>
    <xf numFmtId="0" fontId="16" fillId="0" borderId="6" xfId="0" applyFont="1" applyBorder="1" applyAlignment="1">
      <alignment horizontal="right" vertical="top" wrapText="1"/>
    </xf>
    <xf numFmtId="4" fontId="16" fillId="2" borderId="1" xfId="0" applyNumberFormat="1" applyFont="1" applyFill="1" applyBorder="1" applyAlignment="1">
      <alignment vertical="top" wrapText="1"/>
    </xf>
    <xf numFmtId="0" fontId="28" fillId="0" borderId="0" xfId="0" applyFont="1"/>
    <xf numFmtId="0" fontId="16" fillId="0" borderId="1" xfId="0" applyFont="1" applyBorder="1" applyAlignment="1">
      <alignment vertical="top"/>
    </xf>
    <xf numFmtId="0" fontId="16" fillId="3" borderId="1" xfId="0" applyFont="1" applyFill="1" applyBorder="1" applyAlignment="1">
      <alignment horizontal="center" vertical="center"/>
    </xf>
    <xf numFmtId="0" fontId="16" fillId="2" borderId="1"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14" fillId="0" borderId="0" xfId="0" applyFont="1" applyAlignment="1">
      <alignment horizontal="center" vertical="center" wrapText="1"/>
    </xf>
    <xf numFmtId="0" fontId="6" fillId="2" borderId="2"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3" borderId="2" xfId="0" applyFont="1" applyFill="1" applyBorder="1" applyAlignment="1">
      <alignment horizontal="center" vertical="center" wrapText="1"/>
    </xf>
    <xf numFmtId="0" fontId="6" fillId="0" borderId="2" xfId="0" applyFont="1" applyBorder="1" applyAlignment="1">
      <alignment horizontal="center" vertical="center" wrapText="1"/>
    </xf>
    <xf numFmtId="0" fontId="6" fillId="3" borderId="14" xfId="0" applyFont="1" applyFill="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6" fillId="2" borderId="5"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15" fillId="0" borderId="18" xfId="0" applyFont="1" applyBorder="1" applyAlignment="1">
      <alignment horizontal="center" vertical="center"/>
    </xf>
    <xf numFmtId="0" fontId="16" fillId="0" borderId="1" xfId="0" applyFont="1" applyBorder="1" applyAlignment="1">
      <alignment horizontal="center" vertical="center"/>
    </xf>
    <xf numFmtId="0" fontId="16" fillId="0" borderId="0" xfId="0" applyFont="1" applyAlignment="1">
      <alignment horizontal="center" vertical="center"/>
    </xf>
    <xf numFmtId="4" fontId="15" fillId="3" borderId="15" xfId="0" applyNumberFormat="1" applyFont="1" applyFill="1" applyBorder="1" applyAlignment="1">
      <alignment horizontal="center" wrapText="1"/>
    </xf>
    <xf numFmtId="0" fontId="15" fillId="3" borderId="5" xfId="0" applyFont="1" applyFill="1" applyBorder="1" applyAlignment="1">
      <alignment horizontal="center" wrapText="1"/>
    </xf>
    <xf numFmtId="0" fontId="14" fillId="0" borderId="0" xfId="0" applyFont="1" applyAlignment="1">
      <alignment horizontal="left" wrapText="1"/>
    </xf>
    <xf numFmtId="0" fontId="15" fillId="6" borderId="2" xfId="0" applyFont="1" applyFill="1" applyBorder="1" applyAlignment="1">
      <alignment horizontal="center" vertical="center"/>
    </xf>
    <xf numFmtId="0" fontId="15" fillId="6" borderId="3" xfId="0" applyFont="1" applyFill="1" applyBorder="1" applyAlignment="1">
      <alignment horizontal="center" vertical="center"/>
    </xf>
    <xf numFmtId="0" fontId="16" fillId="0" borderId="1" xfId="0" applyFont="1" applyBorder="1" applyAlignment="1">
      <alignment horizontal="right" vertical="top"/>
    </xf>
    <xf numFmtId="0" fontId="15" fillId="6" borderId="1" xfId="0" applyFont="1" applyFill="1" applyBorder="1" applyAlignment="1">
      <alignment horizontal="center" vertical="top" wrapText="1"/>
    </xf>
    <xf numFmtId="4" fontId="15" fillId="6" borderId="2" xfId="0" applyNumberFormat="1" applyFont="1" applyFill="1" applyBorder="1" applyAlignment="1">
      <alignment vertical="top" wrapText="1"/>
    </xf>
    <xf numFmtId="4" fontId="15" fillId="6" borderId="3" xfId="0" applyNumberFormat="1" applyFont="1" applyFill="1" applyBorder="1" applyAlignment="1">
      <alignment vertical="top" wrapText="1"/>
    </xf>
    <xf numFmtId="0" fontId="15" fillId="6" borderId="2" xfId="0" applyFont="1" applyFill="1" applyBorder="1" applyAlignment="1">
      <alignment horizontal="center" vertical="top"/>
    </xf>
    <xf numFmtId="0" fontId="16" fillId="6" borderId="3" xfId="0" applyFont="1" applyFill="1" applyBorder="1" applyAlignment="1">
      <alignment horizontal="center" vertical="top"/>
    </xf>
    <xf numFmtId="4" fontId="14" fillId="6" borderId="2" xfId="0" applyNumberFormat="1" applyFont="1" applyFill="1" applyBorder="1" applyAlignment="1">
      <alignment horizontal="center" vertical="top" wrapText="1"/>
    </xf>
    <xf numFmtId="4" fontId="16" fillId="6" borderId="3" xfId="0" applyNumberFormat="1" applyFont="1" applyFill="1" applyBorder="1" applyAlignment="1">
      <alignment horizontal="center" vertical="top" wrapText="1"/>
    </xf>
    <xf numFmtId="0" fontId="14" fillId="6" borderId="2" xfId="0" applyFont="1" applyFill="1" applyBorder="1" applyAlignment="1">
      <alignment horizontal="center" vertical="top" wrapText="1"/>
    </xf>
    <xf numFmtId="0" fontId="16" fillId="6" borderId="3" xfId="0" applyFont="1" applyFill="1" applyBorder="1" applyAlignment="1">
      <alignment horizontal="center" vertical="top" wrapText="1"/>
    </xf>
    <xf numFmtId="0" fontId="36" fillId="6" borderId="1" xfId="0" applyFont="1" applyFill="1" applyBorder="1" applyAlignment="1">
      <alignment horizontal="center" vertical="center" wrapText="1"/>
    </xf>
    <xf numFmtId="0" fontId="36" fillId="6" borderId="2" xfId="0" applyFont="1" applyFill="1" applyBorder="1" applyAlignment="1">
      <alignment horizontal="center" vertical="center"/>
    </xf>
    <xf numFmtId="0" fontId="36" fillId="6" borderId="3" xfId="0" applyFont="1" applyFill="1" applyBorder="1" applyAlignment="1">
      <alignment horizontal="center" vertical="center"/>
    </xf>
    <xf numFmtId="0" fontId="35" fillId="0" borderId="0" xfId="0" applyFont="1" applyAlignment="1">
      <alignment horizontal="left" wrapText="1"/>
    </xf>
    <xf numFmtId="0" fontId="31" fillId="0" borderId="1" xfId="0" applyFont="1" applyBorder="1" applyAlignment="1">
      <alignment horizontal="right" vertical="top"/>
    </xf>
    <xf numFmtId="0" fontId="35" fillId="6" borderId="2" xfId="0" applyFont="1" applyFill="1" applyBorder="1" applyAlignment="1">
      <alignment horizontal="center" vertical="center" wrapText="1"/>
    </xf>
    <xf numFmtId="0" fontId="31" fillId="6" borderId="3" xfId="0" applyFont="1" applyFill="1" applyBorder="1" applyAlignment="1">
      <alignment horizontal="center" vertical="center" wrapText="1"/>
    </xf>
    <xf numFmtId="4" fontId="35" fillId="6" borderId="2" xfId="0" applyNumberFormat="1" applyFont="1" applyFill="1" applyBorder="1" applyAlignment="1">
      <alignment horizontal="center" vertical="center" wrapText="1"/>
    </xf>
    <xf numFmtId="4" fontId="31" fillId="6" borderId="3" xfId="0" applyNumberFormat="1" applyFont="1" applyFill="1" applyBorder="1" applyAlignment="1">
      <alignment horizontal="center" vertical="center" wrapText="1"/>
    </xf>
    <xf numFmtId="4" fontId="36" fillId="6" borderId="2" xfId="0" applyNumberFormat="1" applyFont="1" applyFill="1" applyBorder="1" applyAlignment="1">
      <alignment horizontal="center" vertical="center" wrapText="1"/>
    </xf>
    <xf numFmtId="4" fontId="36" fillId="6" borderId="3" xfId="0" applyNumberFormat="1" applyFont="1" applyFill="1" applyBorder="1" applyAlignment="1">
      <alignment horizontal="center" vertical="center" wrapText="1"/>
    </xf>
    <xf numFmtId="0" fontId="14" fillId="6" borderId="0" xfId="0" applyFont="1" applyFill="1" applyAlignment="1">
      <alignment horizontal="left" wrapText="1"/>
    </xf>
    <xf numFmtId="0" fontId="14" fillId="6" borderId="28" xfId="0" applyFont="1" applyFill="1" applyBorder="1" applyAlignment="1">
      <alignment horizontal="left" wrapText="1"/>
    </xf>
    <xf numFmtId="0" fontId="15" fillId="0" borderId="15" xfId="0" applyFont="1" applyBorder="1" applyAlignment="1">
      <alignment horizontal="left" vertical="top"/>
    </xf>
    <xf numFmtId="0" fontId="15" fillId="0" borderId="18" xfId="0" applyFont="1" applyBorder="1" applyAlignment="1">
      <alignment horizontal="left" vertical="top"/>
    </xf>
    <xf numFmtId="0" fontId="15" fillId="0" borderId="5" xfId="0" applyFont="1" applyBorder="1" applyAlignment="1">
      <alignment horizontal="left" vertical="top"/>
    </xf>
    <xf numFmtId="0" fontId="16" fillId="0" borderId="2" xfId="0" applyFont="1" applyBorder="1" applyAlignment="1">
      <alignment horizontal="right" vertical="top"/>
    </xf>
    <xf numFmtId="0" fontId="16" fillId="0" borderId="3" xfId="0" applyFont="1" applyBorder="1" applyAlignment="1">
      <alignment horizontal="right" vertical="top"/>
    </xf>
    <xf numFmtId="0" fontId="15" fillId="6" borderId="2" xfId="0" applyFont="1" applyFill="1" applyBorder="1" applyAlignment="1">
      <alignment horizontal="center" vertical="center" wrapText="1"/>
    </xf>
    <xf numFmtId="0" fontId="16" fillId="0" borderId="3" xfId="0" applyFont="1" applyBorder="1" applyAlignment="1">
      <alignment horizontal="center" vertical="center" wrapText="1"/>
    </xf>
    <xf numFmtId="0" fontId="16" fillId="0" borderId="3" xfId="0" applyFont="1" applyBorder="1" applyAlignment="1">
      <alignment horizontal="center" vertical="top" wrapText="1"/>
    </xf>
    <xf numFmtId="0" fontId="15" fillId="6" borderId="1" xfId="0" applyFont="1" applyFill="1" applyBorder="1" applyAlignment="1">
      <alignment horizontal="center" vertical="center" wrapText="1"/>
    </xf>
    <xf numFmtId="0" fontId="15" fillId="6" borderId="2" xfId="0" applyFont="1" applyFill="1" applyBorder="1" applyAlignment="1">
      <alignment horizontal="center" vertical="top" wrapText="1"/>
    </xf>
    <xf numFmtId="0" fontId="15" fillId="6" borderId="3" xfId="0" applyFont="1" applyFill="1" applyBorder="1" applyAlignment="1">
      <alignment horizontal="center" vertical="top" wrapText="1"/>
    </xf>
    <xf numFmtId="0" fontId="16" fillId="0" borderId="6" xfId="0" applyFont="1" applyBorder="1" applyAlignment="1">
      <alignment horizontal="right" vertical="top"/>
    </xf>
    <xf numFmtId="0" fontId="14" fillId="6" borderId="2" xfId="0" applyFont="1" applyFill="1" applyBorder="1" applyAlignment="1">
      <alignment horizontal="center" vertical="center" wrapText="1"/>
    </xf>
    <xf numFmtId="0" fontId="16" fillId="6" borderId="3" xfId="0" applyFont="1" applyFill="1" applyBorder="1" applyAlignment="1">
      <alignment horizontal="center" vertical="center" wrapText="1"/>
    </xf>
    <xf numFmtId="0" fontId="14" fillId="0" borderId="28" xfId="0" applyFont="1" applyBorder="1" applyAlignment="1">
      <alignment horizontal="left" wrapText="1"/>
    </xf>
    <xf numFmtId="0" fontId="16" fillId="0" borderId="28" xfId="0" applyFont="1" applyBorder="1" applyAlignment="1">
      <alignment horizontal="left" wrapText="1"/>
    </xf>
    <xf numFmtId="0" fontId="10" fillId="0" borderId="15" xfId="0" applyFont="1" applyBorder="1" applyAlignment="1">
      <alignment horizontal="left" vertical="top"/>
    </xf>
    <xf numFmtId="0" fontId="10" fillId="0" borderId="18" xfId="0" applyFont="1" applyBorder="1" applyAlignment="1">
      <alignment horizontal="left" vertical="top"/>
    </xf>
    <xf numFmtId="0" fontId="10" fillId="0" borderId="5" xfId="0" applyFont="1" applyBorder="1" applyAlignment="1">
      <alignment horizontal="left" vertical="top"/>
    </xf>
    <xf numFmtId="0" fontId="0" fillId="0" borderId="3" xfId="0" applyBorder="1" applyAlignment="1">
      <alignment horizontal="center" vertical="center" wrapText="1"/>
    </xf>
    <xf numFmtId="0" fontId="0" fillId="0" borderId="2" xfId="0" applyBorder="1" applyAlignment="1">
      <alignment horizontal="right" vertical="top"/>
    </xf>
    <xf numFmtId="0" fontId="0" fillId="0" borderId="6" xfId="0" applyBorder="1" applyAlignment="1">
      <alignment horizontal="right" vertical="top"/>
    </xf>
    <xf numFmtId="0" fontId="10" fillId="6" borderId="1" xfId="0" applyFont="1" applyFill="1" applyBorder="1" applyAlignment="1">
      <alignment horizontal="center" vertical="center" wrapText="1"/>
    </xf>
    <xf numFmtId="0" fontId="0" fillId="0" borderId="3" xfId="0" applyBorder="1" applyAlignment="1">
      <alignment horizontal="center" vertical="top" wrapText="1"/>
    </xf>
    <xf numFmtId="0" fontId="0" fillId="0" borderId="3" xfId="0" applyBorder="1" applyAlignment="1">
      <alignment horizontal="right" vertical="top"/>
    </xf>
    <xf numFmtId="0" fontId="0" fillId="0" borderId="28" xfId="0" applyBorder="1" applyAlignment="1">
      <alignment horizontal="left" wrapText="1"/>
    </xf>
    <xf numFmtId="0" fontId="6" fillId="2" borderId="1" xfId="0" applyFont="1" applyFill="1" applyBorder="1" applyAlignment="1">
      <alignment vertical="top" wrapText="1"/>
    </xf>
    <xf numFmtId="0" fontId="21" fillId="2" borderId="1" xfId="0" applyFont="1" applyFill="1" applyBorder="1" applyAlignment="1">
      <alignment vertical="top" wrapText="1"/>
    </xf>
    <xf numFmtId="0" fontId="20" fillId="2" borderId="1" xfId="0" applyFont="1" applyFill="1" applyBorder="1" applyAlignment="1">
      <alignment vertical="top" wrapText="1"/>
    </xf>
    <xf numFmtId="0" fontId="6" fillId="0" borderId="1" xfId="0" applyFont="1" applyBorder="1" applyAlignment="1">
      <alignment vertical="top" wrapText="1"/>
    </xf>
    <xf numFmtId="0" fontId="8" fillId="0" borderId="1" xfId="0" applyFont="1" applyBorder="1" applyAlignment="1">
      <alignment vertical="top" wrapText="1"/>
    </xf>
    <xf numFmtId="0" fontId="8" fillId="2" borderId="1" xfId="0" applyFont="1" applyFill="1" applyBorder="1" applyAlignment="1">
      <alignment vertical="top" wrapText="1"/>
    </xf>
    <xf numFmtId="0" fontId="6" fillId="3" borderId="1" xfId="0" applyFont="1" applyFill="1" applyBorder="1" applyAlignment="1">
      <alignment vertical="top" wrapText="1"/>
    </xf>
    <xf numFmtId="0" fontId="18" fillId="2" borderId="1" xfId="0" applyFont="1" applyFill="1" applyBorder="1" applyAlignment="1">
      <alignment vertical="top" wrapText="1"/>
    </xf>
    <xf numFmtId="0" fontId="6" fillId="0" borderId="1" xfId="1" applyFont="1" applyBorder="1" applyAlignment="1">
      <alignment vertical="top" wrapText="1"/>
    </xf>
    <xf numFmtId="0" fontId="18" fillId="0" borderId="1" xfId="1" applyFont="1" applyBorder="1" applyAlignment="1">
      <alignment vertical="top" wrapText="1"/>
    </xf>
    <xf numFmtId="0" fontId="24" fillId="3" borderId="20" xfId="0" applyFont="1" applyFill="1" applyBorder="1" applyAlignment="1">
      <alignment horizontal="center" vertical="center" wrapText="1"/>
    </xf>
    <xf numFmtId="0" fontId="24" fillId="3" borderId="21" xfId="0" applyFont="1" applyFill="1" applyBorder="1" applyAlignment="1">
      <alignment horizontal="center" vertical="center" wrapText="1"/>
    </xf>
    <xf numFmtId="0" fontId="24" fillId="3" borderId="22" xfId="0" applyFont="1" applyFill="1" applyBorder="1" applyAlignment="1">
      <alignment horizontal="center" vertical="center" wrapText="1"/>
    </xf>
    <xf numFmtId="0" fontId="24" fillId="0" borderId="15" xfId="0" applyFont="1" applyBorder="1" applyAlignment="1">
      <alignment horizontal="center" vertical="center" wrapText="1"/>
    </xf>
    <xf numFmtId="0" fontId="17" fillId="0" borderId="5" xfId="0" applyFont="1" applyBorder="1" applyAlignment="1">
      <alignment horizontal="center" vertical="center" wrapText="1"/>
    </xf>
    <xf numFmtId="0" fontId="24" fillId="3" borderId="25" xfId="0" applyFont="1" applyFill="1" applyBorder="1" applyAlignment="1">
      <alignment horizontal="center" vertical="center" wrapText="1"/>
    </xf>
    <xf numFmtId="0" fontId="10" fillId="3" borderId="26" xfId="0" applyFont="1" applyFill="1" applyBorder="1" applyAlignment="1">
      <alignment horizontal="center" vertical="center" wrapText="1"/>
    </xf>
    <xf numFmtId="0" fontId="24" fillId="2" borderId="0" xfId="0" applyFont="1" applyFill="1" applyAlignment="1">
      <alignment horizontal="center" vertical="center" wrapText="1"/>
    </xf>
    <xf numFmtId="0" fontId="10" fillId="2" borderId="0" xfId="0" applyFont="1" applyFill="1" applyAlignment="1">
      <alignment horizontal="center" vertical="center" wrapText="1"/>
    </xf>
    <xf numFmtId="0" fontId="38" fillId="9" borderId="32" xfId="0" applyFont="1" applyFill="1" applyBorder="1" applyAlignment="1">
      <alignment horizontal="center" vertical="center" wrapText="1"/>
    </xf>
    <xf numFmtId="0" fontId="38" fillId="9" borderId="32" xfId="0" applyFont="1" applyFill="1" applyBorder="1" applyAlignment="1">
      <alignment wrapText="1"/>
    </xf>
  </cellXfs>
  <cellStyles count="8">
    <cellStyle name="Денежный 2" xfId="4" xr:uid="{2CA3A9CE-7C9F-4CA5-8B5E-C195FCE50408}"/>
    <cellStyle name="Денежный 2 2" xfId="7" xr:uid="{34538103-7F9C-49BB-8153-63F45418F2C7}"/>
    <cellStyle name="Обычный" xfId="0" builtinId="0"/>
    <cellStyle name="Обычный 2" xfId="1" xr:uid="{F0BE6B78-A860-4387-A138-F4BB5C1D212F}"/>
    <cellStyle name="Обычный 2 2" xfId="5" xr:uid="{93CDC3E5-4DEF-4F50-8B18-7461DBE0C003}"/>
    <cellStyle name="Обычный 3" xfId="2" xr:uid="{F4285B29-72AD-41EE-9E95-7F8DB64C2F82}"/>
    <cellStyle name="Финансовый 2" xfId="3" xr:uid="{8891ABF0-7784-47E1-9A73-3013BF8BBBB9}"/>
    <cellStyle name="Финансовый 2 2" xfId="6" xr:uid="{B98AF247-A868-4C66-8EC1-D57355BC49C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1"/>
  <sheetViews>
    <sheetView zoomScaleNormal="100" workbookViewId="0">
      <selection activeCell="D25" sqref="D25"/>
    </sheetView>
  </sheetViews>
  <sheetFormatPr defaultColWidth="8.109375" defaultRowHeight="11.4" x14ac:dyDescent="0.2"/>
  <cols>
    <col min="1" max="1" width="8.109375" style="49"/>
    <col min="2" max="2" width="27.33203125" style="29" customWidth="1"/>
    <col min="3" max="3" width="14.5546875" style="86" customWidth="1"/>
    <col min="4" max="4" width="35" style="31" customWidth="1"/>
    <col min="5" max="5" width="13.33203125" style="87" customWidth="1"/>
    <col min="6" max="6" width="14.6640625" style="32" customWidth="1"/>
    <col min="7" max="7" width="15" style="32" customWidth="1"/>
    <col min="8" max="8" width="12.33203125" style="32" customWidth="1"/>
    <col min="9" max="9" width="12.5546875" style="32" customWidth="1"/>
    <col min="10" max="10" width="15.33203125" style="29" customWidth="1"/>
    <col min="11" max="16384" width="8.109375" style="29"/>
  </cols>
  <sheetData>
    <row r="1" spans="1:10" ht="13.2" customHeight="1" x14ac:dyDescent="0.25">
      <c r="B1" s="417" t="s">
        <v>0</v>
      </c>
      <c r="C1" s="417"/>
    </row>
    <row r="2" spans="1:10" ht="13.2" customHeight="1" x14ac:dyDescent="0.25">
      <c r="B2" s="30" t="s">
        <v>1</v>
      </c>
      <c r="C2" s="84"/>
    </row>
    <row r="3" spans="1:10" ht="13.2" customHeight="1" x14ac:dyDescent="0.25">
      <c r="B3" s="30" t="s">
        <v>89</v>
      </c>
      <c r="C3" s="159">
        <v>2023</v>
      </c>
    </row>
    <row r="4" spans="1:10" ht="16.2" customHeight="1" x14ac:dyDescent="0.2">
      <c r="A4" s="420" t="s">
        <v>95</v>
      </c>
      <c r="B4" s="428" t="s">
        <v>2</v>
      </c>
      <c r="C4" s="426" t="s">
        <v>99</v>
      </c>
      <c r="D4" s="424" t="s">
        <v>97</v>
      </c>
      <c r="E4" s="422" t="s">
        <v>102</v>
      </c>
      <c r="F4" s="421" t="s">
        <v>103</v>
      </c>
      <c r="G4" s="421"/>
      <c r="H4" s="421"/>
      <c r="I4" s="421"/>
      <c r="J4" s="418" t="s">
        <v>130</v>
      </c>
    </row>
    <row r="5" spans="1:10" ht="24" x14ac:dyDescent="0.2">
      <c r="A5" s="420"/>
      <c r="B5" s="429"/>
      <c r="C5" s="427"/>
      <c r="D5" s="425"/>
      <c r="E5" s="423"/>
      <c r="F5" s="37" t="s">
        <v>104</v>
      </c>
      <c r="G5" s="37" t="s">
        <v>105</v>
      </c>
      <c r="H5" s="37" t="s">
        <v>106</v>
      </c>
      <c r="I5" s="37" t="s">
        <v>145</v>
      </c>
      <c r="J5" s="419"/>
    </row>
    <row r="6" spans="1:10" x14ac:dyDescent="0.2">
      <c r="A6" s="72">
        <v>1</v>
      </c>
      <c r="B6" s="12" t="s">
        <v>302</v>
      </c>
      <c r="C6" s="99">
        <v>34000890</v>
      </c>
      <c r="D6" s="216"/>
      <c r="E6" s="102"/>
      <c r="F6" s="99">
        <v>34000890</v>
      </c>
      <c r="G6" s="192">
        <v>17000445</v>
      </c>
      <c r="H6" s="192">
        <v>519403</v>
      </c>
      <c r="I6" s="192"/>
      <c r="J6" s="171">
        <f t="shared" ref="J6:J12" si="0">C6+G6+H6+I6-E6</f>
        <v>51520738</v>
      </c>
    </row>
    <row r="7" spans="1:10" x14ac:dyDescent="0.2">
      <c r="A7" s="72"/>
      <c r="B7" s="7" t="s">
        <v>303</v>
      </c>
      <c r="C7" s="98"/>
      <c r="D7" s="52"/>
      <c r="E7" s="103"/>
      <c r="F7" s="194"/>
      <c r="G7" s="194"/>
      <c r="H7" s="194"/>
      <c r="I7" s="194"/>
      <c r="J7" s="171"/>
    </row>
    <row r="8" spans="1:10" x14ac:dyDescent="0.2">
      <c r="A8" s="72">
        <v>2</v>
      </c>
      <c r="B8" s="92" t="s">
        <v>951</v>
      </c>
      <c r="C8" s="113">
        <v>16843875</v>
      </c>
      <c r="D8" s="216"/>
      <c r="E8" s="102"/>
      <c r="F8" s="113">
        <v>16843875</v>
      </c>
      <c r="G8" s="192"/>
      <c r="H8" s="192"/>
      <c r="I8" s="171"/>
      <c r="J8" s="171">
        <f t="shared" si="0"/>
        <v>16843875</v>
      </c>
    </row>
    <row r="9" spans="1:10" x14ac:dyDescent="0.2">
      <c r="A9" s="72"/>
      <c r="B9" s="168"/>
      <c r="C9" s="235"/>
      <c r="D9" s="219"/>
      <c r="E9" s="103"/>
      <c r="F9" s="235"/>
      <c r="G9" s="193"/>
      <c r="H9" s="193"/>
      <c r="I9" s="234"/>
      <c r="J9" s="171"/>
    </row>
    <row r="10" spans="1:10" x14ac:dyDescent="0.2">
      <c r="A10" s="72">
        <v>3</v>
      </c>
      <c r="B10" s="43" t="s">
        <v>445</v>
      </c>
      <c r="C10" s="94">
        <v>18043443</v>
      </c>
      <c r="D10" s="59"/>
      <c r="E10" s="94">
        <v>18043443</v>
      </c>
      <c r="F10" s="94">
        <v>18043443</v>
      </c>
      <c r="G10" s="192">
        <f>F10/2</f>
        <v>9021721.5</v>
      </c>
      <c r="H10" s="192"/>
      <c r="I10" s="192"/>
      <c r="J10" s="171">
        <f t="shared" si="0"/>
        <v>9021721.5</v>
      </c>
    </row>
    <row r="11" spans="1:10" x14ac:dyDescent="0.2">
      <c r="A11" s="72"/>
      <c r="B11" s="44" t="s">
        <v>954</v>
      </c>
      <c r="C11" s="95"/>
      <c r="D11" s="52"/>
      <c r="E11" s="103"/>
      <c r="F11" s="194"/>
      <c r="G11" s="192"/>
      <c r="H11" s="194"/>
      <c r="I11" s="194"/>
      <c r="J11" s="171"/>
    </row>
    <row r="12" spans="1:10" x14ac:dyDescent="0.2">
      <c r="A12" s="72">
        <v>4</v>
      </c>
      <c r="B12" s="12" t="s">
        <v>301</v>
      </c>
      <c r="C12" s="99">
        <v>950000</v>
      </c>
      <c r="D12" s="59"/>
      <c r="E12" s="102">
        <v>80000</v>
      </c>
      <c r="F12" s="99">
        <v>950000</v>
      </c>
      <c r="G12" s="192">
        <f>F12/2</f>
        <v>475000</v>
      </c>
      <c r="H12" s="192">
        <v>520000</v>
      </c>
      <c r="I12" s="192"/>
      <c r="J12" s="171">
        <f t="shared" si="0"/>
        <v>1865000</v>
      </c>
    </row>
    <row r="13" spans="1:10" x14ac:dyDescent="0.2">
      <c r="A13" s="72"/>
      <c r="B13" s="7" t="s">
        <v>273</v>
      </c>
      <c r="C13" s="98"/>
      <c r="D13" s="52"/>
      <c r="E13" s="103"/>
      <c r="F13" s="194"/>
      <c r="G13" s="192"/>
      <c r="H13" s="194"/>
      <c r="I13" s="194"/>
      <c r="J13" s="171"/>
    </row>
    <row r="14" spans="1:10" x14ac:dyDescent="0.2">
      <c r="A14" s="72"/>
      <c r="B14" s="19"/>
      <c r="C14" s="98"/>
      <c r="D14" s="52"/>
      <c r="E14" s="103"/>
      <c r="F14" s="194"/>
      <c r="G14" s="194"/>
      <c r="H14" s="194"/>
      <c r="I14" s="194"/>
      <c r="J14" s="171"/>
    </row>
    <row r="15" spans="1:10" x14ac:dyDescent="0.2">
      <c r="A15" s="72"/>
      <c r="B15" s="19"/>
      <c r="C15" s="98"/>
      <c r="D15" s="52"/>
      <c r="E15" s="103"/>
      <c r="F15" s="194"/>
      <c r="G15" s="194"/>
      <c r="H15" s="194"/>
      <c r="I15" s="194"/>
      <c r="J15" s="171"/>
    </row>
    <row r="16" spans="1:10" ht="12" x14ac:dyDescent="0.2">
      <c r="A16" s="83"/>
      <c r="B16" s="77"/>
      <c r="C16" s="78">
        <f>SUM(C6:C13)</f>
        <v>69838208</v>
      </c>
      <c r="D16" s="78"/>
      <c r="E16" s="78">
        <f t="shared" ref="E16:J16" si="1">SUM(E6:E13)</f>
        <v>18123443</v>
      </c>
      <c r="F16" s="78">
        <f t="shared" si="1"/>
        <v>69838208</v>
      </c>
      <c r="G16" s="78">
        <f t="shared" si="1"/>
        <v>26497166.5</v>
      </c>
      <c r="H16" s="78">
        <f t="shared" si="1"/>
        <v>1039403</v>
      </c>
      <c r="I16" s="78">
        <f t="shared" si="1"/>
        <v>0</v>
      </c>
      <c r="J16" s="78">
        <f t="shared" si="1"/>
        <v>79251334.5</v>
      </c>
    </row>
    <row r="17" spans="1:10" ht="12" x14ac:dyDescent="0.25">
      <c r="A17" s="72"/>
      <c r="B17" s="79"/>
      <c r="C17" s="85"/>
      <c r="D17" s="80"/>
      <c r="E17" s="88"/>
      <c r="F17" s="81"/>
      <c r="G17" s="81"/>
      <c r="H17" s="415">
        <f>SUM(H16+I16)</f>
        <v>1039403</v>
      </c>
      <c r="I17" s="416"/>
      <c r="J17" s="79"/>
    </row>
    <row r="18" spans="1:10" x14ac:dyDescent="0.2">
      <c r="F18" s="87"/>
    </row>
    <row r="19" spans="1:10" x14ac:dyDescent="0.2">
      <c r="J19" s="220"/>
    </row>
    <row r="20" spans="1:10" x14ac:dyDescent="0.2">
      <c r="J20" s="220"/>
    </row>
    <row r="21" spans="1:10" x14ac:dyDescent="0.2">
      <c r="D21" s="276"/>
    </row>
  </sheetData>
  <mergeCells count="9">
    <mergeCell ref="H17:I17"/>
    <mergeCell ref="B1:C1"/>
    <mergeCell ref="J4:J5"/>
    <mergeCell ref="A4:A5"/>
    <mergeCell ref="F4:I4"/>
    <mergeCell ref="E4:E5"/>
    <mergeCell ref="D4:D5"/>
    <mergeCell ref="C4:C5"/>
    <mergeCell ref="B4:B5"/>
  </mergeCells>
  <pageMargins left="0.7" right="0.7" top="0.75" bottom="0.75" header="0.3" footer="0.3"/>
  <pageSetup paperSize="9" scale="7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C98E-BCDB-450B-AF79-A5B5AF8A51B8}">
  <dimension ref="A1:H39"/>
  <sheetViews>
    <sheetView workbookViewId="0">
      <selection activeCell="C2" sqref="C2"/>
    </sheetView>
  </sheetViews>
  <sheetFormatPr defaultRowHeight="15.6" x14ac:dyDescent="0.3"/>
  <cols>
    <col min="1" max="1" width="8.88671875" style="323"/>
    <col min="2" max="2" width="46.44140625" style="316" customWidth="1"/>
    <col min="3" max="3" width="23.33203125" style="323" customWidth="1"/>
  </cols>
  <sheetData>
    <row r="1" spans="1:8" s="316" customFormat="1" x14ac:dyDescent="0.3">
      <c r="A1" s="317" t="s">
        <v>95</v>
      </c>
      <c r="B1" s="318" t="s">
        <v>1032</v>
      </c>
      <c r="C1" s="317" t="s">
        <v>1034</v>
      </c>
      <c r="D1" s="324"/>
      <c r="E1" s="324"/>
      <c r="F1" s="324"/>
      <c r="G1" s="324"/>
      <c r="H1" s="315"/>
    </row>
    <row r="2" spans="1:8" s="316" customFormat="1" x14ac:dyDescent="0.3">
      <c r="A2" s="319">
        <v>1</v>
      </c>
      <c r="B2" s="320" t="s">
        <v>1033</v>
      </c>
      <c r="C2" s="319">
        <v>5</v>
      </c>
      <c r="D2" s="315"/>
      <c r="E2" s="315"/>
      <c r="F2" s="315"/>
      <c r="G2" s="315"/>
      <c r="H2" s="315"/>
    </row>
    <row r="3" spans="1:8" s="316" customFormat="1" x14ac:dyDescent="0.3">
      <c r="A3" s="319">
        <v>2</v>
      </c>
      <c r="B3" s="320" t="s">
        <v>1035</v>
      </c>
      <c r="C3" s="319">
        <v>2</v>
      </c>
      <c r="D3" s="315"/>
      <c r="E3" s="315"/>
      <c r="F3" s="315"/>
      <c r="G3" s="315"/>
      <c r="H3" s="315"/>
    </row>
    <row r="4" spans="1:8" s="316" customFormat="1" ht="31.2" x14ac:dyDescent="0.3">
      <c r="A4" s="319">
        <v>3</v>
      </c>
      <c r="B4" s="320" t="s">
        <v>1037</v>
      </c>
      <c r="C4" s="319">
        <v>1</v>
      </c>
      <c r="D4" s="315"/>
      <c r="E4" s="315"/>
      <c r="F4" s="315"/>
      <c r="G4" s="315"/>
      <c r="H4" s="315"/>
    </row>
    <row r="5" spans="1:8" s="316" customFormat="1" x14ac:dyDescent="0.3">
      <c r="A5" s="319">
        <v>4</v>
      </c>
      <c r="B5" s="320" t="s">
        <v>1036</v>
      </c>
      <c r="C5" s="319">
        <v>2</v>
      </c>
      <c r="D5" s="315"/>
      <c r="E5" s="315"/>
      <c r="F5" s="315"/>
      <c r="G5" s="315"/>
      <c r="H5" s="315"/>
    </row>
    <row r="6" spans="1:8" s="316" customFormat="1" ht="31.2" x14ac:dyDescent="0.3">
      <c r="A6" s="319">
        <v>5</v>
      </c>
      <c r="B6" s="320" t="s">
        <v>1038</v>
      </c>
      <c r="C6" s="319">
        <v>1</v>
      </c>
      <c r="D6" s="315"/>
      <c r="E6" s="315"/>
      <c r="F6" s="315"/>
      <c r="G6" s="315"/>
      <c r="H6" s="315"/>
    </row>
    <row r="7" spans="1:8" s="316" customFormat="1" ht="31.2" x14ac:dyDescent="0.3">
      <c r="A7" s="319">
        <v>6</v>
      </c>
      <c r="B7" s="320" t="s">
        <v>1039</v>
      </c>
      <c r="C7" s="319">
        <v>20</v>
      </c>
      <c r="D7" s="315"/>
      <c r="E7" s="315"/>
      <c r="F7" s="315"/>
      <c r="G7" s="315"/>
      <c r="H7" s="315"/>
    </row>
    <row r="8" spans="1:8" s="316" customFormat="1" x14ac:dyDescent="0.3">
      <c r="A8" s="319">
        <v>7</v>
      </c>
      <c r="B8" s="320" t="s">
        <v>1040</v>
      </c>
      <c r="C8" s="319">
        <v>20</v>
      </c>
      <c r="D8" s="315"/>
      <c r="E8" s="315"/>
      <c r="F8" s="315"/>
      <c r="G8" s="315"/>
      <c r="H8" s="315"/>
    </row>
    <row r="9" spans="1:8" s="316" customFormat="1" ht="31.2" x14ac:dyDescent="0.3">
      <c r="A9" s="319">
        <v>8</v>
      </c>
      <c r="B9" s="320" t="s">
        <v>1055</v>
      </c>
      <c r="C9" s="319">
        <v>1</v>
      </c>
      <c r="D9" s="315"/>
      <c r="E9" s="315"/>
      <c r="F9" s="315"/>
      <c r="G9" s="315"/>
      <c r="H9" s="315"/>
    </row>
    <row r="10" spans="1:8" s="316" customFormat="1" ht="46.8" x14ac:dyDescent="0.3">
      <c r="A10" s="319">
        <v>9</v>
      </c>
      <c r="B10" s="320" t="s">
        <v>1056</v>
      </c>
      <c r="C10" s="319">
        <v>2</v>
      </c>
      <c r="D10" s="315"/>
      <c r="E10" s="315"/>
      <c r="F10" s="315"/>
      <c r="G10" s="315"/>
      <c r="H10" s="315"/>
    </row>
    <row r="11" spans="1:8" s="316" customFormat="1" ht="31.2" x14ac:dyDescent="0.3">
      <c r="A11" s="319">
        <v>10</v>
      </c>
      <c r="B11" s="320" t="s">
        <v>1041</v>
      </c>
      <c r="C11" s="319">
        <v>10</v>
      </c>
      <c r="D11" s="315"/>
      <c r="E11" s="315"/>
      <c r="F11" s="315"/>
      <c r="G11" s="315"/>
      <c r="H11" s="315"/>
    </row>
    <row r="12" spans="1:8" s="316" customFormat="1" ht="46.8" x14ac:dyDescent="0.3">
      <c r="A12" s="319">
        <v>11</v>
      </c>
      <c r="B12" s="320" t="s">
        <v>1042</v>
      </c>
      <c r="C12" s="319">
        <v>10</v>
      </c>
      <c r="D12" s="315"/>
      <c r="E12" s="315"/>
      <c r="F12" s="315"/>
      <c r="G12" s="315"/>
      <c r="H12" s="315"/>
    </row>
    <row r="13" spans="1:8" s="316" customFormat="1" x14ac:dyDescent="0.3">
      <c r="A13" s="319">
        <v>12</v>
      </c>
      <c r="B13" s="320" t="s">
        <v>1043</v>
      </c>
      <c r="C13" s="319">
        <v>5</v>
      </c>
      <c r="D13" s="315"/>
      <c r="E13" s="315"/>
      <c r="F13" s="315"/>
      <c r="G13" s="315"/>
      <c r="H13" s="315"/>
    </row>
    <row r="14" spans="1:8" s="316" customFormat="1" x14ac:dyDescent="0.3">
      <c r="A14" s="488" t="s">
        <v>111</v>
      </c>
      <c r="B14" s="489"/>
      <c r="C14" s="489"/>
      <c r="D14" s="315"/>
      <c r="E14" s="315"/>
      <c r="F14" s="315"/>
      <c r="G14" s="315"/>
      <c r="H14" s="315"/>
    </row>
    <row r="15" spans="1:8" x14ac:dyDescent="0.3">
      <c r="A15" s="319">
        <v>1</v>
      </c>
      <c r="B15" s="320" t="s">
        <v>1044</v>
      </c>
      <c r="C15" s="319">
        <v>3</v>
      </c>
      <c r="D15" s="2"/>
      <c r="E15" s="2"/>
      <c r="F15" s="2"/>
      <c r="G15" s="2"/>
      <c r="H15" s="2"/>
    </row>
    <row r="16" spans="1:8" ht="109.2" x14ac:dyDescent="0.3">
      <c r="A16" s="319">
        <v>2</v>
      </c>
      <c r="B16" s="320" t="s">
        <v>1045</v>
      </c>
      <c r="C16" s="319">
        <v>5</v>
      </c>
      <c r="D16" s="2"/>
      <c r="E16" s="2"/>
      <c r="F16" s="2"/>
      <c r="G16" s="2"/>
      <c r="H16" s="2"/>
    </row>
    <row r="17" spans="1:8" ht="78" x14ac:dyDescent="0.3">
      <c r="A17" s="319">
        <v>3</v>
      </c>
      <c r="B17" s="320" t="s">
        <v>1046</v>
      </c>
      <c r="C17" s="319">
        <v>5</v>
      </c>
      <c r="D17" s="2"/>
      <c r="E17" s="2"/>
      <c r="F17" s="2"/>
      <c r="G17" s="2"/>
      <c r="H17" s="2"/>
    </row>
    <row r="18" spans="1:8" ht="31.2" x14ac:dyDescent="0.3">
      <c r="A18" s="319">
        <v>4</v>
      </c>
      <c r="B18" s="320" t="s">
        <v>1047</v>
      </c>
      <c r="C18" s="319">
        <v>10</v>
      </c>
      <c r="D18" s="2"/>
      <c r="E18" s="2"/>
      <c r="F18" s="2"/>
      <c r="G18" s="2"/>
      <c r="H18" s="2"/>
    </row>
    <row r="19" spans="1:8" ht="93.6" x14ac:dyDescent="0.3">
      <c r="A19" s="319">
        <v>5</v>
      </c>
      <c r="B19" s="321" t="s">
        <v>1048</v>
      </c>
      <c r="C19" s="319">
        <v>10</v>
      </c>
      <c r="D19" s="2"/>
      <c r="E19" s="2"/>
      <c r="F19" s="2"/>
      <c r="G19" s="2"/>
      <c r="H19" s="2"/>
    </row>
    <row r="20" spans="1:8" ht="78" x14ac:dyDescent="0.3">
      <c r="A20" s="319">
        <v>6</v>
      </c>
      <c r="B20" s="320" t="s">
        <v>1049</v>
      </c>
      <c r="C20" s="319">
        <v>10</v>
      </c>
      <c r="D20" s="2"/>
      <c r="E20" s="2"/>
      <c r="F20" s="2"/>
      <c r="G20" s="2"/>
      <c r="H20" s="2"/>
    </row>
    <row r="21" spans="1:8" ht="93.6" x14ac:dyDescent="0.3">
      <c r="A21" s="319">
        <v>7</v>
      </c>
      <c r="B21" s="321" t="s">
        <v>1050</v>
      </c>
      <c r="C21" s="319">
        <v>10</v>
      </c>
      <c r="D21" s="2"/>
      <c r="E21" s="2"/>
      <c r="F21" s="2"/>
      <c r="G21" s="2"/>
      <c r="H21" s="2"/>
    </row>
    <row r="22" spans="1:8" ht="62.4" x14ac:dyDescent="0.3">
      <c r="A22" s="319">
        <v>8</v>
      </c>
      <c r="B22" s="320" t="s">
        <v>1051</v>
      </c>
      <c r="C22" s="319">
        <v>10</v>
      </c>
      <c r="D22" s="2"/>
      <c r="E22" s="2"/>
      <c r="F22" s="2"/>
      <c r="G22" s="2"/>
      <c r="H22" s="2"/>
    </row>
    <row r="23" spans="1:8" ht="31.2" x14ac:dyDescent="0.3">
      <c r="A23" s="319">
        <v>9</v>
      </c>
      <c r="B23" s="320" t="s">
        <v>1052</v>
      </c>
      <c r="C23" s="319">
        <v>10</v>
      </c>
      <c r="D23" s="2"/>
      <c r="E23" s="2"/>
      <c r="F23" s="2"/>
      <c r="G23" s="2"/>
      <c r="H23" s="2"/>
    </row>
    <row r="24" spans="1:8" ht="140.4" x14ac:dyDescent="0.3">
      <c r="A24" s="319">
        <v>10</v>
      </c>
      <c r="B24" s="321" t="s">
        <v>1053</v>
      </c>
      <c r="C24" s="319">
        <v>10</v>
      </c>
      <c r="D24" s="2"/>
      <c r="E24" s="2"/>
      <c r="F24" s="2"/>
      <c r="G24" s="2"/>
      <c r="H24" s="2"/>
    </row>
    <row r="25" spans="1:8" ht="93.6" x14ac:dyDescent="0.3">
      <c r="A25" s="319">
        <v>11</v>
      </c>
      <c r="B25" s="320" t="s">
        <v>1054</v>
      </c>
      <c r="C25" s="319">
        <v>10</v>
      </c>
      <c r="D25" s="2"/>
      <c r="E25" s="2"/>
      <c r="F25" s="2"/>
      <c r="G25" s="2"/>
      <c r="H25" s="2"/>
    </row>
    <row r="26" spans="1:8" ht="31.2" x14ac:dyDescent="0.3">
      <c r="A26" s="319">
        <v>12</v>
      </c>
      <c r="B26" s="320" t="s">
        <v>1064</v>
      </c>
      <c r="C26" s="319">
        <v>10</v>
      </c>
      <c r="D26" s="2"/>
      <c r="E26" s="2"/>
      <c r="F26" s="2"/>
      <c r="G26" s="2"/>
      <c r="H26" s="2"/>
    </row>
    <row r="27" spans="1:8" x14ac:dyDescent="0.3">
      <c r="A27" s="319"/>
      <c r="B27" s="320" t="s">
        <v>1065</v>
      </c>
      <c r="C27" s="319">
        <v>10</v>
      </c>
      <c r="D27" s="2"/>
      <c r="E27" s="2"/>
      <c r="F27" s="2"/>
      <c r="G27" s="2"/>
      <c r="H27" s="2"/>
    </row>
    <row r="28" spans="1:8" ht="93.6" x14ac:dyDescent="0.3">
      <c r="A28" s="319">
        <v>13</v>
      </c>
      <c r="B28" s="321" t="s">
        <v>1057</v>
      </c>
      <c r="C28" s="319">
        <v>10</v>
      </c>
      <c r="D28" s="2"/>
      <c r="E28" s="2"/>
      <c r="F28" s="2"/>
      <c r="G28" s="2"/>
      <c r="H28" s="2"/>
    </row>
    <row r="29" spans="1:8" ht="78" x14ac:dyDescent="0.3">
      <c r="A29" s="319">
        <v>14</v>
      </c>
      <c r="B29" s="320" t="s">
        <v>1049</v>
      </c>
      <c r="C29" s="319">
        <v>10</v>
      </c>
      <c r="D29" s="2"/>
      <c r="E29" s="2"/>
      <c r="F29" s="2"/>
      <c r="G29" s="2"/>
      <c r="H29" s="2"/>
    </row>
    <row r="30" spans="1:8" ht="93.6" x14ac:dyDescent="0.3">
      <c r="A30" s="319">
        <v>15</v>
      </c>
      <c r="B30" s="321" t="s">
        <v>1050</v>
      </c>
      <c r="C30" s="319">
        <v>10</v>
      </c>
      <c r="D30" s="2"/>
      <c r="E30" s="2"/>
      <c r="F30" s="2"/>
      <c r="G30" s="2"/>
      <c r="H30" s="2"/>
    </row>
    <row r="31" spans="1:8" ht="62.4" x14ac:dyDescent="0.3">
      <c r="A31" s="322">
        <v>16</v>
      </c>
      <c r="B31" s="320" t="s">
        <v>1058</v>
      </c>
      <c r="C31" s="319">
        <v>10</v>
      </c>
    </row>
    <row r="32" spans="1:8" ht="31.2" x14ac:dyDescent="0.3">
      <c r="A32" s="322">
        <v>17</v>
      </c>
      <c r="B32" s="320" t="s">
        <v>1052</v>
      </c>
      <c r="C32" s="319">
        <v>10</v>
      </c>
    </row>
    <row r="33" spans="1:3" ht="140.4" x14ac:dyDescent="0.3">
      <c r="A33" s="323">
        <v>18</v>
      </c>
      <c r="B33" s="321" t="s">
        <v>1053</v>
      </c>
      <c r="C33" s="319">
        <v>10</v>
      </c>
    </row>
    <row r="34" spans="1:3" ht="93.6" x14ac:dyDescent="0.3">
      <c r="A34" s="323">
        <v>19</v>
      </c>
      <c r="B34" s="325" t="s">
        <v>1054</v>
      </c>
      <c r="C34" s="326">
        <v>10</v>
      </c>
    </row>
    <row r="35" spans="1:3" x14ac:dyDescent="0.3">
      <c r="A35" s="327"/>
      <c r="B35" s="328" t="s">
        <v>1060</v>
      </c>
      <c r="C35" s="327"/>
    </row>
    <row r="36" spans="1:3" ht="171.6" x14ac:dyDescent="0.3">
      <c r="A36" s="322">
        <v>1</v>
      </c>
      <c r="B36" s="320" t="s">
        <v>1059</v>
      </c>
      <c r="C36" s="322"/>
    </row>
    <row r="37" spans="1:3" ht="78" x14ac:dyDescent="0.3">
      <c r="A37" s="322">
        <v>2</v>
      </c>
      <c r="B37" s="320" t="s">
        <v>1061</v>
      </c>
      <c r="C37" s="322"/>
    </row>
    <row r="38" spans="1:3" ht="78" x14ac:dyDescent="0.3">
      <c r="A38" s="322">
        <v>3</v>
      </c>
      <c r="B38" s="320" t="s">
        <v>1062</v>
      </c>
      <c r="C38" s="322"/>
    </row>
    <row r="39" spans="1:3" ht="62.4" x14ac:dyDescent="0.3">
      <c r="A39" s="322">
        <v>4</v>
      </c>
      <c r="B39" s="320" t="s">
        <v>1063</v>
      </c>
      <c r="C39" s="322"/>
    </row>
  </sheetData>
  <mergeCells count="1">
    <mergeCell ref="A14:C14"/>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19081-DF22-4594-AD43-FF0149A818AE}">
  <dimension ref="A1:K60"/>
  <sheetViews>
    <sheetView topLeftCell="A31" workbookViewId="0">
      <selection activeCell="L8" sqref="L8"/>
    </sheetView>
  </sheetViews>
  <sheetFormatPr defaultRowHeight="14.4" x14ac:dyDescent="0.3"/>
  <cols>
    <col min="1" max="1" width="3.44140625" bestFit="1" customWidth="1"/>
    <col min="2" max="2" width="22.33203125" customWidth="1"/>
    <col min="3" max="3" width="11.44140625" bestFit="1" customWidth="1"/>
    <col min="4" max="4" width="13.33203125" bestFit="1" customWidth="1"/>
    <col min="5" max="5" width="14.109375" customWidth="1"/>
    <col min="6" max="6" width="16.21875" customWidth="1"/>
    <col min="7" max="7" width="15" bestFit="1" customWidth="1"/>
    <col min="8" max="8" width="10.21875" bestFit="1" customWidth="1"/>
    <col min="9" max="9" width="20.33203125" customWidth="1"/>
    <col min="10" max="10" width="10.33203125" customWidth="1"/>
  </cols>
  <sheetData>
    <row r="1" spans="1:11" x14ac:dyDescent="0.3">
      <c r="A1" s="29"/>
      <c r="B1" s="158" t="s">
        <v>0</v>
      </c>
      <c r="C1" s="159" t="s">
        <v>1075</v>
      </c>
      <c r="D1" s="30"/>
      <c r="E1" s="84"/>
      <c r="F1" s="30"/>
      <c r="G1" s="30"/>
      <c r="H1" s="31"/>
      <c r="I1" s="29"/>
      <c r="J1" s="29"/>
      <c r="K1" s="29"/>
    </row>
    <row r="2" spans="1:11" ht="34.200000000000003" x14ac:dyDescent="0.3">
      <c r="A2" s="29"/>
      <c r="B2" s="240" t="s">
        <v>176</v>
      </c>
      <c r="C2" s="241" t="s">
        <v>408</v>
      </c>
      <c r="D2" s="240" t="s">
        <v>833</v>
      </c>
      <c r="E2" s="242" t="s">
        <v>102</v>
      </c>
      <c r="F2" s="240" t="s">
        <v>835</v>
      </c>
      <c r="G2" s="240" t="s">
        <v>177</v>
      </c>
      <c r="H2" s="240" t="s">
        <v>896</v>
      </c>
      <c r="I2" s="341" t="s">
        <v>834</v>
      </c>
      <c r="J2" s="353" t="s">
        <v>1086</v>
      </c>
      <c r="K2" s="29"/>
    </row>
    <row r="3" spans="1:11" x14ac:dyDescent="0.3">
      <c r="A3" s="161">
        <v>4</v>
      </c>
      <c r="B3" s="256" t="s">
        <v>5</v>
      </c>
      <c r="C3" s="261" t="s">
        <v>415</v>
      </c>
      <c r="D3" s="258"/>
      <c r="E3" s="258"/>
      <c r="F3" s="258"/>
      <c r="G3" s="258" t="s">
        <v>949</v>
      </c>
      <c r="H3" s="259" t="s">
        <v>156</v>
      </c>
      <c r="I3" s="346" t="s">
        <v>866</v>
      </c>
      <c r="J3" s="173" t="s">
        <v>1070</v>
      </c>
      <c r="K3" s="220"/>
    </row>
    <row r="4" spans="1:11" x14ac:dyDescent="0.3">
      <c r="A4" s="161">
        <v>9</v>
      </c>
      <c r="B4" s="256" t="s">
        <v>425</v>
      </c>
      <c r="C4" s="261" t="s">
        <v>426</v>
      </c>
      <c r="D4" s="258"/>
      <c r="E4" s="258"/>
      <c r="F4" s="258"/>
      <c r="G4" s="258" t="s">
        <v>949</v>
      </c>
      <c r="H4" s="259" t="s">
        <v>410</v>
      </c>
      <c r="I4" s="346" t="s">
        <v>879</v>
      </c>
      <c r="J4" s="173" t="s">
        <v>1070</v>
      </c>
      <c r="K4" s="220"/>
    </row>
    <row r="5" spans="1:11" x14ac:dyDescent="0.3">
      <c r="A5" s="29">
        <v>18</v>
      </c>
      <c r="B5" s="256" t="s">
        <v>447</v>
      </c>
      <c r="C5" s="261">
        <v>151240013229</v>
      </c>
      <c r="D5" s="258"/>
      <c r="E5" s="258"/>
      <c r="F5" s="258"/>
      <c r="G5" s="258" t="s">
        <v>949</v>
      </c>
      <c r="H5" s="259" t="s">
        <v>156</v>
      </c>
      <c r="I5" s="346" t="s">
        <v>853</v>
      </c>
      <c r="J5" s="173" t="s">
        <v>1070</v>
      </c>
      <c r="K5" s="220"/>
    </row>
    <row r="6" spans="1:11" x14ac:dyDescent="0.3">
      <c r="A6" s="29">
        <v>19</v>
      </c>
      <c r="B6" s="256" t="s">
        <v>449</v>
      </c>
      <c r="C6" s="261">
        <v>170540027479</v>
      </c>
      <c r="D6" s="258"/>
      <c r="E6" s="258"/>
      <c r="F6" s="258"/>
      <c r="G6" s="258" t="s">
        <v>949</v>
      </c>
      <c r="H6" s="259" t="s">
        <v>156</v>
      </c>
      <c r="I6" s="346" t="s">
        <v>879</v>
      </c>
      <c r="J6" s="173" t="s">
        <v>1070</v>
      </c>
      <c r="K6" s="220"/>
    </row>
    <row r="7" spans="1:11" ht="22.8" x14ac:dyDescent="0.3">
      <c r="A7" s="29">
        <v>20</v>
      </c>
      <c r="B7" s="256" t="s">
        <v>451</v>
      </c>
      <c r="C7" s="261">
        <v>170540027518</v>
      </c>
      <c r="D7" s="258"/>
      <c r="E7" s="258"/>
      <c r="F7" s="258"/>
      <c r="G7" s="258" t="s">
        <v>949</v>
      </c>
      <c r="H7" s="259" t="s">
        <v>156</v>
      </c>
      <c r="I7" s="346" t="s">
        <v>860</v>
      </c>
      <c r="J7" s="173" t="s">
        <v>1070</v>
      </c>
      <c r="K7" s="220"/>
    </row>
    <row r="8" spans="1:11" x14ac:dyDescent="0.3">
      <c r="A8" s="161">
        <v>24</v>
      </c>
      <c r="B8" s="256" t="s">
        <v>463</v>
      </c>
      <c r="C8" s="261">
        <v>940513350506</v>
      </c>
      <c r="D8" s="258"/>
      <c r="E8" s="258"/>
      <c r="F8" s="258"/>
      <c r="G8" s="258" t="s">
        <v>949</v>
      </c>
      <c r="H8" s="259" t="s">
        <v>295</v>
      </c>
      <c r="I8" s="346" t="s">
        <v>879</v>
      </c>
      <c r="J8" s="173" t="s">
        <v>1070</v>
      </c>
      <c r="K8" s="220"/>
    </row>
    <row r="9" spans="1:11" x14ac:dyDescent="0.3">
      <c r="A9" s="161">
        <v>25</v>
      </c>
      <c r="B9" s="43" t="s">
        <v>465</v>
      </c>
      <c r="C9" s="236" t="s">
        <v>466</v>
      </c>
      <c r="D9" s="11">
        <v>1107000</v>
      </c>
      <c r="E9" s="11"/>
      <c r="F9" s="11">
        <v>1107000</v>
      </c>
      <c r="G9" s="237" t="s">
        <v>938</v>
      </c>
      <c r="H9" s="237" t="s">
        <v>410</v>
      </c>
      <c r="I9" s="344" t="s">
        <v>866</v>
      </c>
      <c r="J9" s="173" t="s">
        <v>1070</v>
      </c>
      <c r="K9" s="220"/>
    </row>
    <row r="10" spans="1:11" x14ac:dyDescent="0.3">
      <c r="A10" s="161">
        <v>26</v>
      </c>
      <c r="B10" s="43" t="s">
        <v>468</v>
      </c>
      <c r="C10" s="236" t="s">
        <v>469</v>
      </c>
      <c r="D10" s="11">
        <v>1107000</v>
      </c>
      <c r="E10" s="11"/>
      <c r="F10" s="11">
        <v>1107000</v>
      </c>
      <c r="G10" s="237" t="s">
        <v>938</v>
      </c>
      <c r="H10" s="237" t="s">
        <v>410</v>
      </c>
      <c r="I10" s="344" t="s">
        <v>866</v>
      </c>
      <c r="J10" s="173" t="s">
        <v>1070</v>
      </c>
      <c r="K10" s="220"/>
    </row>
    <row r="11" spans="1:11" x14ac:dyDescent="0.3">
      <c r="A11" s="161">
        <v>28</v>
      </c>
      <c r="B11" s="256" t="s">
        <v>474</v>
      </c>
      <c r="C11" s="261">
        <v>770926301408</v>
      </c>
      <c r="D11" s="258"/>
      <c r="E11" s="258"/>
      <c r="F11" s="258"/>
      <c r="G11" s="258" t="s">
        <v>949</v>
      </c>
      <c r="H11" s="259" t="s">
        <v>410</v>
      </c>
      <c r="I11" s="346" t="s">
        <v>860</v>
      </c>
      <c r="J11" s="173" t="s">
        <v>1070</v>
      </c>
      <c r="K11" s="220"/>
    </row>
    <row r="12" spans="1:11" x14ac:dyDescent="0.3">
      <c r="A12" s="161">
        <v>32</v>
      </c>
      <c r="B12" s="256" t="s">
        <v>9</v>
      </c>
      <c r="C12" s="261" t="s">
        <v>484</v>
      </c>
      <c r="D12" s="258"/>
      <c r="E12" s="258"/>
      <c r="F12" s="258"/>
      <c r="G12" s="258" t="s">
        <v>949</v>
      </c>
      <c r="H12" s="259" t="s">
        <v>410</v>
      </c>
      <c r="I12" s="346" t="s">
        <v>866</v>
      </c>
      <c r="J12" s="173" t="s">
        <v>1070</v>
      </c>
      <c r="K12" s="220"/>
    </row>
    <row r="13" spans="1:11" x14ac:dyDescent="0.3">
      <c r="A13" s="161">
        <v>35</v>
      </c>
      <c r="B13" s="256" t="s">
        <v>492</v>
      </c>
      <c r="C13" s="261" t="s">
        <v>493</v>
      </c>
      <c r="D13" s="258"/>
      <c r="E13" s="258"/>
      <c r="F13" s="258"/>
      <c r="G13" s="258" t="s">
        <v>949</v>
      </c>
      <c r="H13" s="259" t="s">
        <v>410</v>
      </c>
      <c r="I13" s="346" t="s">
        <v>839</v>
      </c>
      <c r="J13" s="173" t="s">
        <v>1070</v>
      </c>
      <c r="K13" s="220"/>
    </row>
    <row r="14" spans="1:11" x14ac:dyDescent="0.3">
      <c r="A14" s="161">
        <v>41</v>
      </c>
      <c r="B14" s="43" t="s">
        <v>244</v>
      </c>
      <c r="C14" s="236" t="s">
        <v>509</v>
      </c>
      <c r="D14" s="11">
        <v>4866100</v>
      </c>
      <c r="E14" s="11">
        <v>4366100</v>
      </c>
      <c r="F14" s="11">
        <v>500000</v>
      </c>
      <c r="G14" s="313" t="s">
        <v>997</v>
      </c>
      <c r="H14" s="237" t="s">
        <v>410</v>
      </c>
      <c r="I14" s="344" t="s">
        <v>864</v>
      </c>
      <c r="J14" s="173" t="s">
        <v>1070</v>
      </c>
      <c r="K14" s="220"/>
    </row>
    <row r="15" spans="1:11" x14ac:dyDescent="0.3">
      <c r="A15" s="161">
        <v>44</v>
      </c>
      <c r="B15" s="256" t="s">
        <v>517</v>
      </c>
      <c r="C15" s="261" t="s">
        <v>518</v>
      </c>
      <c r="D15" s="258"/>
      <c r="E15" s="258"/>
      <c r="F15" s="258"/>
      <c r="G15" s="258" t="s">
        <v>949</v>
      </c>
      <c r="H15" s="259" t="s">
        <v>410</v>
      </c>
      <c r="I15" s="346" t="s">
        <v>941</v>
      </c>
      <c r="J15" s="173" t="s">
        <v>1070</v>
      </c>
      <c r="K15" s="220"/>
    </row>
    <row r="16" spans="1:11" x14ac:dyDescent="0.3">
      <c r="A16" s="161">
        <v>48</v>
      </c>
      <c r="B16" s="256" t="s">
        <v>142</v>
      </c>
      <c r="C16" s="261">
        <v>670930301499</v>
      </c>
      <c r="D16" s="258"/>
      <c r="E16" s="258"/>
      <c r="F16" s="258"/>
      <c r="G16" s="258" t="s">
        <v>949</v>
      </c>
      <c r="H16" s="259" t="s">
        <v>410</v>
      </c>
      <c r="I16" s="346" t="s">
        <v>851</v>
      </c>
      <c r="J16" s="173" t="s">
        <v>1070</v>
      </c>
      <c r="K16" s="220"/>
    </row>
    <row r="17" spans="1:11" x14ac:dyDescent="0.3">
      <c r="A17" s="161">
        <v>49</v>
      </c>
      <c r="B17" s="256" t="s">
        <v>14</v>
      </c>
      <c r="C17" s="261" t="s">
        <v>530</v>
      </c>
      <c r="D17" s="258"/>
      <c r="E17" s="258"/>
      <c r="F17" s="258"/>
      <c r="G17" s="258" t="s">
        <v>949</v>
      </c>
      <c r="H17" s="259" t="s">
        <v>156</v>
      </c>
      <c r="I17" s="346" t="s">
        <v>866</v>
      </c>
      <c r="J17" s="173" t="s">
        <v>1070</v>
      </c>
      <c r="K17" s="220"/>
    </row>
    <row r="18" spans="1:11" x14ac:dyDescent="0.3">
      <c r="A18" s="29">
        <v>50</v>
      </c>
      <c r="B18" s="43" t="s">
        <v>532</v>
      </c>
      <c r="C18" s="236" t="s">
        <v>533</v>
      </c>
      <c r="D18" s="11">
        <v>1402000</v>
      </c>
      <c r="E18" s="11">
        <v>1100000</v>
      </c>
      <c r="F18" s="11">
        <v>302000</v>
      </c>
      <c r="G18" s="237" t="s">
        <v>938</v>
      </c>
      <c r="H18" s="237" t="s">
        <v>156</v>
      </c>
      <c r="I18" s="344" t="s">
        <v>879</v>
      </c>
      <c r="J18" s="173" t="s">
        <v>1070</v>
      </c>
      <c r="K18" s="220"/>
    </row>
    <row r="19" spans="1:11" x14ac:dyDescent="0.3">
      <c r="A19" s="29">
        <v>52</v>
      </c>
      <c r="B19" s="256" t="s">
        <v>152</v>
      </c>
      <c r="C19" s="261">
        <v>911218351469</v>
      </c>
      <c r="D19" s="258"/>
      <c r="E19" s="258"/>
      <c r="F19" s="258"/>
      <c r="G19" s="258" t="s">
        <v>949</v>
      </c>
      <c r="H19" s="259" t="s">
        <v>410</v>
      </c>
      <c r="I19" s="346" t="s">
        <v>839</v>
      </c>
      <c r="J19" s="173" t="s">
        <v>1070</v>
      </c>
      <c r="K19" s="220"/>
    </row>
    <row r="20" spans="1:11" x14ac:dyDescent="0.3">
      <c r="A20" s="29">
        <v>55</v>
      </c>
      <c r="B20" s="256" t="s">
        <v>20</v>
      </c>
      <c r="C20" s="261" t="s">
        <v>545</v>
      </c>
      <c r="D20" s="258"/>
      <c r="E20" s="258"/>
      <c r="F20" s="258"/>
      <c r="G20" s="258" t="s">
        <v>949</v>
      </c>
      <c r="H20" s="259" t="s">
        <v>156</v>
      </c>
      <c r="I20" s="346" t="s">
        <v>866</v>
      </c>
      <c r="J20" s="173" t="s">
        <v>1070</v>
      </c>
      <c r="K20" s="220"/>
    </row>
    <row r="21" spans="1:11" x14ac:dyDescent="0.3">
      <c r="A21" s="29">
        <v>56</v>
      </c>
      <c r="B21" s="43" t="s">
        <v>547</v>
      </c>
      <c r="C21" s="236" t="s">
        <v>548</v>
      </c>
      <c r="D21" s="11">
        <v>529551</v>
      </c>
      <c r="E21" s="11"/>
      <c r="F21" s="11">
        <v>529551</v>
      </c>
      <c r="G21" s="237" t="s">
        <v>938</v>
      </c>
      <c r="H21" s="237" t="s">
        <v>410</v>
      </c>
      <c r="I21" s="344" t="s">
        <v>864</v>
      </c>
      <c r="J21" s="173" t="s">
        <v>1070</v>
      </c>
      <c r="K21" s="220"/>
    </row>
    <row r="22" spans="1:11" x14ac:dyDescent="0.3">
      <c r="A22" s="29">
        <v>61</v>
      </c>
      <c r="B22" s="256" t="s">
        <v>144</v>
      </c>
      <c r="C22" s="261" t="s">
        <v>562</v>
      </c>
      <c r="D22" s="258"/>
      <c r="E22" s="258"/>
      <c r="F22" s="258"/>
      <c r="G22" s="258" t="s">
        <v>949</v>
      </c>
      <c r="H22" s="259" t="s">
        <v>410</v>
      </c>
      <c r="I22" s="346" t="s">
        <v>851</v>
      </c>
      <c r="J22" s="173" t="s">
        <v>1070</v>
      </c>
      <c r="K22" s="220"/>
    </row>
    <row r="23" spans="1:11" x14ac:dyDescent="0.3">
      <c r="A23" s="29">
        <v>66</v>
      </c>
      <c r="B23" s="256" t="s">
        <v>574</v>
      </c>
      <c r="C23" s="261">
        <v>210440032759</v>
      </c>
      <c r="D23" s="258"/>
      <c r="E23" s="258"/>
      <c r="F23" s="258"/>
      <c r="G23" s="258" t="s">
        <v>949</v>
      </c>
      <c r="H23" s="259" t="s">
        <v>156</v>
      </c>
      <c r="I23" s="346" t="s">
        <v>853</v>
      </c>
      <c r="J23" s="173" t="s">
        <v>1070</v>
      </c>
      <c r="K23" s="220"/>
    </row>
    <row r="24" spans="1:11" x14ac:dyDescent="0.3">
      <c r="A24" s="29">
        <v>67</v>
      </c>
      <c r="B24" s="43" t="s">
        <v>576</v>
      </c>
      <c r="C24" s="236" t="s">
        <v>577</v>
      </c>
      <c r="D24" s="11">
        <v>19842246</v>
      </c>
      <c r="E24" s="11">
        <v>14000000</v>
      </c>
      <c r="F24" s="11">
        <v>5842246</v>
      </c>
      <c r="G24" s="237" t="s">
        <v>938</v>
      </c>
      <c r="H24" s="237" t="s">
        <v>410</v>
      </c>
      <c r="I24" s="344" t="s">
        <v>851</v>
      </c>
      <c r="J24" s="173" t="s">
        <v>1070</v>
      </c>
      <c r="K24" s="220"/>
    </row>
    <row r="25" spans="1:11" x14ac:dyDescent="0.3">
      <c r="A25" s="29">
        <v>69</v>
      </c>
      <c r="B25" s="256" t="s">
        <v>143</v>
      </c>
      <c r="C25" s="261">
        <v>821018350672</v>
      </c>
      <c r="D25" s="258"/>
      <c r="E25" s="258"/>
      <c r="F25" s="258"/>
      <c r="G25" s="258" t="s">
        <v>949</v>
      </c>
      <c r="H25" s="259" t="s">
        <v>410</v>
      </c>
      <c r="I25" s="346" t="s">
        <v>851</v>
      </c>
      <c r="J25" s="173" t="s">
        <v>1070</v>
      </c>
      <c r="K25" s="220"/>
    </row>
    <row r="26" spans="1:11" x14ac:dyDescent="0.3">
      <c r="A26" s="29">
        <v>71</v>
      </c>
      <c r="B26" s="256" t="s">
        <v>587</v>
      </c>
      <c r="C26" s="261">
        <v>820504450717</v>
      </c>
      <c r="D26" s="258"/>
      <c r="E26" s="258"/>
      <c r="F26" s="258"/>
      <c r="G26" s="258" t="s">
        <v>949</v>
      </c>
      <c r="H26" s="259" t="s">
        <v>410</v>
      </c>
      <c r="I26" s="346" t="s">
        <v>839</v>
      </c>
      <c r="J26" s="173" t="s">
        <v>1070</v>
      </c>
      <c r="K26" s="220"/>
    </row>
    <row r="27" spans="1:11" ht="22.8" x14ac:dyDescent="0.3">
      <c r="A27" s="29">
        <v>73</v>
      </c>
      <c r="B27" s="256" t="s">
        <v>26</v>
      </c>
      <c r="C27" s="261" t="s">
        <v>592</v>
      </c>
      <c r="D27" s="258"/>
      <c r="E27" s="258"/>
      <c r="F27" s="258"/>
      <c r="G27" s="258" t="s">
        <v>949</v>
      </c>
      <c r="H27" s="259" t="s">
        <v>156</v>
      </c>
      <c r="I27" s="346" t="s">
        <v>866</v>
      </c>
      <c r="J27" s="173" t="s">
        <v>1070</v>
      </c>
      <c r="K27" s="220"/>
    </row>
    <row r="28" spans="1:11" x14ac:dyDescent="0.3">
      <c r="A28" s="29">
        <v>74</v>
      </c>
      <c r="B28" s="256" t="s">
        <v>594</v>
      </c>
      <c r="C28" s="261" t="s">
        <v>595</v>
      </c>
      <c r="D28" s="258"/>
      <c r="E28" s="258"/>
      <c r="F28" s="258"/>
      <c r="G28" s="258" t="s">
        <v>949</v>
      </c>
      <c r="H28" s="259" t="s">
        <v>410</v>
      </c>
      <c r="I28" s="346" t="s">
        <v>866</v>
      </c>
      <c r="J28" s="173" t="s">
        <v>1070</v>
      </c>
      <c r="K28" s="220"/>
    </row>
    <row r="29" spans="1:11" x14ac:dyDescent="0.3">
      <c r="A29" s="29">
        <v>75</v>
      </c>
      <c r="B29" s="256" t="s">
        <v>598</v>
      </c>
      <c r="C29" s="261">
        <v>600805401839</v>
      </c>
      <c r="D29" s="258"/>
      <c r="E29" s="258"/>
      <c r="F29" s="258"/>
      <c r="G29" s="258" t="s">
        <v>949</v>
      </c>
      <c r="H29" s="259" t="s">
        <v>410</v>
      </c>
      <c r="I29" s="346" t="s">
        <v>871</v>
      </c>
      <c r="J29" s="173" t="s">
        <v>1070</v>
      </c>
      <c r="K29" s="220"/>
    </row>
    <row r="30" spans="1:11" x14ac:dyDescent="0.3">
      <c r="A30" s="29">
        <v>77</v>
      </c>
      <c r="B30" s="43" t="s">
        <v>603</v>
      </c>
      <c r="C30" s="236" t="s">
        <v>604</v>
      </c>
      <c r="D30" s="11">
        <v>411000</v>
      </c>
      <c r="E30" s="11">
        <v>100000</v>
      </c>
      <c r="F30" s="11">
        <v>311000</v>
      </c>
      <c r="G30" s="237" t="s">
        <v>940</v>
      </c>
      <c r="H30" s="237" t="s">
        <v>410</v>
      </c>
      <c r="I30" s="344" t="s">
        <v>941</v>
      </c>
      <c r="J30" s="173" t="s">
        <v>1070</v>
      </c>
      <c r="K30" s="220"/>
    </row>
    <row r="31" spans="1:11" x14ac:dyDescent="0.3">
      <c r="A31" s="29">
        <v>78</v>
      </c>
      <c r="B31" s="256" t="s">
        <v>606</v>
      </c>
      <c r="C31" s="261" t="s">
        <v>607</v>
      </c>
      <c r="D31" s="258"/>
      <c r="E31" s="258"/>
      <c r="F31" s="258"/>
      <c r="G31" s="258" t="s">
        <v>949</v>
      </c>
      <c r="H31" s="259" t="s">
        <v>410</v>
      </c>
      <c r="I31" s="346" t="s">
        <v>857</v>
      </c>
      <c r="J31" s="173" t="s">
        <v>1070</v>
      </c>
      <c r="K31" s="220"/>
    </row>
    <row r="32" spans="1:11" x14ac:dyDescent="0.3">
      <c r="A32" s="29">
        <v>79</v>
      </c>
      <c r="B32" s="256" t="s">
        <v>609</v>
      </c>
      <c r="C32" s="261" t="s">
        <v>610</v>
      </c>
      <c r="D32" s="258"/>
      <c r="E32" s="258"/>
      <c r="F32" s="258"/>
      <c r="G32" s="258" t="s">
        <v>949</v>
      </c>
      <c r="H32" s="259" t="s">
        <v>156</v>
      </c>
      <c r="I32" s="346" t="s">
        <v>853</v>
      </c>
      <c r="J32" s="173" t="s">
        <v>1070</v>
      </c>
      <c r="K32" s="220"/>
    </row>
    <row r="33" spans="1:11" x14ac:dyDescent="0.3">
      <c r="A33" s="29">
        <v>87</v>
      </c>
      <c r="B33" s="43" t="s">
        <v>631</v>
      </c>
      <c r="C33" s="236">
        <v>691222350206</v>
      </c>
      <c r="D33" s="11">
        <v>684625</v>
      </c>
      <c r="E33" s="11"/>
      <c r="F33" s="11">
        <v>684625</v>
      </c>
      <c r="G33" s="237" t="s">
        <v>938</v>
      </c>
      <c r="H33" s="237" t="s">
        <v>156</v>
      </c>
      <c r="I33" s="344" t="s">
        <v>871</v>
      </c>
      <c r="J33" s="173" t="s">
        <v>1070</v>
      </c>
      <c r="K33" s="220"/>
    </row>
    <row r="34" spans="1:11" x14ac:dyDescent="0.3">
      <c r="A34" s="29">
        <v>89</v>
      </c>
      <c r="B34" s="256" t="s">
        <v>635</v>
      </c>
      <c r="C34" s="261">
        <v>41240012030</v>
      </c>
      <c r="D34" s="258"/>
      <c r="E34" s="258"/>
      <c r="F34" s="258"/>
      <c r="G34" s="258" t="s">
        <v>949</v>
      </c>
      <c r="H34" s="259" t="s">
        <v>410</v>
      </c>
      <c r="I34" s="346" t="s">
        <v>868</v>
      </c>
      <c r="J34" s="173" t="s">
        <v>1070</v>
      </c>
      <c r="K34" s="220"/>
    </row>
    <row r="35" spans="1:11" x14ac:dyDescent="0.3">
      <c r="A35" s="29">
        <v>92</v>
      </c>
      <c r="B35" s="43" t="s">
        <v>643</v>
      </c>
      <c r="C35" s="236">
        <v>780420303138</v>
      </c>
      <c r="D35" s="11">
        <v>6359893.3600000003</v>
      </c>
      <c r="E35" s="11">
        <v>4278893.3600000003</v>
      </c>
      <c r="F35" s="11">
        <v>2081000</v>
      </c>
      <c r="G35" s="313" t="s">
        <v>976</v>
      </c>
      <c r="H35" s="237" t="s">
        <v>410</v>
      </c>
      <c r="I35" s="344" t="s">
        <v>857</v>
      </c>
      <c r="J35" s="173" t="s">
        <v>1070</v>
      </c>
      <c r="K35" s="220"/>
    </row>
    <row r="36" spans="1:11" x14ac:dyDescent="0.3">
      <c r="A36" s="29">
        <v>100</v>
      </c>
      <c r="B36" s="43" t="s">
        <v>886</v>
      </c>
      <c r="C36" s="12" t="s">
        <v>887</v>
      </c>
      <c r="D36" s="11">
        <v>1725000</v>
      </c>
      <c r="E36" s="11">
        <v>1000000</v>
      </c>
      <c r="F36" s="11">
        <v>725000</v>
      </c>
      <c r="G36" s="237" t="s">
        <v>938</v>
      </c>
      <c r="H36" s="11" t="s">
        <v>295</v>
      </c>
      <c r="I36" s="344" t="s">
        <v>861</v>
      </c>
      <c r="J36" s="173" t="s">
        <v>1070</v>
      </c>
      <c r="K36" s="220"/>
    </row>
    <row r="37" spans="1:11" x14ac:dyDescent="0.3">
      <c r="A37" s="161">
        <v>102</v>
      </c>
      <c r="B37" s="256" t="s">
        <v>668</v>
      </c>
      <c r="C37" s="261">
        <v>750617301474</v>
      </c>
      <c r="D37" s="258"/>
      <c r="E37" s="258"/>
      <c r="F37" s="258"/>
      <c r="G37" s="258" t="s">
        <v>949</v>
      </c>
      <c r="H37" s="259" t="s">
        <v>156</v>
      </c>
      <c r="I37" s="346" t="s">
        <v>853</v>
      </c>
      <c r="J37" s="173" t="s">
        <v>1070</v>
      </c>
      <c r="K37" s="220"/>
    </row>
    <row r="38" spans="1:11" x14ac:dyDescent="0.3">
      <c r="A38" s="29">
        <v>103</v>
      </c>
      <c r="B38" s="43" t="s">
        <v>669</v>
      </c>
      <c r="C38" s="236" t="s">
        <v>670</v>
      </c>
      <c r="D38" s="11">
        <v>886500</v>
      </c>
      <c r="E38" s="11"/>
      <c r="F38" s="11">
        <v>886500</v>
      </c>
      <c r="G38" s="237" t="s">
        <v>938</v>
      </c>
      <c r="H38" s="237" t="s">
        <v>410</v>
      </c>
      <c r="I38" s="344" t="s">
        <v>857</v>
      </c>
      <c r="J38" s="173" t="s">
        <v>1070</v>
      </c>
      <c r="K38" s="220"/>
    </row>
    <row r="39" spans="1:11" x14ac:dyDescent="0.3">
      <c r="A39" s="29">
        <v>104</v>
      </c>
      <c r="B39" s="256" t="s">
        <v>672</v>
      </c>
      <c r="C39" s="261" t="s">
        <v>673</v>
      </c>
      <c r="D39" s="258"/>
      <c r="E39" s="258"/>
      <c r="F39" s="258"/>
      <c r="G39" s="258" t="s">
        <v>949</v>
      </c>
      <c r="H39" s="259" t="s">
        <v>410</v>
      </c>
      <c r="I39" s="346" t="s">
        <v>864</v>
      </c>
      <c r="J39" s="173" t="s">
        <v>1070</v>
      </c>
      <c r="K39" s="220"/>
    </row>
    <row r="40" spans="1:11" x14ac:dyDescent="0.3">
      <c r="A40" s="29">
        <v>105</v>
      </c>
      <c r="B40" s="256" t="s">
        <v>675</v>
      </c>
      <c r="C40" s="261">
        <v>620625350053</v>
      </c>
      <c r="D40" s="267"/>
      <c r="E40" s="258"/>
      <c r="F40" s="258"/>
      <c r="G40" s="258" t="s">
        <v>949</v>
      </c>
      <c r="H40" s="259" t="s">
        <v>156</v>
      </c>
      <c r="I40" s="346" t="s">
        <v>879</v>
      </c>
      <c r="J40" s="173" t="s">
        <v>1070</v>
      </c>
      <c r="K40" s="220"/>
    </row>
    <row r="41" spans="1:11" x14ac:dyDescent="0.3">
      <c r="A41" s="29">
        <v>106</v>
      </c>
      <c r="B41" s="256" t="s">
        <v>69</v>
      </c>
      <c r="C41" s="261">
        <v>700503300358</v>
      </c>
      <c r="D41" s="258"/>
      <c r="E41" s="258"/>
      <c r="F41" s="258"/>
      <c r="G41" s="258" t="s">
        <v>949</v>
      </c>
      <c r="H41" s="259" t="s">
        <v>410</v>
      </c>
      <c r="I41" s="346" t="s">
        <v>866</v>
      </c>
      <c r="J41" s="173" t="s">
        <v>1070</v>
      </c>
      <c r="K41" s="220"/>
    </row>
    <row r="42" spans="1:11" x14ac:dyDescent="0.3">
      <c r="A42" s="29">
        <v>110</v>
      </c>
      <c r="B42" s="256" t="s">
        <v>44</v>
      </c>
      <c r="C42" s="261" t="s">
        <v>688</v>
      </c>
      <c r="D42" s="258"/>
      <c r="E42" s="258"/>
      <c r="F42" s="258"/>
      <c r="G42" s="258" t="s">
        <v>949</v>
      </c>
      <c r="H42" s="259" t="s">
        <v>156</v>
      </c>
      <c r="I42" s="346" t="s">
        <v>853</v>
      </c>
      <c r="J42" s="173" t="s">
        <v>1070</v>
      </c>
      <c r="K42" s="220"/>
    </row>
    <row r="43" spans="1:11" x14ac:dyDescent="0.3">
      <c r="A43" s="29">
        <v>111</v>
      </c>
      <c r="B43" s="43" t="s">
        <v>690</v>
      </c>
      <c r="C43" s="236">
        <v>970616350809</v>
      </c>
      <c r="D43" s="11">
        <v>485100</v>
      </c>
      <c r="E43" s="11"/>
      <c r="F43" s="11">
        <v>485100</v>
      </c>
      <c r="G43" s="313" t="s">
        <v>997</v>
      </c>
      <c r="H43" s="237" t="s">
        <v>410</v>
      </c>
      <c r="I43" s="344" t="s">
        <v>864</v>
      </c>
      <c r="J43" s="173" t="s">
        <v>1070</v>
      </c>
      <c r="K43" s="220"/>
    </row>
    <row r="44" spans="1:11" x14ac:dyDescent="0.3">
      <c r="A44" s="29">
        <v>114</v>
      </c>
      <c r="B44" s="256" t="s">
        <v>46</v>
      </c>
      <c r="C44" s="261">
        <v>210240028496</v>
      </c>
      <c r="D44" s="258"/>
      <c r="E44" s="258"/>
      <c r="F44" s="258"/>
      <c r="G44" s="258" t="s">
        <v>949</v>
      </c>
      <c r="H44" s="259" t="s">
        <v>410</v>
      </c>
      <c r="I44" s="346" t="s">
        <v>866</v>
      </c>
      <c r="J44" s="173" t="s">
        <v>1070</v>
      </c>
      <c r="K44" s="220"/>
    </row>
    <row r="45" spans="1:11" x14ac:dyDescent="0.3">
      <c r="A45" s="29">
        <v>116</v>
      </c>
      <c r="B45" s="256" t="s">
        <v>47</v>
      </c>
      <c r="C45" s="261">
        <v>201040030124</v>
      </c>
      <c r="D45" s="258"/>
      <c r="E45" s="258"/>
      <c r="F45" s="258"/>
      <c r="G45" s="258" t="s">
        <v>949</v>
      </c>
      <c r="H45" s="259" t="s">
        <v>156</v>
      </c>
      <c r="I45" s="346" t="s">
        <v>866</v>
      </c>
      <c r="J45" s="173" t="s">
        <v>1070</v>
      </c>
      <c r="K45" s="220"/>
    </row>
    <row r="46" spans="1:11" x14ac:dyDescent="0.3">
      <c r="A46" s="29">
        <v>117</v>
      </c>
      <c r="B46" s="256" t="s">
        <v>702</v>
      </c>
      <c r="C46" s="261" t="s">
        <v>703</v>
      </c>
      <c r="D46" s="258"/>
      <c r="E46" s="258"/>
      <c r="F46" s="258"/>
      <c r="G46" s="258" t="s">
        <v>949</v>
      </c>
      <c r="H46" s="259" t="s">
        <v>156</v>
      </c>
      <c r="I46" s="346" t="s">
        <v>879</v>
      </c>
      <c r="J46" s="173" t="s">
        <v>1070</v>
      </c>
      <c r="K46" s="220"/>
    </row>
    <row r="47" spans="1:11" x14ac:dyDescent="0.3">
      <c r="A47" s="29">
        <v>121</v>
      </c>
      <c r="B47" s="43" t="s">
        <v>83</v>
      </c>
      <c r="C47" s="236" t="s">
        <v>713</v>
      </c>
      <c r="D47" s="11">
        <v>13427500</v>
      </c>
      <c r="E47" s="11">
        <v>6412432.2000000002</v>
      </c>
      <c r="F47" s="11">
        <v>7015067.7999999998</v>
      </c>
      <c r="G47" s="237" t="s">
        <v>937</v>
      </c>
      <c r="H47" s="237" t="s">
        <v>837</v>
      </c>
      <c r="I47" s="344" t="s">
        <v>851</v>
      </c>
      <c r="J47" s="173" t="s">
        <v>1070</v>
      </c>
      <c r="K47" s="220"/>
    </row>
    <row r="48" spans="1:11" x14ac:dyDescent="0.3">
      <c r="A48" s="161">
        <v>128</v>
      </c>
      <c r="B48" s="256" t="s">
        <v>734</v>
      </c>
      <c r="C48" s="261" t="s">
        <v>735</v>
      </c>
      <c r="D48" s="258"/>
      <c r="E48" s="258"/>
      <c r="F48" s="258"/>
      <c r="G48" s="258" t="s">
        <v>949</v>
      </c>
      <c r="H48" s="259" t="s">
        <v>410</v>
      </c>
      <c r="I48" s="346" t="s">
        <v>866</v>
      </c>
      <c r="J48" s="173" t="s">
        <v>1070</v>
      </c>
      <c r="K48" s="220"/>
    </row>
    <row r="49" spans="1:11" ht="22.8" x14ac:dyDescent="0.3">
      <c r="A49" s="161">
        <v>131</v>
      </c>
      <c r="B49" s="256" t="s">
        <v>54</v>
      </c>
      <c r="C49" s="261">
        <v>700523350303</v>
      </c>
      <c r="D49" s="258"/>
      <c r="E49" s="258"/>
      <c r="F49" s="258"/>
      <c r="G49" s="258" t="s">
        <v>949</v>
      </c>
      <c r="H49" s="259" t="s">
        <v>156</v>
      </c>
      <c r="I49" s="346" t="s">
        <v>879</v>
      </c>
      <c r="J49" s="173" t="s">
        <v>1070</v>
      </c>
      <c r="K49" s="220"/>
    </row>
    <row r="50" spans="1:11" x14ac:dyDescent="0.3">
      <c r="A50" s="29">
        <v>137</v>
      </c>
      <c r="B50" s="256" t="s">
        <v>57</v>
      </c>
      <c r="C50" s="261">
        <v>141140000965</v>
      </c>
      <c r="D50" s="258"/>
      <c r="E50" s="258"/>
      <c r="F50" s="258"/>
      <c r="G50" s="258" t="s">
        <v>949</v>
      </c>
      <c r="H50" s="259" t="s">
        <v>410</v>
      </c>
      <c r="I50" s="346" t="s">
        <v>839</v>
      </c>
      <c r="J50" s="173" t="s">
        <v>1070</v>
      </c>
      <c r="K50" s="220"/>
    </row>
    <row r="51" spans="1:11" x14ac:dyDescent="0.3">
      <c r="A51" s="29">
        <v>139</v>
      </c>
      <c r="B51" s="256" t="s">
        <v>85</v>
      </c>
      <c r="C51" s="261">
        <v>530115301251</v>
      </c>
      <c r="D51" s="258"/>
      <c r="E51" s="258"/>
      <c r="F51" s="258"/>
      <c r="G51" s="258" t="s">
        <v>949</v>
      </c>
      <c r="H51" s="259" t="s">
        <v>410</v>
      </c>
      <c r="I51" s="346" t="s">
        <v>941</v>
      </c>
      <c r="J51" s="173" t="s">
        <v>1070</v>
      </c>
      <c r="K51" s="220"/>
    </row>
    <row r="52" spans="1:11" x14ac:dyDescent="0.3">
      <c r="A52" s="29">
        <v>142</v>
      </c>
      <c r="B52" s="256" t="s">
        <v>771</v>
      </c>
      <c r="C52" s="261" t="s">
        <v>772</v>
      </c>
      <c r="D52" s="258"/>
      <c r="E52" s="258"/>
      <c r="F52" s="258"/>
      <c r="G52" s="258" t="s">
        <v>949</v>
      </c>
      <c r="H52" s="259" t="s">
        <v>410</v>
      </c>
      <c r="I52" s="346" t="s">
        <v>866</v>
      </c>
      <c r="J52" s="173" t="s">
        <v>1070</v>
      </c>
      <c r="K52" s="220"/>
    </row>
    <row r="53" spans="1:11" ht="22.8" x14ac:dyDescent="0.3">
      <c r="A53" s="29">
        <v>145</v>
      </c>
      <c r="B53" s="256" t="s">
        <v>778</v>
      </c>
      <c r="C53" s="261" t="s">
        <v>779</v>
      </c>
      <c r="D53" s="258"/>
      <c r="E53" s="258"/>
      <c r="F53" s="258"/>
      <c r="G53" s="258" t="s">
        <v>949</v>
      </c>
      <c r="H53" s="259" t="s">
        <v>410</v>
      </c>
      <c r="I53" s="346" t="s">
        <v>839</v>
      </c>
      <c r="J53" s="173" t="s">
        <v>1070</v>
      </c>
      <c r="K53" s="220"/>
    </row>
    <row r="54" spans="1:11" x14ac:dyDescent="0.3">
      <c r="A54" s="29">
        <v>147</v>
      </c>
      <c r="B54" s="256" t="s">
        <v>784</v>
      </c>
      <c r="C54" s="261">
        <v>620819450282</v>
      </c>
      <c r="D54" s="258"/>
      <c r="E54" s="258"/>
      <c r="F54" s="258"/>
      <c r="G54" s="258" t="s">
        <v>949</v>
      </c>
      <c r="H54" s="259" t="s">
        <v>410</v>
      </c>
      <c r="I54" s="346" t="s">
        <v>871</v>
      </c>
      <c r="J54" s="173" t="s">
        <v>1070</v>
      </c>
      <c r="K54" s="220"/>
    </row>
    <row r="55" spans="1:11" x14ac:dyDescent="0.3">
      <c r="A55" s="29">
        <v>153</v>
      </c>
      <c r="B55" s="256" t="s">
        <v>802</v>
      </c>
      <c r="C55" s="261">
        <v>40264029439</v>
      </c>
      <c r="D55" s="258"/>
      <c r="E55" s="258"/>
      <c r="F55" s="258"/>
      <c r="G55" s="258" t="s">
        <v>949</v>
      </c>
      <c r="H55" s="259" t="s">
        <v>156</v>
      </c>
      <c r="I55" s="346" t="s">
        <v>853</v>
      </c>
      <c r="J55" s="173" t="s">
        <v>1070</v>
      </c>
      <c r="K55" s="220"/>
    </row>
    <row r="56" spans="1:11" x14ac:dyDescent="0.3">
      <c r="A56" s="29">
        <v>159</v>
      </c>
      <c r="B56" s="256" t="s">
        <v>818</v>
      </c>
      <c r="C56" s="261">
        <v>200240015254</v>
      </c>
      <c r="D56" s="258"/>
      <c r="E56" s="258"/>
      <c r="F56" s="258"/>
      <c r="G56" s="258" t="s">
        <v>949</v>
      </c>
      <c r="H56" s="259" t="s">
        <v>837</v>
      </c>
      <c r="I56" s="346" t="s">
        <v>866</v>
      </c>
      <c r="J56" s="173" t="s">
        <v>1070</v>
      </c>
      <c r="K56" s="220"/>
    </row>
    <row r="57" spans="1:11" x14ac:dyDescent="0.3">
      <c r="A57" s="29">
        <v>160</v>
      </c>
      <c r="B57" s="256" t="s">
        <v>820</v>
      </c>
      <c r="C57" s="261">
        <v>190340012843</v>
      </c>
      <c r="D57" s="258"/>
      <c r="E57" s="258"/>
      <c r="F57" s="258"/>
      <c r="G57" s="258" t="s">
        <v>949</v>
      </c>
      <c r="H57" s="259" t="s">
        <v>837</v>
      </c>
      <c r="I57" s="346" t="s">
        <v>866</v>
      </c>
      <c r="J57" s="173" t="s">
        <v>1070</v>
      </c>
      <c r="K57" s="220"/>
    </row>
    <row r="58" spans="1:11" x14ac:dyDescent="0.3">
      <c r="A58" s="29">
        <v>162</v>
      </c>
      <c r="B58" s="256" t="s">
        <v>825</v>
      </c>
      <c r="C58" s="261" t="s">
        <v>826</v>
      </c>
      <c r="D58" s="258"/>
      <c r="E58" s="258"/>
      <c r="F58" s="258"/>
      <c r="G58" s="258" t="s">
        <v>949</v>
      </c>
      <c r="H58" s="259" t="s">
        <v>410</v>
      </c>
      <c r="I58" s="346" t="s">
        <v>941</v>
      </c>
      <c r="J58" s="173" t="s">
        <v>1070</v>
      </c>
      <c r="K58" s="220"/>
    </row>
    <row r="59" spans="1:11" x14ac:dyDescent="0.3">
      <c r="A59" s="29">
        <v>164</v>
      </c>
      <c r="B59" s="43" t="s">
        <v>831</v>
      </c>
      <c r="C59" s="236">
        <v>140340017786</v>
      </c>
      <c r="D59" s="70">
        <v>19282000</v>
      </c>
      <c r="E59" s="70">
        <v>19282000</v>
      </c>
      <c r="F59" s="11">
        <v>0</v>
      </c>
      <c r="G59" s="237" t="s">
        <v>88</v>
      </c>
      <c r="H59" s="237" t="s">
        <v>410</v>
      </c>
      <c r="I59" s="344" t="s">
        <v>861</v>
      </c>
      <c r="J59" s="173" t="s">
        <v>1070</v>
      </c>
      <c r="K59" s="220"/>
    </row>
    <row r="60" spans="1:11" x14ac:dyDescent="0.3">
      <c r="A60" s="354"/>
      <c r="B60" s="354" t="s">
        <v>1090</v>
      </c>
      <c r="C60" s="354"/>
      <c r="D60" s="355">
        <f>SUM(D3:D59)</f>
        <v>72115515.359999999</v>
      </c>
      <c r="E60" s="355">
        <f>SUM(E3:E59)</f>
        <v>50539425.560000002</v>
      </c>
      <c r="F60" s="355">
        <f>SUM(F3:F59)</f>
        <v>21576089.800000001</v>
      </c>
      <c r="G60" s="354"/>
      <c r="H60" s="354"/>
      <c r="I60" s="354"/>
      <c r="J60" s="35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31D24-89C2-4C37-8933-5289A9A59FD5}">
  <dimension ref="A1:K37"/>
  <sheetViews>
    <sheetView topLeftCell="A16" workbookViewId="0">
      <selection activeCell="K33" sqref="K33"/>
    </sheetView>
  </sheetViews>
  <sheetFormatPr defaultRowHeight="14.4" x14ac:dyDescent="0.3"/>
  <cols>
    <col min="2" max="2" width="20.77734375" customWidth="1"/>
    <col min="3" max="3" width="15.21875" customWidth="1"/>
    <col min="4" max="4" width="13" customWidth="1"/>
    <col min="5" max="5" width="13.33203125" bestFit="1" customWidth="1"/>
    <col min="6" max="6" width="15.109375" customWidth="1"/>
    <col min="7" max="7" width="14.21875" customWidth="1"/>
    <col min="8" max="8" width="15" customWidth="1"/>
    <col min="9" max="9" width="13.33203125" bestFit="1" customWidth="1"/>
    <col min="10" max="10" width="12.33203125" style="337" bestFit="1" customWidth="1"/>
    <col min="11" max="11" width="14.44140625" style="337" customWidth="1"/>
    <col min="12" max="12" width="29.21875" customWidth="1"/>
  </cols>
  <sheetData>
    <row r="1" spans="1:11" x14ac:dyDescent="0.3">
      <c r="A1" s="293"/>
      <c r="B1" s="433" t="s">
        <v>975</v>
      </c>
      <c r="C1" s="433"/>
      <c r="D1" s="294"/>
      <c r="E1" s="295"/>
      <c r="F1" s="296"/>
      <c r="G1" s="296"/>
      <c r="H1" s="295"/>
      <c r="I1" s="297"/>
    </row>
    <row r="2" spans="1:11" x14ac:dyDescent="0.3">
      <c r="A2" s="434" t="s">
        <v>95</v>
      </c>
      <c r="B2" s="435" t="s">
        <v>2</v>
      </c>
      <c r="C2" s="437" t="s">
        <v>99</v>
      </c>
      <c r="D2" s="439" t="s">
        <v>102</v>
      </c>
      <c r="E2" s="430" t="s">
        <v>103</v>
      </c>
      <c r="F2" s="430"/>
      <c r="G2" s="430"/>
      <c r="H2" s="430"/>
      <c r="I2" s="431" t="s">
        <v>130</v>
      </c>
    </row>
    <row r="3" spans="1:11" ht="22.8" x14ac:dyDescent="0.3">
      <c r="A3" s="434"/>
      <c r="B3" s="436"/>
      <c r="C3" s="438"/>
      <c r="D3" s="440"/>
      <c r="E3" s="299" t="s">
        <v>104</v>
      </c>
      <c r="F3" s="299" t="s">
        <v>105</v>
      </c>
      <c r="G3" s="299" t="s">
        <v>106</v>
      </c>
      <c r="H3" s="299" t="s">
        <v>145</v>
      </c>
      <c r="I3" s="432"/>
      <c r="J3" s="337" t="s">
        <v>1086</v>
      </c>
    </row>
    <row r="4" spans="1:11" x14ac:dyDescent="0.3">
      <c r="A4" s="298">
        <v>1</v>
      </c>
      <c r="B4" s="300" t="s">
        <v>425</v>
      </c>
      <c r="C4" s="282">
        <v>1943608</v>
      </c>
      <c r="D4" s="283"/>
      <c r="E4" s="301">
        <v>1943608</v>
      </c>
      <c r="F4" s="282">
        <v>971804</v>
      </c>
      <c r="G4" s="282">
        <v>524938</v>
      </c>
      <c r="H4" s="301"/>
      <c r="I4" s="302">
        <f t="shared" ref="I4:I27" si="0">E4+F4+G4-D4</f>
        <v>3440350</v>
      </c>
      <c r="J4" s="337" t="s">
        <v>1070</v>
      </c>
      <c r="K4" s="362">
        <f>C4-D4</f>
        <v>1943608</v>
      </c>
    </row>
    <row r="5" spans="1:11" x14ac:dyDescent="0.3">
      <c r="A5" s="298">
        <v>2</v>
      </c>
      <c r="B5" s="300" t="s">
        <v>825</v>
      </c>
      <c r="C5" s="283">
        <v>878400</v>
      </c>
      <c r="D5" s="283">
        <v>802000</v>
      </c>
      <c r="E5" s="301">
        <v>878400</v>
      </c>
      <c r="F5" s="282"/>
      <c r="G5" s="282">
        <v>524400</v>
      </c>
      <c r="H5" s="301"/>
      <c r="I5" s="302">
        <f t="shared" si="0"/>
        <v>600800</v>
      </c>
      <c r="J5" s="337" t="s">
        <v>1070</v>
      </c>
      <c r="K5" s="362">
        <f t="shared" ref="K5:K34" si="1">C5-D5</f>
        <v>76400</v>
      </c>
    </row>
    <row r="6" spans="1:11" x14ac:dyDescent="0.3">
      <c r="A6" s="298">
        <v>4</v>
      </c>
      <c r="B6" s="300" t="s">
        <v>818</v>
      </c>
      <c r="C6" s="303">
        <v>54123300</v>
      </c>
      <c r="D6" s="283">
        <v>44500000</v>
      </c>
      <c r="E6" s="301">
        <v>54123300</v>
      </c>
      <c r="F6" s="282">
        <v>27061650</v>
      </c>
      <c r="G6" s="282">
        <v>492900</v>
      </c>
      <c r="H6" s="301">
        <v>2263005</v>
      </c>
      <c r="I6" s="302">
        <f t="shared" si="0"/>
        <v>37177850</v>
      </c>
      <c r="J6" s="337" t="s">
        <v>1070</v>
      </c>
      <c r="K6" s="362">
        <f t="shared" si="1"/>
        <v>9623300</v>
      </c>
    </row>
    <row r="7" spans="1:11" x14ac:dyDescent="0.3">
      <c r="A7" s="298">
        <v>5</v>
      </c>
      <c r="B7" s="300" t="s">
        <v>820</v>
      </c>
      <c r="C7" s="303">
        <v>75344200</v>
      </c>
      <c r="D7" s="283">
        <v>35300000</v>
      </c>
      <c r="E7" s="301">
        <v>75344200</v>
      </c>
      <c r="F7" s="282">
        <v>37672100</v>
      </c>
      <c r="G7" s="282">
        <v>492901</v>
      </c>
      <c r="H7" s="301">
        <v>3017340</v>
      </c>
      <c r="I7" s="302">
        <f t="shared" si="0"/>
        <v>78209201</v>
      </c>
      <c r="J7" s="337" t="s">
        <v>1070</v>
      </c>
      <c r="K7" s="362">
        <f t="shared" si="1"/>
        <v>40044200</v>
      </c>
    </row>
    <row r="8" spans="1:11" x14ac:dyDescent="0.3">
      <c r="A8" s="298">
        <v>6</v>
      </c>
      <c r="B8" s="300" t="s">
        <v>492</v>
      </c>
      <c r="C8" s="303">
        <v>21562500</v>
      </c>
      <c r="D8" s="283"/>
      <c r="E8" s="301">
        <v>21562500</v>
      </c>
      <c r="F8" s="305">
        <v>10781250</v>
      </c>
      <c r="G8" s="282">
        <v>492911</v>
      </c>
      <c r="H8" s="301">
        <v>1005780</v>
      </c>
      <c r="I8" s="302">
        <f t="shared" si="0"/>
        <v>32836661</v>
      </c>
      <c r="J8" s="337" t="s">
        <v>1070</v>
      </c>
      <c r="K8" s="362">
        <f t="shared" si="1"/>
        <v>21562500</v>
      </c>
    </row>
    <row r="9" spans="1:11" x14ac:dyDescent="0.3">
      <c r="A9" s="298">
        <v>8</v>
      </c>
      <c r="B9" s="300" t="s">
        <v>152</v>
      </c>
      <c r="C9" s="303">
        <v>7888800</v>
      </c>
      <c r="D9" s="283">
        <v>7888800</v>
      </c>
      <c r="E9" s="301">
        <v>7888800</v>
      </c>
      <c r="F9" s="305"/>
      <c r="G9" s="282">
        <v>494760</v>
      </c>
      <c r="H9" s="301">
        <v>489000</v>
      </c>
      <c r="I9" s="302">
        <f t="shared" si="0"/>
        <v>494760</v>
      </c>
      <c r="J9" s="337" t="s">
        <v>1070</v>
      </c>
      <c r="K9" s="362">
        <f t="shared" si="1"/>
        <v>0</v>
      </c>
    </row>
    <row r="10" spans="1:11" x14ac:dyDescent="0.3">
      <c r="A10" s="298">
        <v>9</v>
      </c>
      <c r="B10" s="300" t="s">
        <v>672</v>
      </c>
      <c r="C10" s="303">
        <v>5260000</v>
      </c>
      <c r="D10" s="283"/>
      <c r="E10" s="301">
        <v>5260000</v>
      </c>
      <c r="F10" s="305">
        <v>2630000</v>
      </c>
      <c r="G10" s="282">
        <v>497450</v>
      </c>
      <c r="H10" s="301">
        <v>440000</v>
      </c>
      <c r="I10" s="302">
        <f t="shared" si="0"/>
        <v>8387450</v>
      </c>
      <c r="J10" s="337" t="s">
        <v>1070</v>
      </c>
      <c r="K10" s="362">
        <f t="shared" si="1"/>
        <v>5260000</v>
      </c>
    </row>
    <row r="11" spans="1:11" x14ac:dyDescent="0.3">
      <c r="A11" s="298">
        <v>10</v>
      </c>
      <c r="B11" s="300" t="s">
        <v>594</v>
      </c>
      <c r="C11" s="303">
        <v>3312700</v>
      </c>
      <c r="D11" s="283">
        <v>350000</v>
      </c>
      <c r="E11" s="301">
        <v>3312700</v>
      </c>
      <c r="F11" s="305">
        <v>1656350</v>
      </c>
      <c r="G11" s="282">
        <v>499120</v>
      </c>
      <c r="H11" s="301"/>
      <c r="I11" s="302">
        <f t="shared" si="0"/>
        <v>5118170</v>
      </c>
      <c r="J11" s="337" t="s">
        <v>1070</v>
      </c>
      <c r="K11" s="362">
        <f t="shared" si="1"/>
        <v>2962700</v>
      </c>
    </row>
    <row r="12" spans="1:11" x14ac:dyDescent="0.3">
      <c r="A12" s="298">
        <v>11</v>
      </c>
      <c r="B12" s="300" t="s">
        <v>609</v>
      </c>
      <c r="C12" s="303">
        <v>2380000</v>
      </c>
      <c r="D12" s="283">
        <v>2380000</v>
      </c>
      <c r="E12" s="301">
        <v>2380000</v>
      </c>
      <c r="F12" s="305"/>
      <c r="G12" s="282">
        <v>499100</v>
      </c>
      <c r="H12" s="301"/>
      <c r="I12" s="302">
        <f t="shared" si="0"/>
        <v>499100</v>
      </c>
      <c r="J12" s="337" t="s">
        <v>1070</v>
      </c>
      <c r="K12" s="362">
        <f t="shared" si="1"/>
        <v>0</v>
      </c>
    </row>
    <row r="13" spans="1:11" ht="24" x14ac:dyDescent="0.3">
      <c r="A13" s="298">
        <v>12</v>
      </c>
      <c r="B13" s="300" t="s">
        <v>451</v>
      </c>
      <c r="C13" s="303">
        <v>61259000</v>
      </c>
      <c r="D13" s="283"/>
      <c r="E13" s="301">
        <v>61259000</v>
      </c>
      <c r="F13" s="305">
        <v>30629500</v>
      </c>
      <c r="G13" s="282">
        <v>491745</v>
      </c>
      <c r="H13" s="301">
        <v>2333125</v>
      </c>
      <c r="I13" s="302">
        <f t="shared" si="0"/>
        <v>92380245</v>
      </c>
      <c r="J13" s="337" t="s">
        <v>1070</v>
      </c>
      <c r="K13" s="362">
        <f t="shared" si="1"/>
        <v>61259000</v>
      </c>
    </row>
    <row r="14" spans="1:11" x14ac:dyDescent="0.3">
      <c r="A14" s="298">
        <v>13</v>
      </c>
      <c r="B14" s="300" t="s">
        <v>635</v>
      </c>
      <c r="C14" s="303">
        <v>11577500</v>
      </c>
      <c r="D14" s="283"/>
      <c r="E14" s="301">
        <v>11577500</v>
      </c>
      <c r="F14" s="305">
        <v>5788750</v>
      </c>
      <c r="G14" s="282">
        <v>494740</v>
      </c>
      <c r="H14" s="301">
        <v>677445</v>
      </c>
      <c r="I14" s="302">
        <f t="shared" si="0"/>
        <v>17860990</v>
      </c>
      <c r="J14" s="337" t="s">
        <v>1070</v>
      </c>
      <c r="K14" s="362">
        <f t="shared" si="1"/>
        <v>11577500</v>
      </c>
    </row>
    <row r="15" spans="1:11" x14ac:dyDescent="0.3">
      <c r="A15" s="298">
        <v>14</v>
      </c>
      <c r="B15" s="300" t="s">
        <v>702</v>
      </c>
      <c r="C15" s="303">
        <v>2225000</v>
      </c>
      <c r="D15" s="283">
        <v>2225000</v>
      </c>
      <c r="E15" s="301">
        <v>2225000</v>
      </c>
      <c r="F15" s="305"/>
      <c r="G15" s="282">
        <v>495000</v>
      </c>
      <c r="H15" s="301"/>
      <c r="I15" s="302">
        <f t="shared" si="0"/>
        <v>495000</v>
      </c>
      <c r="J15" s="337" t="s">
        <v>1070</v>
      </c>
      <c r="K15" s="362">
        <f t="shared" si="1"/>
        <v>0</v>
      </c>
    </row>
    <row r="16" spans="1:11" x14ac:dyDescent="0.3">
      <c r="A16" s="298">
        <v>16</v>
      </c>
      <c r="B16" s="300" t="s">
        <v>784</v>
      </c>
      <c r="C16" s="303">
        <v>5873991.1500000004</v>
      </c>
      <c r="D16" s="283">
        <v>5873991</v>
      </c>
      <c r="E16" s="301">
        <v>5873991.1500000004</v>
      </c>
      <c r="F16" s="305"/>
      <c r="G16" s="282">
        <v>494745</v>
      </c>
      <c r="H16" s="301">
        <v>627260</v>
      </c>
      <c r="I16" s="302">
        <f t="shared" si="0"/>
        <v>494745.15000000037</v>
      </c>
      <c r="J16" s="337" t="s">
        <v>1070</v>
      </c>
      <c r="K16" s="362">
        <f t="shared" si="1"/>
        <v>0.15000000037252903</v>
      </c>
    </row>
    <row r="17" spans="1:11" ht="24" x14ac:dyDescent="0.3">
      <c r="A17" s="298">
        <v>19</v>
      </c>
      <c r="B17" s="300" t="s">
        <v>54</v>
      </c>
      <c r="C17" s="303">
        <v>7408000</v>
      </c>
      <c r="D17" s="283"/>
      <c r="E17" s="301">
        <v>7408000</v>
      </c>
      <c r="F17" s="305">
        <v>3704000</v>
      </c>
      <c r="G17" s="282">
        <v>490995</v>
      </c>
      <c r="H17" s="301">
        <v>551991</v>
      </c>
      <c r="I17" s="302">
        <f t="shared" si="0"/>
        <v>11602995</v>
      </c>
      <c r="J17" s="337" t="s">
        <v>1070</v>
      </c>
      <c r="K17" s="362">
        <f t="shared" si="1"/>
        <v>7408000</v>
      </c>
    </row>
    <row r="18" spans="1:11" x14ac:dyDescent="0.3">
      <c r="A18" s="298">
        <v>20</v>
      </c>
      <c r="B18" s="300" t="s">
        <v>668</v>
      </c>
      <c r="C18" s="303">
        <v>3490000</v>
      </c>
      <c r="D18" s="283">
        <v>3490000</v>
      </c>
      <c r="E18" s="301">
        <v>3490000</v>
      </c>
      <c r="F18" s="305"/>
      <c r="G18" s="282">
        <v>490999</v>
      </c>
      <c r="H18" s="301">
        <v>350700</v>
      </c>
      <c r="I18" s="302">
        <f t="shared" si="0"/>
        <v>490999</v>
      </c>
      <c r="J18" s="337" t="s">
        <v>1070</v>
      </c>
      <c r="K18" s="362">
        <f t="shared" si="1"/>
        <v>0</v>
      </c>
    </row>
    <row r="19" spans="1:11" x14ac:dyDescent="0.3">
      <c r="A19" s="298">
        <v>21</v>
      </c>
      <c r="B19" s="300" t="s">
        <v>447</v>
      </c>
      <c r="C19" s="303">
        <v>19226000</v>
      </c>
      <c r="D19" s="283">
        <v>9226000</v>
      </c>
      <c r="E19" s="301">
        <v>19226000</v>
      </c>
      <c r="F19" s="305">
        <v>9613000</v>
      </c>
      <c r="G19" s="282">
        <v>498115</v>
      </c>
      <c r="H19" s="301">
        <v>775365</v>
      </c>
      <c r="I19" s="302">
        <f t="shared" si="0"/>
        <v>20111115</v>
      </c>
      <c r="J19" s="337" t="s">
        <v>1070</v>
      </c>
      <c r="K19" s="362">
        <f t="shared" si="1"/>
        <v>10000000</v>
      </c>
    </row>
    <row r="20" spans="1:11" x14ac:dyDescent="0.3">
      <c r="A20" s="298">
        <v>22</v>
      </c>
      <c r="B20" s="300" t="s">
        <v>14</v>
      </c>
      <c r="C20" s="303">
        <v>18118550</v>
      </c>
      <c r="D20" s="283">
        <v>15702500</v>
      </c>
      <c r="E20" s="301">
        <v>18118550</v>
      </c>
      <c r="F20" s="305"/>
      <c r="G20" s="282">
        <v>498120</v>
      </c>
      <c r="H20" s="301">
        <v>1602421</v>
      </c>
      <c r="I20" s="302">
        <f t="shared" si="0"/>
        <v>2914170</v>
      </c>
      <c r="J20" s="337" t="s">
        <v>1070</v>
      </c>
      <c r="K20" s="362">
        <f t="shared" si="1"/>
        <v>2416050</v>
      </c>
    </row>
    <row r="21" spans="1:11" x14ac:dyDescent="0.3">
      <c r="A21" s="298">
        <v>23</v>
      </c>
      <c r="B21" s="300" t="s">
        <v>44</v>
      </c>
      <c r="C21" s="303">
        <v>17171850</v>
      </c>
      <c r="D21" s="303">
        <v>17171850</v>
      </c>
      <c r="E21" s="303">
        <v>17171850</v>
      </c>
      <c r="F21" s="305"/>
      <c r="G21" s="282">
        <v>498110</v>
      </c>
      <c r="H21" s="301">
        <v>852901</v>
      </c>
      <c r="I21" s="302">
        <f t="shared" si="0"/>
        <v>498110</v>
      </c>
      <c r="J21" s="337" t="s">
        <v>1070</v>
      </c>
      <c r="K21" s="362">
        <f t="shared" si="1"/>
        <v>0</v>
      </c>
    </row>
    <row r="22" spans="1:11" x14ac:dyDescent="0.3">
      <c r="A22" s="298">
        <v>24</v>
      </c>
      <c r="B22" s="300" t="s">
        <v>46</v>
      </c>
      <c r="C22" s="303">
        <v>13155000</v>
      </c>
      <c r="D22" s="283">
        <v>13155000</v>
      </c>
      <c r="E22" s="301">
        <v>13155000</v>
      </c>
      <c r="F22" s="305"/>
      <c r="G22" s="282">
        <v>498020</v>
      </c>
      <c r="H22" s="301">
        <v>775365</v>
      </c>
      <c r="I22" s="302">
        <f t="shared" si="0"/>
        <v>498020</v>
      </c>
      <c r="J22" s="337" t="s">
        <v>1070</v>
      </c>
      <c r="K22" s="362">
        <f t="shared" si="1"/>
        <v>0</v>
      </c>
    </row>
    <row r="23" spans="1:11" x14ac:dyDescent="0.3">
      <c r="A23" s="298">
        <v>25</v>
      </c>
      <c r="B23" s="300" t="s">
        <v>675</v>
      </c>
      <c r="C23" s="303">
        <v>11880400</v>
      </c>
      <c r="D23" s="283">
        <v>2000000</v>
      </c>
      <c r="E23" s="301">
        <v>11880400</v>
      </c>
      <c r="F23" s="305">
        <v>5940200</v>
      </c>
      <c r="G23" s="282">
        <v>498010</v>
      </c>
      <c r="H23" s="301">
        <v>723675</v>
      </c>
      <c r="I23" s="302">
        <f t="shared" si="0"/>
        <v>16318610</v>
      </c>
      <c r="J23" s="337" t="s">
        <v>1070</v>
      </c>
      <c r="K23" s="362">
        <f t="shared" si="1"/>
        <v>9880400</v>
      </c>
    </row>
    <row r="24" spans="1:11" x14ac:dyDescent="0.3">
      <c r="A24" s="298">
        <v>27</v>
      </c>
      <c r="B24" s="300" t="s">
        <v>20</v>
      </c>
      <c r="C24" s="303">
        <v>6367000</v>
      </c>
      <c r="D24" s="283">
        <v>6367000</v>
      </c>
      <c r="E24" s="301">
        <v>6367000</v>
      </c>
      <c r="F24" s="305"/>
      <c r="G24" s="282">
        <v>498005</v>
      </c>
      <c r="H24" s="301"/>
      <c r="I24" s="302">
        <f t="shared" si="0"/>
        <v>498005</v>
      </c>
      <c r="J24" s="337" t="s">
        <v>1070</v>
      </c>
      <c r="K24" s="362">
        <f t="shared" si="1"/>
        <v>0</v>
      </c>
    </row>
    <row r="25" spans="1:11" x14ac:dyDescent="0.3">
      <c r="A25" s="298">
        <v>28</v>
      </c>
      <c r="B25" s="300" t="s">
        <v>574</v>
      </c>
      <c r="C25" s="303">
        <v>6300000</v>
      </c>
      <c r="D25" s="283"/>
      <c r="E25" s="301">
        <v>6300000</v>
      </c>
      <c r="F25" s="305">
        <v>3150000</v>
      </c>
      <c r="G25" s="282">
        <v>498000</v>
      </c>
      <c r="H25" s="301">
        <v>491065</v>
      </c>
      <c r="I25" s="302">
        <f t="shared" si="0"/>
        <v>9948000</v>
      </c>
      <c r="J25" s="337" t="s">
        <v>1070</v>
      </c>
      <c r="K25" s="362">
        <f t="shared" si="1"/>
        <v>6300000</v>
      </c>
    </row>
    <row r="26" spans="1:11" x14ac:dyDescent="0.3">
      <c r="A26" s="298">
        <v>29</v>
      </c>
      <c r="B26" s="300" t="s">
        <v>47</v>
      </c>
      <c r="C26" s="303">
        <v>5162000</v>
      </c>
      <c r="D26" s="283">
        <v>5222000</v>
      </c>
      <c r="E26" s="301">
        <v>5162000</v>
      </c>
      <c r="F26" s="305"/>
      <c r="G26" s="282">
        <v>500155</v>
      </c>
      <c r="H26" s="301"/>
      <c r="I26" s="302">
        <f t="shared" si="0"/>
        <v>440155</v>
      </c>
      <c r="J26" s="337" t="s">
        <v>1070</v>
      </c>
      <c r="K26" s="362">
        <f t="shared" si="1"/>
        <v>-60000</v>
      </c>
    </row>
    <row r="27" spans="1:11" x14ac:dyDescent="0.3">
      <c r="A27" s="298">
        <v>30</v>
      </c>
      <c r="B27" s="300" t="s">
        <v>449</v>
      </c>
      <c r="C27" s="303">
        <v>3024000</v>
      </c>
      <c r="D27" s="283">
        <v>3024000</v>
      </c>
      <c r="E27" s="301">
        <v>3024000</v>
      </c>
      <c r="F27" s="305"/>
      <c r="G27" s="282">
        <v>499295</v>
      </c>
      <c r="H27" s="301">
        <v>465220</v>
      </c>
      <c r="I27" s="302">
        <f t="shared" si="0"/>
        <v>499295</v>
      </c>
      <c r="J27" s="337" t="s">
        <v>1070</v>
      </c>
      <c r="K27" s="362">
        <f t="shared" si="1"/>
        <v>0</v>
      </c>
    </row>
    <row r="28" spans="1:11" x14ac:dyDescent="0.3">
      <c r="A28" s="298">
        <v>31</v>
      </c>
      <c r="B28" s="300" t="s">
        <v>9</v>
      </c>
      <c r="C28" s="303">
        <v>2980000</v>
      </c>
      <c r="D28" s="283">
        <v>2980000</v>
      </c>
      <c r="E28" s="301">
        <v>2980000</v>
      </c>
      <c r="F28" s="305"/>
      <c r="G28" s="282">
        <v>499285</v>
      </c>
      <c r="H28" s="301"/>
      <c r="I28" s="302">
        <f>E28+F28+G28-D28</f>
        <v>499285</v>
      </c>
      <c r="J28" s="337" t="s">
        <v>1070</v>
      </c>
      <c r="K28" s="362">
        <f t="shared" si="1"/>
        <v>0</v>
      </c>
    </row>
    <row r="29" spans="1:11" x14ac:dyDescent="0.3">
      <c r="A29" s="298">
        <v>32</v>
      </c>
      <c r="B29" s="300" t="s">
        <v>802</v>
      </c>
      <c r="C29" s="303">
        <v>2372000</v>
      </c>
      <c r="D29" s="283">
        <v>2372000</v>
      </c>
      <c r="E29" s="301">
        <v>2372000</v>
      </c>
      <c r="F29" s="305"/>
      <c r="G29" s="282">
        <v>513125</v>
      </c>
      <c r="H29" s="301"/>
      <c r="I29" s="302">
        <f t="shared" ref="I29:I34" si="2">E29+F29+G29-D29</f>
        <v>513125</v>
      </c>
      <c r="J29" s="337" t="s">
        <v>1070</v>
      </c>
      <c r="K29" s="362">
        <f t="shared" si="1"/>
        <v>0</v>
      </c>
    </row>
    <row r="30" spans="1:11" x14ac:dyDescent="0.3">
      <c r="A30" s="298">
        <v>33</v>
      </c>
      <c r="B30" s="300" t="s">
        <v>5</v>
      </c>
      <c r="C30" s="303">
        <v>2847000</v>
      </c>
      <c r="D30" s="283">
        <v>2853000</v>
      </c>
      <c r="E30" s="301">
        <v>2847000</v>
      </c>
      <c r="F30" s="305"/>
      <c r="G30" s="282">
        <v>513120</v>
      </c>
      <c r="H30" s="301"/>
      <c r="I30" s="302">
        <f t="shared" si="2"/>
        <v>507120</v>
      </c>
      <c r="J30" s="337" t="s">
        <v>1070</v>
      </c>
      <c r="K30" s="362">
        <f t="shared" si="1"/>
        <v>-6000</v>
      </c>
    </row>
    <row r="31" spans="1:11" x14ac:dyDescent="0.3">
      <c r="A31" s="298">
        <v>34</v>
      </c>
      <c r="B31" s="300" t="s">
        <v>771</v>
      </c>
      <c r="C31" s="303">
        <v>1565000</v>
      </c>
      <c r="D31" s="283">
        <v>1565000</v>
      </c>
      <c r="E31" s="301">
        <v>1565000</v>
      </c>
      <c r="F31" s="305"/>
      <c r="G31" s="282">
        <v>515265</v>
      </c>
      <c r="H31" s="301"/>
      <c r="I31" s="302">
        <f t="shared" si="2"/>
        <v>515265</v>
      </c>
      <c r="J31" s="337" t="s">
        <v>1070</v>
      </c>
      <c r="K31" s="362">
        <f t="shared" si="1"/>
        <v>0</v>
      </c>
    </row>
    <row r="32" spans="1:11" x14ac:dyDescent="0.3">
      <c r="A32" s="298">
        <v>35</v>
      </c>
      <c r="B32" s="300" t="s">
        <v>69</v>
      </c>
      <c r="C32" s="303">
        <v>1339200</v>
      </c>
      <c r="D32" s="283">
        <v>1339200</v>
      </c>
      <c r="E32" s="301">
        <v>1339200</v>
      </c>
      <c r="F32" s="305"/>
      <c r="G32" s="282">
        <v>509790</v>
      </c>
      <c r="H32" s="301"/>
      <c r="I32" s="302">
        <f t="shared" si="2"/>
        <v>509790</v>
      </c>
      <c r="J32" s="337" t="s">
        <v>1070</v>
      </c>
      <c r="K32" s="362">
        <f t="shared" si="1"/>
        <v>0</v>
      </c>
    </row>
    <row r="33" spans="1:11" x14ac:dyDescent="0.3">
      <c r="A33" s="298">
        <v>36</v>
      </c>
      <c r="B33" s="300" t="s">
        <v>70</v>
      </c>
      <c r="C33" s="303">
        <v>1007100</v>
      </c>
      <c r="D33" s="303">
        <v>1007100</v>
      </c>
      <c r="E33" s="301">
        <v>1007100</v>
      </c>
      <c r="F33" s="305"/>
      <c r="G33" s="282">
        <v>509780</v>
      </c>
      <c r="H33" s="301"/>
      <c r="I33" s="302">
        <f t="shared" si="2"/>
        <v>509780</v>
      </c>
      <c r="J33" s="337" t="s">
        <v>1070</v>
      </c>
      <c r="K33" s="362">
        <f t="shared" si="1"/>
        <v>0</v>
      </c>
    </row>
    <row r="34" spans="1:11" x14ac:dyDescent="0.3">
      <c r="A34" s="298">
        <v>37</v>
      </c>
      <c r="B34" s="300" t="s">
        <v>57</v>
      </c>
      <c r="C34" s="303">
        <v>9503488.3000000007</v>
      </c>
      <c r="D34" s="283"/>
      <c r="E34" s="301">
        <v>9503488.3000000007</v>
      </c>
      <c r="F34" s="305">
        <v>4751744.1500000004</v>
      </c>
      <c r="G34" s="282">
        <v>511740</v>
      </c>
      <c r="H34" s="301">
        <v>612850</v>
      </c>
      <c r="I34" s="302">
        <f t="shared" si="2"/>
        <v>14766972.450000001</v>
      </c>
      <c r="J34" s="337" t="s">
        <v>1070</v>
      </c>
      <c r="K34" s="362">
        <f t="shared" si="1"/>
        <v>9503488.3000000007</v>
      </c>
    </row>
    <row r="35" spans="1:11" x14ac:dyDescent="0.3">
      <c r="A35" s="307"/>
      <c r="B35" s="308"/>
      <c r="C35" s="309">
        <f t="shared" ref="C35:I35" si="3">SUM(C4:C34)</f>
        <v>386545587.44999999</v>
      </c>
      <c r="D35" s="309">
        <f t="shared" si="3"/>
        <v>186794441</v>
      </c>
      <c r="E35" s="309">
        <f t="shared" si="3"/>
        <v>386545587.44999999</v>
      </c>
      <c r="F35" s="309">
        <f t="shared" si="3"/>
        <v>144350348.15000001</v>
      </c>
      <c r="G35" s="309">
        <f t="shared" si="3"/>
        <v>15534639</v>
      </c>
      <c r="H35" s="309">
        <f t="shared" si="3"/>
        <v>18054508</v>
      </c>
      <c r="I35" s="309">
        <f t="shared" si="3"/>
        <v>359636133.59999996</v>
      </c>
    </row>
    <row r="36" spans="1:11" x14ac:dyDescent="0.3">
      <c r="C36" s="311"/>
      <c r="D36" s="311">
        <f>E35-D35</f>
        <v>199751146.44999999</v>
      </c>
      <c r="E36" s="297"/>
      <c r="F36" s="297"/>
      <c r="G36" s="311"/>
    </row>
    <row r="37" spans="1:11" x14ac:dyDescent="0.3">
      <c r="C37" s="297"/>
      <c r="D37" s="297"/>
      <c r="E37" s="297"/>
      <c r="F37" s="297"/>
      <c r="G37" s="297"/>
    </row>
  </sheetData>
  <autoFilter ref="A1:J36" xr:uid="{77E31D24-89C2-4C37-8933-5289A9A59FD5}">
    <filterColumn colId="1" showButton="0"/>
  </autoFilter>
  <mergeCells count="7">
    <mergeCell ref="I2:I3"/>
    <mergeCell ref="B1:C1"/>
    <mergeCell ref="A2:A3"/>
    <mergeCell ref="B2:B3"/>
    <mergeCell ref="C2:C3"/>
    <mergeCell ref="D2:D3"/>
    <mergeCell ref="E2:H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38549-2396-4F0A-A7E5-5B09F8769BE6}">
  <dimension ref="A1:J21"/>
  <sheetViews>
    <sheetView workbookViewId="0">
      <selection activeCell="F21" sqref="F21"/>
    </sheetView>
  </sheetViews>
  <sheetFormatPr defaultRowHeight="14.4" x14ac:dyDescent="0.3"/>
  <cols>
    <col min="2" max="2" width="19" customWidth="1"/>
    <col min="3" max="3" width="13.44140625" customWidth="1"/>
    <col min="4" max="4" width="13.77734375" customWidth="1"/>
    <col min="5" max="5" width="12.88671875" customWidth="1"/>
    <col min="6" max="6" width="13.77734375" customWidth="1"/>
    <col min="7" max="7" width="14.33203125" customWidth="1"/>
    <col min="8" max="8" width="12.88671875" customWidth="1"/>
    <col min="9" max="9" width="22.33203125" customWidth="1"/>
  </cols>
  <sheetData>
    <row r="1" spans="1:10" x14ac:dyDescent="0.3">
      <c r="A1" s="29"/>
      <c r="B1" s="158" t="s">
        <v>0</v>
      </c>
      <c r="C1" s="159" t="s">
        <v>1074</v>
      </c>
      <c r="D1" s="30"/>
      <c r="E1" s="84"/>
      <c r="F1" s="30"/>
      <c r="G1" s="30"/>
      <c r="H1" s="31"/>
      <c r="I1" s="29"/>
      <c r="J1" s="29"/>
    </row>
    <row r="2" spans="1:10" x14ac:dyDescent="0.3">
      <c r="A2" s="29"/>
      <c r="B2" s="158"/>
      <c r="C2" s="159"/>
      <c r="D2" s="30"/>
      <c r="E2" s="84"/>
      <c r="F2" s="30"/>
      <c r="G2" s="30"/>
      <c r="H2" s="31"/>
      <c r="I2" s="29"/>
      <c r="J2" s="29"/>
    </row>
    <row r="3" spans="1:10" ht="34.200000000000003" x14ac:dyDescent="0.3">
      <c r="A3" s="29"/>
      <c r="B3" s="240" t="s">
        <v>176</v>
      </c>
      <c r="C3" s="241" t="s">
        <v>408</v>
      </c>
      <c r="D3" s="240" t="s">
        <v>833</v>
      </c>
      <c r="E3" s="242" t="s">
        <v>102</v>
      </c>
      <c r="F3" s="240" t="s">
        <v>835</v>
      </c>
      <c r="G3" s="240" t="s">
        <v>177</v>
      </c>
      <c r="H3" s="240" t="s">
        <v>896</v>
      </c>
      <c r="I3" s="240" t="s">
        <v>834</v>
      </c>
      <c r="J3" s="29"/>
    </row>
    <row r="4" spans="1:10" x14ac:dyDescent="0.3">
      <c r="A4" s="29">
        <v>1</v>
      </c>
      <c r="B4" s="256" t="s">
        <v>413</v>
      </c>
      <c r="C4" s="261">
        <v>211140012904</v>
      </c>
      <c r="D4" s="258"/>
      <c r="E4" s="258"/>
      <c r="F4" s="258"/>
      <c r="G4" s="259" t="s">
        <v>1020</v>
      </c>
      <c r="H4" s="259" t="s">
        <v>295</v>
      </c>
      <c r="I4" s="256" t="s">
        <v>838</v>
      </c>
      <c r="J4" s="220" t="s">
        <v>1071</v>
      </c>
    </row>
    <row r="5" spans="1:10" x14ac:dyDescent="0.3">
      <c r="A5" s="29">
        <v>2</v>
      </c>
      <c r="B5" s="256" t="s">
        <v>434</v>
      </c>
      <c r="C5" s="261">
        <v>591209301137</v>
      </c>
      <c r="D5" s="258"/>
      <c r="E5" s="258"/>
      <c r="F5" s="258"/>
      <c r="G5" s="258" t="s">
        <v>949</v>
      </c>
      <c r="H5" s="259" t="s">
        <v>410</v>
      </c>
      <c r="I5" s="256" t="s">
        <v>870</v>
      </c>
      <c r="J5" s="220" t="s">
        <v>1071</v>
      </c>
    </row>
    <row r="6" spans="1:10" ht="22.8" x14ac:dyDescent="0.3">
      <c r="A6" s="161">
        <v>3</v>
      </c>
      <c r="B6" s="43" t="s">
        <v>478</v>
      </c>
      <c r="C6" s="236" t="s">
        <v>479</v>
      </c>
      <c r="D6" s="11">
        <v>3303000</v>
      </c>
      <c r="E6" s="11">
        <v>3303000</v>
      </c>
      <c r="F6" s="11">
        <v>0</v>
      </c>
      <c r="G6" s="237" t="s">
        <v>940</v>
      </c>
      <c r="H6" s="237" t="s">
        <v>410</v>
      </c>
      <c r="I6" s="43" t="s">
        <v>843</v>
      </c>
      <c r="J6" s="220" t="s">
        <v>1073</v>
      </c>
    </row>
    <row r="7" spans="1:10" x14ac:dyDescent="0.3">
      <c r="A7" s="29">
        <v>4</v>
      </c>
      <c r="B7" s="256" t="s">
        <v>495</v>
      </c>
      <c r="C7" s="261" t="s">
        <v>496</v>
      </c>
      <c r="D7" s="258"/>
      <c r="E7" s="258"/>
      <c r="F7" s="258"/>
      <c r="G7" s="258" t="s">
        <v>949</v>
      </c>
      <c r="H7" s="259" t="s">
        <v>410</v>
      </c>
      <c r="I7" s="256" t="s">
        <v>869</v>
      </c>
      <c r="J7" s="220" t="s">
        <v>1068</v>
      </c>
    </row>
    <row r="8" spans="1:10" x14ac:dyDescent="0.3">
      <c r="A8" s="29">
        <v>5</v>
      </c>
      <c r="B8" s="43" t="s">
        <v>504</v>
      </c>
      <c r="C8" s="236" t="s">
        <v>505</v>
      </c>
      <c r="D8" s="11">
        <v>994000</v>
      </c>
      <c r="E8" s="11">
        <v>94800</v>
      </c>
      <c r="F8" s="11">
        <v>899200</v>
      </c>
      <c r="G8" s="237" t="s">
        <v>940</v>
      </c>
      <c r="H8" s="237" t="s">
        <v>410</v>
      </c>
      <c r="I8" s="43" t="s">
        <v>855</v>
      </c>
      <c r="J8" s="220" t="s">
        <v>1071</v>
      </c>
    </row>
    <row r="9" spans="1:10" x14ac:dyDescent="0.3">
      <c r="A9" s="161">
        <v>6</v>
      </c>
      <c r="B9" s="256" t="s">
        <v>526</v>
      </c>
      <c r="C9" s="261">
        <v>570101316776</v>
      </c>
      <c r="D9" s="258"/>
      <c r="E9" s="258"/>
      <c r="F9" s="258"/>
      <c r="G9" s="258" t="s">
        <v>949</v>
      </c>
      <c r="H9" s="259" t="s">
        <v>156</v>
      </c>
      <c r="I9" s="256" t="s">
        <v>870</v>
      </c>
      <c r="J9" s="220" t="s">
        <v>1071</v>
      </c>
    </row>
    <row r="10" spans="1:10" x14ac:dyDescent="0.3">
      <c r="A10" s="29">
        <v>7</v>
      </c>
      <c r="B10" s="256" t="s">
        <v>78</v>
      </c>
      <c r="C10" s="261">
        <v>690601301007</v>
      </c>
      <c r="D10" s="258"/>
      <c r="E10" s="258"/>
      <c r="F10" s="258"/>
      <c r="G10" s="258" t="s">
        <v>949</v>
      </c>
      <c r="H10" s="259" t="s">
        <v>410</v>
      </c>
      <c r="I10" s="256" t="s">
        <v>869</v>
      </c>
      <c r="J10" s="220" t="s">
        <v>1068</v>
      </c>
    </row>
    <row r="11" spans="1:10" x14ac:dyDescent="0.3">
      <c r="A11" s="29">
        <v>8</v>
      </c>
      <c r="B11" s="43" t="s">
        <v>624</v>
      </c>
      <c r="C11" s="236">
        <v>760311300177</v>
      </c>
      <c r="D11" s="11">
        <v>6214000</v>
      </c>
      <c r="E11" s="11">
        <v>6213410</v>
      </c>
      <c r="F11" s="11">
        <v>590</v>
      </c>
      <c r="G11" s="237" t="s">
        <v>940</v>
      </c>
      <c r="H11" s="237" t="s">
        <v>837</v>
      </c>
      <c r="I11" s="43" t="s">
        <v>870</v>
      </c>
      <c r="J11" s="220" t="s">
        <v>1071</v>
      </c>
    </row>
    <row r="12" spans="1:10" x14ac:dyDescent="0.3">
      <c r="A12" s="161">
        <v>9</v>
      </c>
      <c r="B12" s="256" t="s">
        <v>653</v>
      </c>
      <c r="C12" s="261">
        <v>190240024794</v>
      </c>
      <c r="D12" s="258"/>
      <c r="E12" s="258"/>
      <c r="F12" s="258"/>
      <c r="G12" s="258" t="s">
        <v>949</v>
      </c>
      <c r="H12" s="259" t="s">
        <v>410</v>
      </c>
      <c r="I12" s="256" t="s">
        <v>847</v>
      </c>
      <c r="J12" s="220" t="s">
        <v>1068</v>
      </c>
    </row>
    <row r="13" spans="1:10" x14ac:dyDescent="0.3">
      <c r="A13" s="29">
        <v>10</v>
      </c>
      <c r="B13" s="43" t="s">
        <v>678</v>
      </c>
      <c r="C13" s="236" t="s">
        <v>679</v>
      </c>
      <c r="D13" s="11">
        <v>649552</v>
      </c>
      <c r="E13" s="11"/>
      <c r="F13" s="11">
        <v>649552</v>
      </c>
      <c r="G13" s="237" t="s">
        <v>938</v>
      </c>
      <c r="H13" s="237" t="s">
        <v>837</v>
      </c>
      <c r="I13" s="43" t="s">
        <v>850</v>
      </c>
      <c r="J13" s="220" t="s">
        <v>1071</v>
      </c>
    </row>
    <row r="14" spans="1:10" x14ac:dyDescent="0.3">
      <c r="A14" s="29">
        <v>11</v>
      </c>
      <c r="B14" s="256" t="s">
        <v>769</v>
      </c>
      <c r="C14" s="261">
        <v>60940005261</v>
      </c>
      <c r="D14" s="258"/>
      <c r="E14" s="258"/>
      <c r="F14" s="258"/>
      <c r="G14" s="258" t="s">
        <v>949</v>
      </c>
      <c r="H14" s="259" t="s">
        <v>410</v>
      </c>
      <c r="I14" s="256" t="s">
        <v>843</v>
      </c>
      <c r="J14" s="220" t="s">
        <v>1073</v>
      </c>
    </row>
    <row r="15" spans="1:10" x14ac:dyDescent="0.3">
      <c r="A15" s="161">
        <v>12</v>
      </c>
      <c r="B15" s="256" t="s">
        <v>889</v>
      </c>
      <c r="C15" s="257" t="s">
        <v>890</v>
      </c>
      <c r="D15" s="258"/>
      <c r="E15" s="258"/>
      <c r="F15" s="258"/>
      <c r="G15" s="258" t="s">
        <v>949</v>
      </c>
      <c r="H15" s="258" t="s">
        <v>138</v>
      </c>
      <c r="I15" s="256" t="s">
        <v>870</v>
      </c>
      <c r="J15" s="220" t="s">
        <v>1071</v>
      </c>
    </row>
    <row r="16" spans="1:10" ht="22.8" x14ac:dyDescent="0.3">
      <c r="A16" s="29">
        <v>13</v>
      </c>
      <c r="B16" s="43" t="s">
        <v>792</v>
      </c>
      <c r="C16" s="236" t="s">
        <v>793</v>
      </c>
      <c r="D16" s="11">
        <v>773800</v>
      </c>
      <c r="E16" s="11">
        <v>772700</v>
      </c>
      <c r="F16" s="11">
        <v>1100</v>
      </c>
      <c r="G16" s="237" t="s">
        <v>938</v>
      </c>
      <c r="H16" s="237" t="s">
        <v>410</v>
      </c>
      <c r="I16" s="43" t="s">
        <v>872</v>
      </c>
      <c r="J16" s="220" t="s">
        <v>1068</v>
      </c>
    </row>
    <row r="17" spans="1:10" x14ac:dyDescent="0.3">
      <c r="A17" s="29">
        <v>14</v>
      </c>
      <c r="B17" s="43" t="s">
        <v>798</v>
      </c>
      <c r="C17" s="236" t="s">
        <v>799</v>
      </c>
      <c r="D17" s="11">
        <v>48568203</v>
      </c>
      <c r="E17" s="11">
        <v>40000000</v>
      </c>
      <c r="F17" s="11">
        <v>8568203</v>
      </c>
      <c r="G17" s="237" t="s">
        <v>938</v>
      </c>
      <c r="H17" s="237" t="s">
        <v>410</v>
      </c>
      <c r="I17" s="43" t="s">
        <v>859</v>
      </c>
      <c r="J17" s="220" t="s">
        <v>1068</v>
      </c>
    </row>
    <row r="18" spans="1:10" ht="22.8" x14ac:dyDescent="0.3">
      <c r="A18" s="161">
        <v>15</v>
      </c>
      <c r="B18" s="256" t="s">
        <v>804</v>
      </c>
      <c r="C18" s="261" t="s">
        <v>805</v>
      </c>
      <c r="D18" s="258"/>
      <c r="E18" s="258"/>
      <c r="F18" s="258"/>
      <c r="G18" s="258" t="s">
        <v>949</v>
      </c>
      <c r="H18" s="259" t="s">
        <v>410</v>
      </c>
      <c r="I18" s="256" t="s">
        <v>870</v>
      </c>
      <c r="J18" s="220" t="s">
        <v>1071</v>
      </c>
    </row>
    <row r="19" spans="1:10" x14ac:dyDescent="0.3">
      <c r="A19" s="29">
        <v>16</v>
      </c>
      <c r="B19" s="156" t="s">
        <v>753</v>
      </c>
      <c r="C19" s="157" t="s">
        <v>754</v>
      </c>
      <c r="D19" s="70">
        <v>2000000</v>
      </c>
      <c r="E19" s="70"/>
      <c r="F19" s="70">
        <v>2000000</v>
      </c>
      <c r="G19" s="71" t="s">
        <v>938</v>
      </c>
      <c r="H19" s="71" t="s">
        <v>837</v>
      </c>
      <c r="I19" s="292" t="s">
        <v>838</v>
      </c>
      <c r="J19" s="220" t="s">
        <v>1071</v>
      </c>
    </row>
    <row r="20" spans="1:10" x14ac:dyDescent="0.3">
      <c r="A20" s="161"/>
      <c r="B20" s="44"/>
      <c r="C20" s="19"/>
      <c r="D20" s="21"/>
      <c r="E20" s="6"/>
      <c r="F20" s="11"/>
      <c r="G20" s="239"/>
      <c r="H20" s="239"/>
      <c r="I20" s="19"/>
      <c r="J20" s="220"/>
    </row>
    <row r="21" spans="1:10" x14ac:dyDescent="0.3">
      <c r="A21" s="29"/>
      <c r="B21" s="243" t="s">
        <v>179</v>
      </c>
      <c r="C21" s="244"/>
      <c r="D21" s="265">
        <f>SUM(D4:D20)</f>
        <v>62502555</v>
      </c>
      <c r="E21" s="265">
        <f>SUM(E4:E20)</f>
        <v>50383910</v>
      </c>
      <c r="F21" s="265">
        <f>SUM(F4:F20)</f>
        <v>12118645</v>
      </c>
      <c r="G21" s="266">
        <v>1</v>
      </c>
      <c r="H21" s="265"/>
      <c r="I21" s="243"/>
      <c r="J21" s="22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A5D66-4DD2-48DE-9AFA-9A7FE0057086}">
  <dimension ref="A1:M13"/>
  <sheetViews>
    <sheetView workbookViewId="0">
      <selection activeCell="K11" sqref="K11"/>
    </sheetView>
  </sheetViews>
  <sheetFormatPr defaultRowHeight="14.4" x14ac:dyDescent="0.3"/>
  <cols>
    <col min="2" max="2" width="20.77734375" customWidth="1"/>
    <col min="3" max="3" width="15.21875" customWidth="1"/>
    <col min="4" max="4" width="13" customWidth="1"/>
    <col min="5" max="5" width="13.33203125" bestFit="1" customWidth="1"/>
    <col min="6" max="6" width="15.109375" customWidth="1"/>
    <col min="7" max="7" width="14.21875" customWidth="1"/>
    <col min="8" max="8" width="15" customWidth="1"/>
    <col min="9" max="9" width="13.33203125" bestFit="1" customWidth="1"/>
    <col min="10" max="10" width="12.33203125" style="337" bestFit="1" customWidth="1"/>
    <col min="11" max="11" width="16.44140625" customWidth="1"/>
  </cols>
  <sheetData>
    <row r="1" spans="1:13" x14ac:dyDescent="0.3">
      <c r="A1" s="293"/>
      <c r="B1" s="433" t="s">
        <v>975</v>
      </c>
      <c r="C1" s="433"/>
      <c r="D1" s="294"/>
      <c r="E1" s="295"/>
      <c r="F1" s="296"/>
      <c r="G1" s="296"/>
      <c r="H1" s="295"/>
      <c r="I1" s="297"/>
    </row>
    <row r="2" spans="1:13" x14ac:dyDescent="0.3">
      <c r="A2" s="434" t="s">
        <v>95</v>
      </c>
      <c r="B2" s="435" t="s">
        <v>2</v>
      </c>
      <c r="C2" s="437" t="s">
        <v>99</v>
      </c>
      <c r="D2" s="439" t="s">
        <v>102</v>
      </c>
      <c r="E2" s="430" t="s">
        <v>103</v>
      </c>
      <c r="F2" s="430"/>
      <c r="G2" s="430"/>
      <c r="H2" s="430"/>
      <c r="I2" s="431" t="s">
        <v>130</v>
      </c>
    </row>
    <row r="3" spans="1:13" ht="22.8" x14ac:dyDescent="0.3">
      <c r="A3" s="434"/>
      <c r="B3" s="436"/>
      <c r="C3" s="438"/>
      <c r="D3" s="440"/>
      <c r="E3" s="299" t="s">
        <v>104</v>
      </c>
      <c r="F3" s="299" t="s">
        <v>105</v>
      </c>
      <c r="G3" s="299" t="s">
        <v>106</v>
      </c>
      <c r="H3" s="299" t="s">
        <v>145</v>
      </c>
      <c r="I3" s="432"/>
      <c r="J3" s="337" t="s">
        <v>1086</v>
      </c>
    </row>
    <row r="4" spans="1:13" x14ac:dyDescent="0.3">
      <c r="A4" s="298">
        <v>1</v>
      </c>
      <c r="B4" s="300" t="s">
        <v>526</v>
      </c>
      <c r="C4" s="303">
        <v>2010000</v>
      </c>
      <c r="D4" s="304">
        <v>2010000</v>
      </c>
      <c r="E4" s="301">
        <v>2010000</v>
      </c>
      <c r="F4" s="282"/>
      <c r="G4" s="282">
        <v>510810</v>
      </c>
      <c r="H4" s="301"/>
      <c r="I4" s="302">
        <f t="shared" ref="I4:I9" si="0">E4+F4+G4-D4</f>
        <v>510810</v>
      </c>
      <c r="J4" s="337" t="s">
        <v>1071</v>
      </c>
      <c r="K4" s="93">
        <f>C4-D4</f>
        <v>0</v>
      </c>
    </row>
    <row r="5" spans="1:13" x14ac:dyDescent="0.3">
      <c r="A5" s="298">
        <v>2</v>
      </c>
      <c r="B5" s="300" t="s">
        <v>495</v>
      </c>
      <c r="C5" s="303">
        <v>2536555</v>
      </c>
      <c r="D5" s="283"/>
      <c r="E5" s="301">
        <v>2536555</v>
      </c>
      <c r="F5" s="305">
        <v>1268277.5</v>
      </c>
      <c r="G5" s="282">
        <v>492910</v>
      </c>
      <c r="H5" s="301"/>
      <c r="I5" s="302">
        <f t="shared" si="0"/>
        <v>4297742.5</v>
      </c>
      <c r="J5" s="337" t="s">
        <v>1068</v>
      </c>
      <c r="K5" s="93">
        <f t="shared" ref="K5:K10" si="1">C5-D5</f>
        <v>2536555</v>
      </c>
    </row>
    <row r="6" spans="1:13" x14ac:dyDescent="0.3">
      <c r="A6" s="298">
        <v>3</v>
      </c>
      <c r="B6" s="300" t="s">
        <v>889</v>
      </c>
      <c r="C6" s="303">
        <v>2600000</v>
      </c>
      <c r="D6" s="283">
        <v>1000000</v>
      </c>
      <c r="E6" s="301">
        <v>2600000</v>
      </c>
      <c r="F6" s="305"/>
      <c r="G6" s="282">
        <v>495100</v>
      </c>
      <c r="H6" s="301"/>
      <c r="I6" s="302">
        <f t="shared" si="0"/>
        <v>2095100</v>
      </c>
      <c r="J6" s="337" t="s">
        <v>1071</v>
      </c>
      <c r="K6" s="93">
        <f t="shared" si="1"/>
        <v>1600000</v>
      </c>
    </row>
    <row r="7" spans="1:13" x14ac:dyDescent="0.3">
      <c r="A7" s="298">
        <v>4</v>
      </c>
      <c r="B7" s="300" t="s">
        <v>769</v>
      </c>
      <c r="C7" s="303">
        <v>21457000</v>
      </c>
      <c r="D7" s="283"/>
      <c r="E7" s="301">
        <v>21457000</v>
      </c>
      <c r="F7" s="305">
        <v>10728500</v>
      </c>
      <c r="G7" s="282">
        <v>490991</v>
      </c>
      <c r="H7" s="301">
        <v>1053801</v>
      </c>
      <c r="I7" s="302">
        <f t="shared" si="0"/>
        <v>32676491</v>
      </c>
      <c r="J7" s="337" t="s">
        <v>1073</v>
      </c>
      <c r="K7" s="93">
        <f t="shared" si="1"/>
        <v>21457000</v>
      </c>
    </row>
    <row r="8" spans="1:13" x14ac:dyDescent="0.3">
      <c r="A8" s="298">
        <v>5</v>
      </c>
      <c r="B8" s="300" t="s">
        <v>78</v>
      </c>
      <c r="C8" s="303">
        <v>1287886.5</v>
      </c>
      <c r="D8" s="283">
        <v>405000</v>
      </c>
      <c r="E8" s="301">
        <v>1287886.5</v>
      </c>
      <c r="F8" s="305">
        <v>643943.25</v>
      </c>
      <c r="G8" s="282">
        <v>490992</v>
      </c>
      <c r="H8" s="301"/>
      <c r="I8" s="302">
        <f t="shared" si="0"/>
        <v>2017821.75</v>
      </c>
      <c r="J8" s="337" t="s">
        <v>1068</v>
      </c>
      <c r="K8" s="93">
        <f t="shared" si="1"/>
        <v>882886.5</v>
      </c>
    </row>
    <row r="9" spans="1:13" x14ac:dyDescent="0.3">
      <c r="A9" s="298">
        <v>6</v>
      </c>
      <c r="B9" s="300" t="s">
        <v>434</v>
      </c>
      <c r="C9" s="303">
        <v>11000000</v>
      </c>
      <c r="D9" s="283"/>
      <c r="E9" s="301">
        <v>11000000</v>
      </c>
      <c r="F9" s="305">
        <v>5500000</v>
      </c>
      <c r="G9" s="282">
        <v>498015</v>
      </c>
      <c r="H9" s="301">
        <v>671990</v>
      </c>
      <c r="I9" s="302">
        <f t="shared" si="0"/>
        <v>16998015</v>
      </c>
      <c r="J9" s="337" t="s">
        <v>1071</v>
      </c>
      <c r="K9" s="93">
        <f t="shared" si="1"/>
        <v>11000000</v>
      </c>
    </row>
    <row r="10" spans="1:13" x14ac:dyDescent="0.3">
      <c r="A10" s="298">
        <v>7</v>
      </c>
      <c r="B10" s="314" t="s">
        <v>413</v>
      </c>
      <c r="C10" s="282">
        <v>1474500</v>
      </c>
      <c r="D10" s="282"/>
      <c r="E10" s="282">
        <v>1474500</v>
      </c>
      <c r="F10" s="282">
        <v>737250</v>
      </c>
      <c r="G10" s="282">
        <v>504420</v>
      </c>
      <c r="H10" s="284"/>
      <c r="I10" s="302">
        <f>E10+F10+G10-D10</f>
        <v>2716170</v>
      </c>
      <c r="J10" t="s">
        <v>1071</v>
      </c>
      <c r="K10" s="93">
        <f t="shared" si="1"/>
        <v>1474500</v>
      </c>
      <c r="L10" s="337"/>
      <c r="M10" s="337"/>
    </row>
    <row r="11" spans="1:13" x14ac:dyDescent="0.3">
      <c r="A11" s="307"/>
      <c r="B11" s="308" t="s">
        <v>350</v>
      </c>
      <c r="C11" s="309">
        <f>SUM(C4:C10)</f>
        <v>42365941.5</v>
      </c>
      <c r="D11" s="309">
        <f>SUM(D4:D9)</f>
        <v>3415000</v>
      </c>
      <c r="E11" s="309">
        <f>SUM(E4:E9)</f>
        <v>40891441.5</v>
      </c>
      <c r="F11" s="309">
        <f>SUM(F4:F10)</f>
        <v>18877970.75</v>
      </c>
      <c r="G11" s="309">
        <f>SUM(G4:G9)</f>
        <v>2978818</v>
      </c>
      <c r="H11" s="309">
        <f>SUM(H4:H9)</f>
        <v>1725791</v>
      </c>
      <c r="I11" s="309">
        <f>SUM(I4:I9)</f>
        <v>58595980.25</v>
      </c>
    </row>
    <row r="12" spans="1:13" x14ac:dyDescent="0.3">
      <c r="C12" s="311"/>
      <c r="D12" s="297"/>
      <c r="E12" s="297"/>
      <c r="F12" s="297"/>
      <c r="G12" s="311"/>
    </row>
    <row r="13" spans="1:13" x14ac:dyDescent="0.3">
      <c r="C13" s="297"/>
      <c r="D13" s="297"/>
      <c r="E13" s="297"/>
      <c r="F13" s="297"/>
      <c r="G13" s="297"/>
    </row>
  </sheetData>
  <autoFilter ref="A1:J12" xr:uid="{B09A5D66-4DD2-48DE-9AFA-9A7FE0057086}">
    <filterColumn colId="1" showButton="0"/>
  </autoFilter>
  <mergeCells count="7">
    <mergeCell ref="I2:I3"/>
    <mergeCell ref="B1:C1"/>
    <mergeCell ref="A2:A3"/>
    <mergeCell ref="B2:B3"/>
    <mergeCell ref="C2:C3"/>
    <mergeCell ref="D2:D3"/>
    <mergeCell ref="E2:H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4579E-04C5-472D-86F2-4D5754470AE5}">
  <dimension ref="A1:J60"/>
  <sheetViews>
    <sheetView topLeftCell="A40" zoomScale="90" zoomScaleNormal="90" workbookViewId="0">
      <selection activeCell="F36" sqref="F36"/>
    </sheetView>
  </sheetViews>
  <sheetFormatPr defaultRowHeight="14.4" x14ac:dyDescent="0.3"/>
  <cols>
    <col min="2" max="2" width="17.77734375" customWidth="1"/>
    <col min="3" max="3" width="14.5546875" customWidth="1"/>
    <col min="4" max="4" width="18.21875" customWidth="1"/>
    <col min="5" max="5" width="16.88671875" customWidth="1"/>
    <col min="6" max="6" width="18.33203125" customWidth="1"/>
    <col min="7" max="7" width="12.77734375" customWidth="1"/>
    <col min="8" max="8" width="16.109375" customWidth="1"/>
    <col min="9" max="9" width="21.33203125" customWidth="1"/>
  </cols>
  <sheetData>
    <row r="1" spans="1:10" x14ac:dyDescent="0.3">
      <c r="A1" s="29"/>
      <c r="B1" s="158" t="s">
        <v>0</v>
      </c>
      <c r="C1" s="159"/>
      <c r="D1" s="30"/>
      <c r="E1" s="84"/>
      <c r="F1" s="30"/>
      <c r="G1" s="30"/>
      <c r="H1" s="31"/>
      <c r="I1" s="29"/>
      <c r="J1" s="29"/>
    </row>
    <row r="2" spans="1:10" ht="34.200000000000003" x14ac:dyDescent="0.3">
      <c r="A2" s="29"/>
      <c r="B2" s="240" t="s">
        <v>176</v>
      </c>
      <c r="C2" s="241" t="s">
        <v>408</v>
      </c>
      <c r="D2" s="240" t="s">
        <v>833</v>
      </c>
      <c r="E2" s="242" t="s">
        <v>102</v>
      </c>
      <c r="F2" s="240" t="s">
        <v>835</v>
      </c>
      <c r="G2" s="240" t="s">
        <v>177</v>
      </c>
      <c r="H2" s="240" t="s">
        <v>896</v>
      </c>
      <c r="I2" s="341" t="s">
        <v>834</v>
      </c>
      <c r="J2" s="353" t="s">
        <v>1086</v>
      </c>
    </row>
    <row r="3" spans="1:10" x14ac:dyDescent="0.3">
      <c r="A3" s="29">
        <v>1</v>
      </c>
      <c r="B3" s="43" t="s">
        <v>966</v>
      </c>
      <c r="C3" s="236">
        <v>41240012179</v>
      </c>
      <c r="D3" s="11">
        <v>4715500</v>
      </c>
      <c r="E3" s="251">
        <v>2715500</v>
      </c>
      <c r="F3" s="11">
        <v>2000000</v>
      </c>
      <c r="G3" s="259" t="s">
        <v>88</v>
      </c>
      <c r="H3" s="237" t="s">
        <v>410</v>
      </c>
      <c r="I3" s="344" t="s">
        <v>841</v>
      </c>
      <c r="J3" s="173" t="s">
        <v>1067</v>
      </c>
    </row>
    <row r="4" spans="1:10" ht="22.8" x14ac:dyDescent="0.3">
      <c r="A4" s="29">
        <v>2</v>
      </c>
      <c r="B4" s="256" t="s">
        <v>411</v>
      </c>
      <c r="C4" s="261">
        <v>240340017707</v>
      </c>
      <c r="D4" s="258"/>
      <c r="E4" s="258"/>
      <c r="F4" s="258"/>
      <c r="G4" s="258" t="s">
        <v>949</v>
      </c>
      <c r="H4" s="259" t="s">
        <v>156</v>
      </c>
      <c r="I4" s="346" t="s">
        <v>836</v>
      </c>
      <c r="J4" s="173" t="s">
        <v>1067</v>
      </c>
    </row>
    <row r="5" spans="1:10" ht="22.8" x14ac:dyDescent="0.3">
      <c r="A5" s="29">
        <v>3</v>
      </c>
      <c r="B5" s="256" t="s">
        <v>417</v>
      </c>
      <c r="C5" s="261">
        <v>200840027349</v>
      </c>
      <c r="D5" s="258"/>
      <c r="E5" s="258"/>
      <c r="F5" s="258"/>
      <c r="G5" s="258" t="s">
        <v>949</v>
      </c>
      <c r="H5" s="259" t="s">
        <v>156</v>
      </c>
      <c r="I5" s="346" t="s">
        <v>844</v>
      </c>
      <c r="J5" s="173" t="s">
        <v>1067</v>
      </c>
    </row>
    <row r="6" spans="1:10" x14ac:dyDescent="0.3">
      <c r="A6" s="29">
        <v>4</v>
      </c>
      <c r="B6" s="43" t="s">
        <v>420</v>
      </c>
      <c r="C6" s="236" t="s">
        <v>421</v>
      </c>
      <c r="D6" s="20">
        <v>15387970</v>
      </c>
      <c r="E6" s="11">
        <v>7182000</v>
      </c>
      <c r="F6" s="11">
        <v>8205970</v>
      </c>
      <c r="G6" s="313" t="s">
        <v>977</v>
      </c>
      <c r="H6" s="237" t="s">
        <v>410</v>
      </c>
      <c r="I6" s="344" t="s">
        <v>844</v>
      </c>
      <c r="J6" s="173" t="s">
        <v>1067</v>
      </c>
    </row>
    <row r="7" spans="1:10" x14ac:dyDescent="0.3">
      <c r="A7" s="29">
        <v>5</v>
      </c>
      <c r="B7" s="256" t="s">
        <v>423</v>
      </c>
      <c r="C7" s="261">
        <v>50440004302</v>
      </c>
      <c r="D7" s="267"/>
      <c r="E7" s="258"/>
      <c r="F7" s="258"/>
      <c r="G7" s="258" t="s">
        <v>949</v>
      </c>
      <c r="H7" s="259" t="s">
        <v>410</v>
      </c>
      <c r="I7" s="346" t="s">
        <v>836</v>
      </c>
      <c r="J7" s="173" t="s">
        <v>1067</v>
      </c>
    </row>
    <row r="8" spans="1:10" ht="22.8" x14ac:dyDescent="0.3">
      <c r="A8" s="29">
        <v>6</v>
      </c>
      <c r="B8" s="43" t="s">
        <v>239</v>
      </c>
      <c r="C8" s="236" t="s">
        <v>428</v>
      </c>
      <c r="D8" s="11">
        <v>1498950</v>
      </c>
      <c r="E8" s="11">
        <v>1300000</v>
      </c>
      <c r="F8" s="11">
        <v>198950</v>
      </c>
      <c r="G8" s="237" t="s">
        <v>938</v>
      </c>
      <c r="H8" s="237" t="s">
        <v>410</v>
      </c>
      <c r="I8" s="344" t="s">
        <v>848</v>
      </c>
      <c r="J8" s="173" t="s">
        <v>1067</v>
      </c>
    </row>
    <row r="9" spans="1:10" x14ac:dyDescent="0.3">
      <c r="A9" s="29">
        <v>7</v>
      </c>
      <c r="B9" s="43" t="s">
        <v>430</v>
      </c>
      <c r="C9" s="236">
        <v>980106350124</v>
      </c>
      <c r="D9" s="11">
        <v>10774874</v>
      </c>
      <c r="E9" s="11"/>
      <c r="F9" s="11">
        <v>10774874</v>
      </c>
      <c r="G9" s="259" t="s">
        <v>949</v>
      </c>
      <c r="H9" s="237" t="s">
        <v>156</v>
      </c>
      <c r="I9" s="344" t="s">
        <v>844</v>
      </c>
      <c r="J9" s="173" t="s">
        <v>1067</v>
      </c>
    </row>
    <row r="10" spans="1:10" ht="45.6" x14ac:dyDescent="0.3">
      <c r="A10" s="29">
        <v>8</v>
      </c>
      <c r="B10" s="43" t="s">
        <v>432</v>
      </c>
      <c r="C10" s="236">
        <v>70264033733</v>
      </c>
      <c r="D10" s="11">
        <v>3002950</v>
      </c>
      <c r="E10" s="11">
        <v>216000</v>
      </c>
      <c r="F10" s="11">
        <v>2786950</v>
      </c>
      <c r="G10" s="259" t="s">
        <v>1018</v>
      </c>
      <c r="H10" s="237" t="s">
        <v>410</v>
      </c>
      <c r="I10" s="344" t="s">
        <v>848</v>
      </c>
      <c r="J10" s="173" t="s">
        <v>1067</v>
      </c>
    </row>
    <row r="11" spans="1:10" ht="22.8" x14ac:dyDescent="0.3">
      <c r="A11" s="29">
        <v>9</v>
      </c>
      <c r="B11" s="43" t="s">
        <v>436</v>
      </c>
      <c r="C11" s="236" t="s">
        <v>437</v>
      </c>
      <c r="D11" s="20">
        <v>7920350</v>
      </c>
      <c r="E11" s="11"/>
      <c r="F11" s="11">
        <v>7920350</v>
      </c>
      <c r="G11" s="11" t="s">
        <v>1087</v>
      </c>
      <c r="H11" s="237" t="s">
        <v>410</v>
      </c>
      <c r="I11" s="344" t="s">
        <v>842</v>
      </c>
      <c r="J11" s="173" t="s">
        <v>1067</v>
      </c>
    </row>
    <row r="12" spans="1:10" x14ac:dyDescent="0.3">
      <c r="A12" s="29">
        <v>10</v>
      </c>
      <c r="B12" s="256" t="s">
        <v>439</v>
      </c>
      <c r="C12" s="261" t="s">
        <v>440</v>
      </c>
      <c r="D12" s="258"/>
      <c r="E12" s="258"/>
      <c r="F12" s="258"/>
      <c r="G12" s="258" t="s">
        <v>949</v>
      </c>
      <c r="H12" s="259" t="s">
        <v>410</v>
      </c>
      <c r="I12" s="346" t="s">
        <v>836</v>
      </c>
      <c r="J12" s="173" t="s">
        <v>1067</v>
      </c>
    </row>
    <row r="13" spans="1:10" ht="22.8" x14ac:dyDescent="0.3">
      <c r="A13" s="29">
        <v>11</v>
      </c>
      <c r="B13" s="256" t="s">
        <v>442</v>
      </c>
      <c r="C13" s="261" t="s">
        <v>443</v>
      </c>
      <c r="D13" s="258"/>
      <c r="E13" s="258"/>
      <c r="F13" s="258"/>
      <c r="G13" s="258" t="s">
        <v>949</v>
      </c>
      <c r="H13" s="259" t="s">
        <v>156</v>
      </c>
      <c r="I13" s="346" t="s">
        <v>840</v>
      </c>
      <c r="J13" s="173" t="s">
        <v>1067</v>
      </c>
    </row>
    <row r="14" spans="1:10" x14ac:dyDescent="0.3">
      <c r="A14" s="29">
        <v>12</v>
      </c>
      <c r="B14" s="256" t="s">
        <v>454</v>
      </c>
      <c r="C14" s="261" t="s">
        <v>455</v>
      </c>
      <c r="D14" s="258"/>
      <c r="E14" s="258"/>
      <c r="F14" s="258"/>
      <c r="G14" s="258" t="s">
        <v>949</v>
      </c>
      <c r="H14" s="259" t="s">
        <v>837</v>
      </c>
      <c r="I14" s="346" t="s">
        <v>841</v>
      </c>
      <c r="J14" s="173" t="s">
        <v>1067</v>
      </c>
    </row>
    <row r="15" spans="1:10" x14ac:dyDescent="0.3">
      <c r="A15" s="29">
        <v>13</v>
      </c>
      <c r="B15" s="43" t="s">
        <v>457</v>
      </c>
      <c r="C15" s="236">
        <v>980429350428</v>
      </c>
      <c r="D15" s="20">
        <v>1787920</v>
      </c>
      <c r="E15" s="11">
        <v>1587720</v>
      </c>
      <c r="F15" s="11">
        <v>200200</v>
      </c>
      <c r="G15" s="12" t="s">
        <v>938</v>
      </c>
      <c r="H15" s="237" t="s">
        <v>295</v>
      </c>
      <c r="I15" s="344" t="s">
        <v>840</v>
      </c>
      <c r="J15" s="173" t="s">
        <v>1067</v>
      </c>
    </row>
    <row r="16" spans="1:10" x14ac:dyDescent="0.3">
      <c r="A16" s="29">
        <v>14</v>
      </c>
      <c r="B16" s="256" t="s">
        <v>460</v>
      </c>
      <c r="C16" s="261" t="s">
        <v>461</v>
      </c>
      <c r="D16" s="258"/>
      <c r="E16" s="258"/>
      <c r="F16" s="258"/>
      <c r="G16" s="258" t="s">
        <v>949</v>
      </c>
      <c r="H16" s="259" t="s">
        <v>410</v>
      </c>
      <c r="I16" s="346" t="s">
        <v>844</v>
      </c>
      <c r="J16" s="173" t="s">
        <v>1067</v>
      </c>
    </row>
    <row r="17" spans="1:10" x14ac:dyDescent="0.3">
      <c r="A17" s="29">
        <v>15</v>
      </c>
      <c r="B17" s="43" t="s">
        <v>210</v>
      </c>
      <c r="C17" s="236" t="s">
        <v>476</v>
      </c>
      <c r="D17" s="11">
        <v>1219500</v>
      </c>
      <c r="E17" s="11">
        <v>1100000</v>
      </c>
      <c r="F17" s="11">
        <v>119500</v>
      </c>
      <c r="G17" s="237" t="s">
        <v>938</v>
      </c>
      <c r="H17" s="237" t="s">
        <v>410</v>
      </c>
      <c r="I17" s="344" t="s">
        <v>841</v>
      </c>
      <c r="J17" s="173" t="s">
        <v>1067</v>
      </c>
    </row>
    <row r="18" spans="1:10" x14ac:dyDescent="0.3">
      <c r="A18" s="29">
        <v>16</v>
      </c>
      <c r="B18" s="256" t="s">
        <v>481</v>
      </c>
      <c r="C18" s="261" t="s">
        <v>482</v>
      </c>
      <c r="D18" s="258"/>
      <c r="E18" s="258"/>
      <c r="F18" s="258"/>
      <c r="G18" s="258" t="s">
        <v>949</v>
      </c>
      <c r="H18" s="259" t="s">
        <v>156</v>
      </c>
      <c r="I18" s="346" t="s">
        <v>845</v>
      </c>
      <c r="J18" s="173" t="s">
        <v>1067</v>
      </c>
    </row>
    <row r="19" spans="1:10" x14ac:dyDescent="0.3">
      <c r="A19" s="29">
        <v>17</v>
      </c>
      <c r="B19" s="256" t="s">
        <v>498</v>
      </c>
      <c r="C19" s="261" t="s">
        <v>499</v>
      </c>
      <c r="D19" s="258"/>
      <c r="E19" s="258"/>
      <c r="F19" s="258"/>
      <c r="G19" s="258" t="s">
        <v>949</v>
      </c>
      <c r="H19" s="259" t="s">
        <v>156</v>
      </c>
      <c r="I19" s="346" t="s">
        <v>842</v>
      </c>
      <c r="J19" s="173" t="s">
        <v>1067</v>
      </c>
    </row>
    <row r="20" spans="1:10" x14ac:dyDescent="0.3">
      <c r="A20" s="29">
        <v>18</v>
      </c>
      <c r="B20" s="43" t="s">
        <v>501</v>
      </c>
      <c r="C20" s="236" t="s">
        <v>502</v>
      </c>
      <c r="D20" s="11">
        <v>624200</v>
      </c>
      <c r="E20" s="11">
        <v>624200</v>
      </c>
      <c r="F20" s="11">
        <v>0</v>
      </c>
      <c r="G20" s="237" t="s">
        <v>938</v>
      </c>
      <c r="H20" s="237" t="s">
        <v>410</v>
      </c>
      <c r="I20" s="344" t="s">
        <v>842</v>
      </c>
      <c r="J20" s="173" t="s">
        <v>1067</v>
      </c>
    </row>
    <row r="21" spans="1:10" ht="22.8" x14ac:dyDescent="0.3">
      <c r="A21" s="29">
        <v>19</v>
      </c>
      <c r="B21" s="256" t="s">
        <v>240</v>
      </c>
      <c r="C21" s="261" t="s">
        <v>507</v>
      </c>
      <c r="D21" s="258"/>
      <c r="E21" s="258"/>
      <c r="F21" s="258"/>
      <c r="G21" s="258" t="s">
        <v>949</v>
      </c>
      <c r="H21" s="259" t="s">
        <v>410</v>
      </c>
      <c r="I21" s="346" t="s">
        <v>848</v>
      </c>
      <c r="J21" s="173" t="s">
        <v>1067</v>
      </c>
    </row>
    <row r="22" spans="1:10" x14ac:dyDescent="0.3">
      <c r="A22" s="29">
        <v>20</v>
      </c>
      <c r="B22" s="256" t="s">
        <v>511</v>
      </c>
      <c r="C22" s="261" t="s">
        <v>512</v>
      </c>
      <c r="D22" s="258"/>
      <c r="E22" s="258"/>
      <c r="F22" s="258"/>
      <c r="G22" s="258" t="s">
        <v>949</v>
      </c>
      <c r="H22" s="259" t="s">
        <v>156</v>
      </c>
      <c r="I22" s="346" t="s">
        <v>836</v>
      </c>
      <c r="J22" s="173" t="s">
        <v>1067</v>
      </c>
    </row>
    <row r="23" spans="1:10" x14ac:dyDescent="0.3">
      <c r="A23" s="29">
        <v>21</v>
      </c>
      <c r="B23" s="256" t="s">
        <v>514</v>
      </c>
      <c r="C23" s="261" t="s">
        <v>515</v>
      </c>
      <c r="D23" s="258"/>
      <c r="E23" s="258"/>
      <c r="F23" s="258"/>
      <c r="G23" s="258" t="s">
        <v>949</v>
      </c>
      <c r="H23" s="259" t="s">
        <v>410</v>
      </c>
      <c r="I23" s="346" t="s">
        <v>836</v>
      </c>
      <c r="J23" s="173" t="s">
        <v>1067</v>
      </c>
    </row>
    <row r="24" spans="1:10" x14ac:dyDescent="0.3">
      <c r="A24" s="29">
        <v>22</v>
      </c>
      <c r="B24" s="43" t="s">
        <v>523</v>
      </c>
      <c r="C24" s="236" t="s">
        <v>524</v>
      </c>
      <c r="D24" s="11">
        <v>1060000</v>
      </c>
      <c r="E24" s="11">
        <v>1008000</v>
      </c>
      <c r="F24" s="11">
        <v>52000</v>
      </c>
      <c r="G24" s="237" t="s">
        <v>938</v>
      </c>
      <c r="H24" s="237" t="s">
        <v>156</v>
      </c>
      <c r="I24" s="344" t="s">
        <v>848</v>
      </c>
      <c r="J24" s="173" t="s">
        <v>1067</v>
      </c>
    </row>
    <row r="25" spans="1:10" x14ac:dyDescent="0.3">
      <c r="A25" s="29">
        <v>23</v>
      </c>
      <c r="B25" s="256" t="s">
        <v>539</v>
      </c>
      <c r="C25" s="261" t="s">
        <v>540</v>
      </c>
      <c r="D25" s="258"/>
      <c r="E25" s="258"/>
      <c r="F25" s="258"/>
      <c r="G25" s="258" t="s">
        <v>949</v>
      </c>
      <c r="H25" s="259" t="s">
        <v>410</v>
      </c>
      <c r="I25" s="346" t="s">
        <v>874</v>
      </c>
      <c r="J25" s="173" t="s">
        <v>1067</v>
      </c>
    </row>
    <row r="26" spans="1:10" x14ac:dyDescent="0.3">
      <c r="A26" s="29">
        <v>24</v>
      </c>
      <c r="B26" s="256" t="s">
        <v>556</v>
      </c>
      <c r="C26" s="261" t="s">
        <v>557</v>
      </c>
      <c r="D26" s="258"/>
      <c r="E26" s="258"/>
      <c r="F26" s="258"/>
      <c r="G26" s="258" t="s">
        <v>949</v>
      </c>
      <c r="H26" s="259" t="s">
        <v>156</v>
      </c>
      <c r="I26" s="346" t="s">
        <v>836</v>
      </c>
      <c r="J26" s="173" t="s">
        <v>1067</v>
      </c>
    </row>
    <row r="27" spans="1:10" x14ac:dyDescent="0.3">
      <c r="A27" s="29">
        <v>25</v>
      </c>
      <c r="B27" s="43" t="s">
        <v>559</v>
      </c>
      <c r="C27" s="236" t="s">
        <v>560</v>
      </c>
      <c r="D27" s="11">
        <v>1750800</v>
      </c>
      <c r="E27" s="11">
        <v>900000</v>
      </c>
      <c r="F27" s="11">
        <v>850800</v>
      </c>
      <c r="G27" s="237" t="s">
        <v>938</v>
      </c>
      <c r="H27" s="237" t="s">
        <v>156</v>
      </c>
      <c r="I27" s="344" t="s">
        <v>840</v>
      </c>
      <c r="J27" s="173" t="s">
        <v>1067</v>
      </c>
    </row>
    <row r="28" spans="1:10" x14ac:dyDescent="0.3">
      <c r="A28" s="29">
        <v>26</v>
      </c>
      <c r="B28" s="43" t="s">
        <v>564</v>
      </c>
      <c r="C28" s="236" t="s">
        <v>565</v>
      </c>
      <c r="D28" s="11">
        <v>10674441.5</v>
      </c>
      <c r="E28" s="11">
        <v>10674441.5</v>
      </c>
      <c r="F28" s="11">
        <v>0</v>
      </c>
      <c r="G28" s="237" t="s">
        <v>938</v>
      </c>
      <c r="H28" s="237" t="s">
        <v>156</v>
      </c>
      <c r="I28" s="344" t="s">
        <v>845</v>
      </c>
      <c r="J28" s="173" t="s">
        <v>1067</v>
      </c>
    </row>
    <row r="29" spans="1:10" x14ac:dyDescent="0.3">
      <c r="A29" s="29">
        <v>27</v>
      </c>
      <c r="B29" s="43" t="s">
        <v>571</v>
      </c>
      <c r="C29" s="236" t="s">
        <v>572</v>
      </c>
      <c r="D29" s="11">
        <v>2979784</v>
      </c>
      <c r="E29" s="11"/>
      <c r="F29" s="11">
        <v>2979784</v>
      </c>
      <c r="G29" s="237" t="s">
        <v>88</v>
      </c>
      <c r="H29" s="237" t="s">
        <v>156</v>
      </c>
      <c r="I29" s="344" t="s">
        <v>844</v>
      </c>
      <c r="J29" s="173" t="s">
        <v>1067</v>
      </c>
    </row>
    <row r="30" spans="1:10" ht="22.8" x14ac:dyDescent="0.3">
      <c r="A30" s="29">
        <v>28</v>
      </c>
      <c r="B30" s="43" t="s">
        <v>580</v>
      </c>
      <c r="C30" s="236" t="s">
        <v>581</v>
      </c>
      <c r="D30" s="11">
        <v>3203100</v>
      </c>
      <c r="E30" s="11">
        <v>3203100</v>
      </c>
      <c r="F30" s="11">
        <v>0</v>
      </c>
      <c r="G30" s="237" t="s">
        <v>938</v>
      </c>
      <c r="H30" s="237" t="s">
        <v>410</v>
      </c>
      <c r="I30" s="344" t="s">
        <v>841</v>
      </c>
      <c r="J30" s="173" t="s">
        <v>1067</v>
      </c>
    </row>
    <row r="31" spans="1:10" x14ac:dyDescent="0.3">
      <c r="A31" s="29">
        <v>29</v>
      </c>
      <c r="B31" s="256" t="s">
        <v>584</v>
      </c>
      <c r="C31" s="261" t="s">
        <v>585</v>
      </c>
      <c r="D31" s="258"/>
      <c r="E31" s="258"/>
      <c r="F31" s="258"/>
      <c r="G31" s="258" t="s">
        <v>949</v>
      </c>
      <c r="H31" s="259" t="s">
        <v>410</v>
      </c>
      <c r="I31" s="346" t="s">
        <v>846</v>
      </c>
      <c r="J31" s="173" t="s">
        <v>1067</v>
      </c>
    </row>
    <row r="32" spans="1:10" x14ac:dyDescent="0.3">
      <c r="A32" s="29">
        <v>30</v>
      </c>
      <c r="B32" s="256" t="s">
        <v>600</v>
      </c>
      <c r="C32" s="261" t="s">
        <v>601</v>
      </c>
      <c r="D32" s="258"/>
      <c r="E32" s="258"/>
      <c r="F32" s="258"/>
      <c r="G32" s="258" t="s">
        <v>949</v>
      </c>
      <c r="H32" s="259" t="s">
        <v>837</v>
      </c>
      <c r="I32" s="346" t="s">
        <v>840</v>
      </c>
      <c r="J32" s="173" t="s">
        <v>1067</v>
      </c>
    </row>
    <row r="33" spans="1:10" x14ac:dyDescent="0.3">
      <c r="A33" s="29">
        <v>31</v>
      </c>
      <c r="B33" s="43" t="s">
        <v>612</v>
      </c>
      <c r="C33" s="236" t="s">
        <v>613</v>
      </c>
      <c r="D33" s="11">
        <v>1788800</v>
      </c>
      <c r="E33" s="11">
        <v>903900</v>
      </c>
      <c r="F33" s="11">
        <v>884900</v>
      </c>
      <c r="G33" s="237" t="s">
        <v>938</v>
      </c>
      <c r="H33" s="237" t="s">
        <v>156</v>
      </c>
      <c r="I33" s="344" t="s">
        <v>840</v>
      </c>
      <c r="J33" s="173" t="s">
        <v>1067</v>
      </c>
    </row>
    <row r="34" spans="1:10" x14ac:dyDescent="0.3">
      <c r="A34" s="29">
        <v>32</v>
      </c>
      <c r="B34" s="43" t="s">
        <v>624</v>
      </c>
      <c r="C34" s="236">
        <v>510102301306</v>
      </c>
      <c r="D34" s="11">
        <v>3000</v>
      </c>
      <c r="E34" s="11"/>
      <c r="F34" s="11">
        <v>3000</v>
      </c>
      <c r="G34" s="237" t="s">
        <v>938</v>
      </c>
      <c r="H34" s="237" t="s">
        <v>410</v>
      </c>
      <c r="I34" s="344" t="s">
        <v>840</v>
      </c>
      <c r="J34" s="173" t="s">
        <v>1067</v>
      </c>
    </row>
    <row r="35" spans="1:10" x14ac:dyDescent="0.3">
      <c r="A35" s="29">
        <v>33</v>
      </c>
      <c r="B35" s="256" t="s">
        <v>628</v>
      </c>
      <c r="C35" s="261" t="s">
        <v>629</v>
      </c>
      <c r="D35" s="258"/>
      <c r="E35" s="258"/>
      <c r="F35" s="258"/>
      <c r="G35" s="258" t="s">
        <v>949</v>
      </c>
      <c r="H35" s="259" t="s">
        <v>410</v>
      </c>
      <c r="I35" s="346" t="s">
        <v>862</v>
      </c>
      <c r="J35" s="173" t="s">
        <v>1067</v>
      </c>
    </row>
    <row r="36" spans="1:10" ht="22.8" x14ac:dyDescent="0.3">
      <c r="A36" s="29">
        <v>34</v>
      </c>
      <c r="B36" s="43" t="s">
        <v>308</v>
      </c>
      <c r="C36" s="236" t="s">
        <v>637</v>
      </c>
      <c r="D36" s="11">
        <v>23219400</v>
      </c>
      <c r="E36" s="11">
        <v>21219400</v>
      </c>
      <c r="F36" s="11">
        <v>2000000</v>
      </c>
      <c r="G36" s="237" t="s">
        <v>938</v>
      </c>
      <c r="H36" s="237" t="s">
        <v>156</v>
      </c>
      <c r="I36" s="344" t="s">
        <v>842</v>
      </c>
      <c r="J36" s="173" t="s">
        <v>1067</v>
      </c>
    </row>
    <row r="37" spans="1:10" x14ac:dyDescent="0.3">
      <c r="A37" s="29">
        <v>35</v>
      </c>
      <c r="B37" s="256" t="s">
        <v>645</v>
      </c>
      <c r="C37" s="261" t="s">
        <v>646</v>
      </c>
      <c r="D37" s="258"/>
      <c r="E37" s="258"/>
      <c r="F37" s="258"/>
      <c r="G37" s="258" t="s">
        <v>949</v>
      </c>
      <c r="H37" s="259" t="s">
        <v>156</v>
      </c>
      <c r="I37" s="346" t="s">
        <v>846</v>
      </c>
      <c r="J37" s="173" t="s">
        <v>1067</v>
      </c>
    </row>
    <row r="38" spans="1:10" x14ac:dyDescent="0.3">
      <c r="A38" s="29">
        <v>36</v>
      </c>
      <c r="B38" s="43" t="s">
        <v>656</v>
      </c>
      <c r="C38" s="236" t="s">
        <v>657</v>
      </c>
      <c r="D38" s="11">
        <v>2533800</v>
      </c>
      <c r="E38" s="11">
        <v>1532000</v>
      </c>
      <c r="F38" s="11">
        <v>1001800</v>
      </c>
      <c r="G38" s="237" t="s">
        <v>938</v>
      </c>
      <c r="H38" s="237" t="s">
        <v>156</v>
      </c>
      <c r="I38" s="344" t="s">
        <v>840</v>
      </c>
      <c r="J38" s="173" t="s">
        <v>1067</v>
      </c>
    </row>
    <row r="39" spans="1:10" x14ac:dyDescent="0.3">
      <c r="A39" s="29">
        <v>37</v>
      </c>
      <c r="B39" s="43" t="s">
        <v>682</v>
      </c>
      <c r="C39" s="236" t="s">
        <v>683</v>
      </c>
      <c r="D39" s="11">
        <v>11589000</v>
      </c>
      <c r="E39" s="11">
        <v>11589000</v>
      </c>
      <c r="F39" s="11">
        <v>0</v>
      </c>
      <c r="G39" s="11"/>
      <c r="H39" s="237" t="s">
        <v>156</v>
      </c>
      <c r="I39" s="344" t="s">
        <v>842</v>
      </c>
      <c r="J39" s="173" t="s">
        <v>1067</v>
      </c>
    </row>
    <row r="40" spans="1:10" ht="34.200000000000003" x14ac:dyDescent="0.3">
      <c r="A40" s="29">
        <v>38</v>
      </c>
      <c r="B40" s="256" t="s">
        <v>685</v>
      </c>
      <c r="C40" s="261" t="s">
        <v>686</v>
      </c>
      <c r="D40" s="258"/>
      <c r="E40" s="258"/>
      <c r="F40" s="258"/>
      <c r="G40" s="258" t="s">
        <v>949</v>
      </c>
      <c r="H40" s="259" t="s">
        <v>156</v>
      </c>
      <c r="I40" s="346" t="s">
        <v>836</v>
      </c>
      <c r="J40" s="173" t="s">
        <v>1067</v>
      </c>
    </row>
    <row r="41" spans="1:10" x14ac:dyDescent="0.3">
      <c r="A41" s="29">
        <v>39</v>
      </c>
      <c r="B41" s="256" t="s">
        <v>699</v>
      </c>
      <c r="C41" s="261">
        <v>581003350639</v>
      </c>
      <c r="D41" s="258"/>
      <c r="E41" s="258"/>
      <c r="F41" s="258"/>
      <c r="G41" s="258" t="s">
        <v>949</v>
      </c>
      <c r="H41" s="259" t="s">
        <v>410</v>
      </c>
      <c r="I41" s="346" t="s">
        <v>836</v>
      </c>
      <c r="J41" s="173" t="s">
        <v>1067</v>
      </c>
    </row>
    <row r="42" spans="1:10" x14ac:dyDescent="0.3">
      <c r="A42" s="29">
        <v>40</v>
      </c>
      <c r="B42" s="43" t="s">
        <v>248</v>
      </c>
      <c r="C42" s="236" t="s">
        <v>708</v>
      </c>
      <c r="D42" s="11">
        <v>3000000</v>
      </c>
      <c r="E42" s="11"/>
      <c r="F42" s="11">
        <v>3000000</v>
      </c>
      <c r="G42" s="11" t="s">
        <v>1030</v>
      </c>
      <c r="H42" s="237" t="s">
        <v>410</v>
      </c>
      <c r="I42" s="344" t="s">
        <v>840</v>
      </c>
      <c r="J42" s="173" t="s">
        <v>1067</v>
      </c>
    </row>
    <row r="43" spans="1:10" x14ac:dyDescent="0.3">
      <c r="A43" s="29">
        <v>41</v>
      </c>
      <c r="B43" s="43" t="s">
        <v>710</v>
      </c>
      <c r="C43" s="236" t="s">
        <v>711</v>
      </c>
      <c r="D43" s="11">
        <v>2000000</v>
      </c>
      <c r="E43" s="11">
        <v>1000000</v>
      </c>
      <c r="F43" s="11">
        <v>1000000</v>
      </c>
      <c r="G43" s="11" t="s">
        <v>1030</v>
      </c>
      <c r="H43" s="237" t="s">
        <v>410</v>
      </c>
      <c r="I43" s="344" t="s">
        <v>841</v>
      </c>
      <c r="J43" s="173" t="s">
        <v>1067</v>
      </c>
    </row>
    <row r="44" spans="1:10" x14ac:dyDescent="0.3">
      <c r="A44" s="29">
        <v>42</v>
      </c>
      <c r="B44" s="43" t="s">
        <v>722</v>
      </c>
      <c r="C44" s="236" t="s">
        <v>723</v>
      </c>
      <c r="D44" s="11">
        <v>7713545.4500000002</v>
      </c>
      <c r="E44" s="11">
        <v>7713545.4500000002</v>
      </c>
      <c r="F44" s="11">
        <v>0</v>
      </c>
      <c r="G44" s="237" t="s">
        <v>938</v>
      </c>
      <c r="H44" s="237" t="s">
        <v>156</v>
      </c>
      <c r="I44" s="344" t="s">
        <v>846</v>
      </c>
      <c r="J44" s="173" t="s">
        <v>1067</v>
      </c>
    </row>
    <row r="45" spans="1:10" x14ac:dyDescent="0.3">
      <c r="A45" s="29">
        <v>43</v>
      </c>
      <c r="B45" s="43" t="s">
        <v>731</v>
      </c>
      <c r="C45" s="236" t="s">
        <v>732</v>
      </c>
      <c r="D45" s="11">
        <v>5071000</v>
      </c>
      <c r="E45" s="11">
        <v>1986355</v>
      </c>
      <c r="F45" s="11">
        <v>3084645</v>
      </c>
      <c r="G45" s="237" t="s">
        <v>939</v>
      </c>
      <c r="H45" s="237" t="s">
        <v>156</v>
      </c>
      <c r="I45" s="344" t="s">
        <v>846</v>
      </c>
      <c r="J45" s="173" t="s">
        <v>1067</v>
      </c>
    </row>
    <row r="46" spans="1:10" x14ac:dyDescent="0.3">
      <c r="A46" s="29">
        <v>44</v>
      </c>
      <c r="B46" s="43" t="s">
        <v>750</v>
      </c>
      <c r="C46" s="236" t="s">
        <v>751</v>
      </c>
      <c r="D46" s="11">
        <v>1171500</v>
      </c>
      <c r="E46" s="11">
        <v>1170050</v>
      </c>
      <c r="F46" s="11">
        <v>1450</v>
      </c>
      <c r="G46" s="237" t="s">
        <v>938</v>
      </c>
      <c r="H46" s="237" t="s">
        <v>837</v>
      </c>
      <c r="I46" s="344" t="s">
        <v>840</v>
      </c>
      <c r="J46" s="173" t="s">
        <v>1067</v>
      </c>
    </row>
    <row r="47" spans="1:10" x14ac:dyDescent="0.3">
      <c r="A47" s="29">
        <v>45</v>
      </c>
      <c r="B47" s="256" t="s">
        <v>756</v>
      </c>
      <c r="C47" s="261" t="s">
        <v>757</v>
      </c>
      <c r="D47" s="258"/>
      <c r="E47" s="258"/>
      <c r="F47" s="258"/>
      <c r="G47" s="258" t="s">
        <v>949</v>
      </c>
      <c r="H47" s="259" t="s">
        <v>410</v>
      </c>
      <c r="I47" s="346" t="s">
        <v>836</v>
      </c>
      <c r="J47" s="173" t="s">
        <v>1067</v>
      </c>
    </row>
    <row r="48" spans="1:10" ht="22.8" x14ac:dyDescent="0.3">
      <c r="A48" s="29">
        <v>46</v>
      </c>
      <c r="B48" s="43" t="s">
        <v>759</v>
      </c>
      <c r="C48" s="236" t="s">
        <v>760</v>
      </c>
      <c r="D48" s="11">
        <v>9461220</v>
      </c>
      <c r="E48" s="11">
        <v>4461220</v>
      </c>
      <c r="F48" s="11">
        <f>D48-E48</f>
        <v>5000000</v>
      </c>
      <c r="G48" s="11" t="s">
        <v>1030</v>
      </c>
      <c r="H48" s="237" t="s">
        <v>410</v>
      </c>
      <c r="I48" s="344" t="s">
        <v>874</v>
      </c>
      <c r="J48" s="173" t="s">
        <v>1067</v>
      </c>
    </row>
    <row r="49" spans="1:10" ht="22.8" x14ac:dyDescent="0.3">
      <c r="A49" s="29">
        <v>47</v>
      </c>
      <c r="B49" s="256" t="s">
        <v>763</v>
      </c>
      <c r="C49" s="261">
        <v>201040031370</v>
      </c>
      <c r="D49" s="258"/>
      <c r="E49" s="258"/>
      <c r="F49" s="258"/>
      <c r="G49" s="259" t="s">
        <v>1020</v>
      </c>
      <c r="H49" s="259" t="s">
        <v>156</v>
      </c>
      <c r="I49" s="346" t="s">
        <v>840</v>
      </c>
      <c r="J49" s="173" t="s">
        <v>1067</v>
      </c>
    </row>
    <row r="50" spans="1:10" x14ac:dyDescent="0.3">
      <c r="A50" s="29">
        <v>48</v>
      </c>
      <c r="B50" s="43" t="s">
        <v>775</v>
      </c>
      <c r="C50" s="236" t="s">
        <v>776</v>
      </c>
      <c r="D50" s="11">
        <v>4016287</v>
      </c>
      <c r="E50" s="11">
        <v>1500000</v>
      </c>
      <c r="F50" s="11">
        <v>2516287</v>
      </c>
      <c r="G50" s="11"/>
      <c r="H50" s="237" t="s">
        <v>837</v>
      </c>
      <c r="I50" s="344" t="s">
        <v>836</v>
      </c>
      <c r="J50" s="173" t="s">
        <v>1067</v>
      </c>
    </row>
    <row r="51" spans="1:10" x14ac:dyDescent="0.3">
      <c r="A51" s="29">
        <v>49</v>
      </c>
      <c r="B51" s="256" t="s">
        <v>781</v>
      </c>
      <c r="C51" s="261" t="s">
        <v>782</v>
      </c>
      <c r="D51" s="258"/>
      <c r="E51" s="258"/>
      <c r="F51" s="258"/>
      <c r="G51" s="258" t="s">
        <v>949</v>
      </c>
      <c r="H51" s="259" t="s">
        <v>410</v>
      </c>
      <c r="I51" s="346" t="s">
        <v>836</v>
      </c>
      <c r="J51" s="173" t="s">
        <v>1067</v>
      </c>
    </row>
    <row r="52" spans="1:10" x14ac:dyDescent="0.3">
      <c r="A52" s="29">
        <v>50</v>
      </c>
      <c r="B52" s="256" t="s">
        <v>535</v>
      </c>
      <c r="C52" s="261" t="s">
        <v>786</v>
      </c>
      <c r="D52" s="258"/>
      <c r="E52" s="258"/>
      <c r="F52" s="258"/>
      <c r="G52" s="258" t="s">
        <v>949</v>
      </c>
      <c r="H52" s="259" t="s">
        <v>156</v>
      </c>
      <c r="I52" s="346" t="s">
        <v>842</v>
      </c>
      <c r="J52" s="173" t="s">
        <v>1067</v>
      </c>
    </row>
    <row r="53" spans="1:10" x14ac:dyDescent="0.3">
      <c r="A53" s="29">
        <v>51</v>
      </c>
      <c r="B53" s="256" t="s">
        <v>795</v>
      </c>
      <c r="C53" s="261" t="s">
        <v>796</v>
      </c>
      <c r="D53" s="258"/>
      <c r="E53" s="258"/>
      <c r="F53" s="258"/>
      <c r="G53" s="258" t="s">
        <v>949</v>
      </c>
      <c r="H53" s="259" t="s">
        <v>410</v>
      </c>
      <c r="I53" s="346" t="s">
        <v>874</v>
      </c>
      <c r="J53" s="173" t="s">
        <v>1067</v>
      </c>
    </row>
    <row r="54" spans="1:10" x14ac:dyDescent="0.3">
      <c r="A54" s="29">
        <v>52</v>
      </c>
      <c r="B54" s="256" t="s">
        <v>807</v>
      </c>
      <c r="C54" s="261">
        <v>210940021632</v>
      </c>
      <c r="D54" s="258"/>
      <c r="E54" s="258"/>
      <c r="F54" s="258"/>
      <c r="G54" s="258" t="s">
        <v>949</v>
      </c>
      <c r="H54" s="259" t="s">
        <v>410</v>
      </c>
      <c r="I54" s="346" t="s">
        <v>836</v>
      </c>
      <c r="J54" s="173" t="s">
        <v>1067</v>
      </c>
    </row>
    <row r="55" spans="1:10" ht="34.200000000000003" x14ac:dyDescent="0.3">
      <c r="A55" s="29">
        <v>53</v>
      </c>
      <c r="B55" s="256" t="s">
        <v>828</v>
      </c>
      <c r="C55" s="261" t="s">
        <v>829</v>
      </c>
      <c r="D55" s="258"/>
      <c r="E55" s="258"/>
      <c r="F55" s="258"/>
      <c r="G55" s="258" t="s">
        <v>949</v>
      </c>
      <c r="H55" s="259" t="s">
        <v>410</v>
      </c>
      <c r="I55" s="346" t="s">
        <v>836</v>
      </c>
      <c r="J55" s="173" t="s">
        <v>1067</v>
      </c>
    </row>
    <row r="56" spans="1:10" x14ac:dyDescent="0.3">
      <c r="A56" s="29">
        <v>54</v>
      </c>
      <c r="B56" s="256" t="s">
        <v>897</v>
      </c>
      <c r="C56" s="261">
        <v>220440037444</v>
      </c>
      <c r="D56" s="258"/>
      <c r="E56" s="258"/>
      <c r="F56" s="258"/>
      <c r="G56" s="259" t="s">
        <v>949</v>
      </c>
      <c r="H56" s="259" t="s">
        <v>156</v>
      </c>
      <c r="I56" s="346" t="s">
        <v>842</v>
      </c>
      <c r="J56" s="173" t="s">
        <v>1067</v>
      </c>
    </row>
    <row r="57" spans="1:10" x14ac:dyDescent="0.3">
      <c r="A57" s="29">
        <v>55</v>
      </c>
      <c r="B57" s="43" t="s">
        <v>903</v>
      </c>
      <c r="C57" s="43" t="s">
        <v>909</v>
      </c>
      <c r="D57" s="20">
        <v>350000</v>
      </c>
      <c r="E57" s="20"/>
      <c r="F57" s="11">
        <v>350000</v>
      </c>
      <c r="G57" s="237" t="s">
        <v>938</v>
      </c>
      <c r="H57" s="237" t="s">
        <v>410</v>
      </c>
      <c r="I57" s="344" t="s">
        <v>848</v>
      </c>
      <c r="J57" s="173" t="s">
        <v>1067</v>
      </c>
    </row>
    <row r="58" spans="1:10" x14ac:dyDescent="0.3">
      <c r="A58" s="29">
        <v>56</v>
      </c>
      <c r="B58" s="43" t="s">
        <v>907</v>
      </c>
      <c r="C58" s="12">
        <v>20140001916</v>
      </c>
      <c r="D58" s="20">
        <v>2205000</v>
      </c>
      <c r="E58" s="11">
        <v>1102500</v>
      </c>
      <c r="F58" s="11">
        <v>1102500</v>
      </c>
      <c r="G58" s="237" t="s">
        <v>1031</v>
      </c>
      <c r="H58" s="237" t="s">
        <v>410</v>
      </c>
      <c r="I58" s="344" t="s">
        <v>845</v>
      </c>
      <c r="J58" s="173" t="s">
        <v>1067</v>
      </c>
    </row>
    <row r="59" spans="1:10" x14ac:dyDescent="0.3">
      <c r="A59" s="29">
        <v>57</v>
      </c>
      <c r="B59" s="43" t="s">
        <v>905</v>
      </c>
      <c r="C59" s="43" t="s">
        <v>910</v>
      </c>
      <c r="D59" s="20">
        <v>544497.9</v>
      </c>
      <c r="E59" s="11"/>
      <c r="F59" s="11">
        <f>D59-E59</f>
        <v>544497.9</v>
      </c>
      <c r="G59" s="237" t="s">
        <v>938</v>
      </c>
      <c r="H59" s="237" t="s">
        <v>410</v>
      </c>
      <c r="I59" s="344" t="s">
        <v>878</v>
      </c>
      <c r="J59" s="173" t="s">
        <v>1067</v>
      </c>
    </row>
    <row r="60" spans="1:10" x14ac:dyDescent="0.3">
      <c r="B60" s="356" t="s">
        <v>350</v>
      </c>
      <c r="C60" s="357"/>
      <c r="D60" s="358">
        <f>SUM(D3:D58)</f>
        <v>140722891.94999999</v>
      </c>
      <c r="E60" s="358">
        <f>SUM(E3:E58)</f>
        <v>84688931.950000003</v>
      </c>
      <c r="F60" s="358">
        <f>SUM(F3:F58)</f>
        <v>56033960</v>
      </c>
      <c r="G60" s="357"/>
      <c r="H60" s="357"/>
      <c r="I60" s="35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EE745-C748-44B0-BEE1-36771B11F50E}">
  <dimension ref="A1:O32"/>
  <sheetViews>
    <sheetView topLeftCell="A16" workbookViewId="0">
      <selection activeCell="K26" sqref="K26"/>
    </sheetView>
  </sheetViews>
  <sheetFormatPr defaultRowHeight="14.4" x14ac:dyDescent="0.3"/>
  <cols>
    <col min="2" max="2" width="20.77734375" customWidth="1"/>
    <col min="3" max="3" width="15.21875" customWidth="1"/>
    <col min="4" max="4" width="13" customWidth="1"/>
    <col min="5" max="5" width="13.33203125" bestFit="1" customWidth="1"/>
    <col min="6" max="6" width="15.109375" customWidth="1"/>
    <col min="7" max="7" width="14.21875" customWidth="1"/>
    <col min="8" max="8" width="15" customWidth="1"/>
    <col min="9" max="9" width="13.33203125" bestFit="1" customWidth="1"/>
    <col min="10" max="10" width="12.33203125" style="337" bestFit="1" customWidth="1"/>
    <col min="11" max="11" width="14.44140625" style="337" customWidth="1"/>
    <col min="12" max="12" width="29.21875" customWidth="1"/>
  </cols>
  <sheetData>
    <row r="1" spans="1:15" x14ac:dyDescent="0.3">
      <c r="A1" s="293"/>
      <c r="B1" s="433" t="s">
        <v>975</v>
      </c>
      <c r="C1" s="433"/>
      <c r="D1" s="294"/>
      <c r="E1" s="295"/>
      <c r="F1" s="296"/>
      <c r="G1" s="296"/>
      <c r="H1" s="295"/>
      <c r="I1" s="297"/>
    </row>
    <row r="2" spans="1:15" x14ac:dyDescent="0.3">
      <c r="A2" s="434" t="s">
        <v>95</v>
      </c>
      <c r="B2" s="435" t="s">
        <v>2</v>
      </c>
      <c r="C2" s="437" t="s">
        <v>99</v>
      </c>
      <c r="D2" s="439" t="s">
        <v>102</v>
      </c>
      <c r="E2" s="430" t="s">
        <v>103</v>
      </c>
      <c r="F2" s="430"/>
      <c r="G2" s="430"/>
      <c r="H2" s="430"/>
      <c r="I2" s="431" t="s">
        <v>130</v>
      </c>
    </row>
    <row r="3" spans="1:15" ht="22.8" x14ac:dyDescent="0.3">
      <c r="A3" s="434"/>
      <c r="B3" s="436"/>
      <c r="C3" s="438"/>
      <c r="D3" s="440"/>
      <c r="E3" s="299" t="s">
        <v>104</v>
      </c>
      <c r="F3" s="299" t="s">
        <v>105</v>
      </c>
      <c r="G3" s="299" t="s">
        <v>106</v>
      </c>
      <c r="H3" s="299" t="s">
        <v>145</v>
      </c>
      <c r="I3" s="432"/>
      <c r="J3" s="337" t="s">
        <v>1086</v>
      </c>
    </row>
    <row r="4" spans="1:15" x14ac:dyDescent="0.3">
      <c r="A4" s="298">
        <v>38</v>
      </c>
      <c r="B4" s="306" t="s">
        <v>423</v>
      </c>
      <c r="C4" s="281">
        <v>67320000</v>
      </c>
      <c r="D4" s="285"/>
      <c r="E4" s="301">
        <v>67320000</v>
      </c>
      <c r="F4" s="282">
        <v>33660000</v>
      </c>
      <c r="G4" s="282">
        <v>490320</v>
      </c>
      <c r="H4" s="282">
        <v>2514450</v>
      </c>
      <c r="I4" s="302">
        <f t="shared" ref="I4:I29" si="0">E4+F4+G4-D4</f>
        <v>101470320</v>
      </c>
      <c r="J4" t="s">
        <v>1067</v>
      </c>
      <c r="K4" s="362">
        <f>C4-D4</f>
        <v>67320000</v>
      </c>
      <c r="L4" s="337"/>
      <c r="N4" s="337"/>
      <c r="O4" s="337"/>
    </row>
    <row r="5" spans="1:15" x14ac:dyDescent="0.3">
      <c r="A5" s="298">
        <v>40</v>
      </c>
      <c r="B5" s="300" t="s">
        <v>556</v>
      </c>
      <c r="C5" s="283">
        <v>6467800</v>
      </c>
      <c r="D5" s="280"/>
      <c r="E5" s="301">
        <v>6467800</v>
      </c>
      <c r="F5" s="282">
        <v>3233900</v>
      </c>
      <c r="G5" s="282">
        <v>497470</v>
      </c>
      <c r="H5" s="284"/>
      <c r="I5" s="302">
        <f t="shared" si="0"/>
        <v>10199170</v>
      </c>
      <c r="J5" t="s">
        <v>1067</v>
      </c>
      <c r="K5" s="362">
        <f t="shared" ref="K5:K29" si="1">C5-D5</f>
        <v>6467800</v>
      </c>
      <c r="L5" s="337"/>
      <c r="N5" s="337"/>
      <c r="O5" s="337"/>
    </row>
    <row r="6" spans="1:15" x14ac:dyDescent="0.3">
      <c r="A6" s="298">
        <v>41</v>
      </c>
      <c r="B6" s="300" t="s">
        <v>600</v>
      </c>
      <c r="C6" s="283">
        <v>5762500</v>
      </c>
      <c r="D6" s="286">
        <v>1500000</v>
      </c>
      <c r="E6" s="301">
        <v>5762500</v>
      </c>
      <c r="F6" s="282">
        <v>2881250</v>
      </c>
      <c r="G6" s="282">
        <v>497440</v>
      </c>
      <c r="H6" s="282">
        <v>465000</v>
      </c>
      <c r="I6" s="302">
        <f t="shared" si="0"/>
        <v>7641190</v>
      </c>
      <c r="J6" t="s">
        <v>1067</v>
      </c>
      <c r="K6" s="362">
        <f t="shared" si="1"/>
        <v>4262500</v>
      </c>
      <c r="L6" s="337"/>
      <c r="N6" s="337"/>
      <c r="O6" s="337"/>
    </row>
    <row r="7" spans="1:15" x14ac:dyDescent="0.3">
      <c r="A7" s="298">
        <v>42</v>
      </c>
      <c r="B7" s="300" t="s">
        <v>699</v>
      </c>
      <c r="C7" s="283">
        <v>6908523.4000000004</v>
      </c>
      <c r="D7" s="280"/>
      <c r="E7" s="301">
        <v>6908523.4000000004</v>
      </c>
      <c r="F7" s="282">
        <v>3454261.7</v>
      </c>
      <c r="G7" s="282">
        <v>497440</v>
      </c>
      <c r="H7" s="284"/>
      <c r="I7" s="302">
        <f t="shared" si="0"/>
        <v>10860225.100000001</v>
      </c>
      <c r="J7" t="s">
        <v>1067</v>
      </c>
      <c r="K7" s="362">
        <f t="shared" si="1"/>
        <v>6908523.4000000004</v>
      </c>
      <c r="L7" s="337"/>
      <c r="N7" s="337"/>
      <c r="O7" s="337"/>
    </row>
    <row r="8" spans="1:15" x14ac:dyDescent="0.3">
      <c r="A8" s="298">
        <v>44</v>
      </c>
      <c r="B8" s="300" t="s">
        <v>411</v>
      </c>
      <c r="C8" s="283">
        <v>415823619.80000001</v>
      </c>
      <c r="D8" s="280"/>
      <c r="E8" s="301">
        <v>415823619.80000001</v>
      </c>
      <c r="F8" s="282">
        <v>207911809.90000001</v>
      </c>
      <c r="G8" s="282">
        <v>490990</v>
      </c>
      <c r="H8" s="284">
        <v>12174455</v>
      </c>
      <c r="I8" s="302">
        <f t="shared" si="0"/>
        <v>624226419.70000005</v>
      </c>
      <c r="J8" t="s">
        <v>1067</v>
      </c>
      <c r="K8" s="362">
        <f t="shared" si="1"/>
        <v>415823619.80000001</v>
      </c>
      <c r="L8" s="337"/>
      <c r="N8" s="337"/>
      <c r="O8" s="337"/>
    </row>
    <row r="9" spans="1:15" x14ac:dyDescent="0.3">
      <c r="A9" s="298">
        <v>45</v>
      </c>
      <c r="B9" s="300" t="s">
        <v>807</v>
      </c>
      <c r="C9" s="283">
        <v>51560064</v>
      </c>
      <c r="D9" s="280"/>
      <c r="E9" s="301">
        <v>51560064</v>
      </c>
      <c r="F9" s="282">
        <v>25780032</v>
      </c>
      <c r="G9" s="282">
        <v>500099</v>
      </c>
      <c r="H9" s="282"/>
      <c r="I9" s="302">
        <f t="shared" si="0"/>
        <v>77840195</v>
      </c>
      <c r="J9" t="s">
        <v>1067</v>
      </c>
      <c r="K9" s="362">
        <f t="shared" si="1"/>
        <v>51560064</v>
      </c>
      <c r="L9" s="337"/>
      <c r="N9" s="337"/>
      <c r="O9" s="337"/>
    </row>
    <row r="10" spans="1:15" x14ac:dyDescent="0.3">
      <c r="A10" s="298">
        <v>46</v>
      </c>
      <c r="B10" s="300" t="s">
        <v>514</v>
      </c>
      <c r="C10" s="283">
        <v>21738319</v>
      </c>
      <c r="D10" s="282"/>
      <c r="E10" s="301">
        <v>21738319</v>
      </c>
      <c r="F10" s="282">
        <v>10869159.5</v>
      </c>
      <c r="G10" s="282">
        <v>490990</v>
      </c>
      <c r="H10" s="284"/>
      <c r="I10" s="302">
        <f t="shared" si="0"/>
        <v>33098468.5</v>
      </c>
      <c r="J10" t="s">
        <v>1067</v>
      </c>
      <c r="K10" s="362">
        <f t="shared" si="1"/>
        <v>21738319</v>
      </c>
      <c r="L10" s="337"/>
      <c r="N10" s="337"/>
      <c r="O10" s="337"/>
    </row>
    <row r="11" spans="1:15" ht="24" x14ac:dyDescent="0.3">
      <c r="A11" s="298">
        <v>48</v>
      </c>
      <c r="B11" s="300" t="s">
        <v>685</v>
      </c>
      <c r="C11" s="283">
        <v>18132571</v>
      </c>
      <c r="D11" s="282">
        <v>5000000</v>
      </c>
      <c r="E11" s="301">
        <v>18132571</v>
      </c>
      <c r="F11" s="282">
        <v>9066285.5</v>
      </c>
      <c r="G11" s="282">
        <v>497445</v>
      </c>
      <c r="H11" s="284"/>
      <c r="I11" s="302">
        <f t="shared" si="0"/>
        <v>22696301.5</v>
      </c>
      <c r="J11" t="s">
        <v>1067</v>
      </c>
      <c r="K11" s="362">
        <f t="shared" si="1"/>
        <v>13132571</v>
      </c>
      <c r="L11" s="337"/>
      <c r="N11" s="337"/>
      <c r="O11" s="337"/>
    </row>
    <row r="12" spans="1:15" x14ac:dyDescent="0.3">
      <c r="A12" s="298">
        <v>49</v>
      </c>
      <c r="B12" s="330" t="s">
        <v>756</v>
      </c>
      <c r="C12" s="282">
        <v>39941600</v>
      </c>
      <c r="D12" s="282"/>
      <c r="E12" s="301">
        <v>39941600</v>
      </c>
      <c r="F12" s="282">
        <v>19970800</v>
      </c>
      <c r="G12" s="282">
        <v>500095</v>
      </c>
      <c r="H12" s="284"/>
      <c r="I12" s="302">
        <f t="shared" si="0"/>
        <v>60412495</v>
      </c>
      <c r="J12" t="s">
        <v>1067</v>
      </c>
      <c r="K12" s="362">
        <f t="shared" si="1"/>
        <v>39941600</v>
      </c>
      <c r="L12" s="337"/>
      <c r="N12" s="337"/>
      <c r="O12" s="337"/>
    </row>
    <row r="13" spans="1:15" x14ac:dyDescent="0.3">
      <c r="A13" s="298">
        <v>50</v>
      </c>
      <c r="B13" s="300" t="s">
        <v>781</v>
      </c>
      <c r="C13" s="283">
        <v>26573999</v>
      </c>
      <c r="D13" s="282"/>
      <c r="E13" s="301">
        <v>26573999</v>
      </c>
      <c r="F13" s="282">
        <v>13286999.5</v>
      </c>
      <c r="G13" s="282">
        <v>497440</v>
      </c>
      <c r="H13" s="284"/>
      <c r="I13" s="302">
        <f t="shared" si="0"/>
        <v>40358438.5</v>
      </c>
      <c r="J13" t="s">
        <v>1067</v>
      </c>
      <c r="K13" s="362">
        <f t="shared" si="1"/>
        <v>26573999</v>
      </c>
      <c r="L13" s="337"/>
      <c r="N13" s="337"/>
      <c r="O13" s="337"/>
    </row>
    <row r="14" spans="1:15" x14ac:dyDescent="0.3">
      <c r="A14" s="298">
        <v>51</v>
      </c>
      <c r="B14" s="300" t="s">
        <v>439</v>
      </c>
      <c r="C14" s="283">
        <v>20034939</v>
      </c>
      <c r="D14" s="282"/>
      <c r="E14" s="301">
        <v>20034939</v>
      </c>
      <c r="F14" s="282">
        <v>10017469.5</v>
      </c>
      <c r="G14" s="282">
        <v>497440</v>
      </c>
      <c r="H14" s="284"/>
      <c r="I14" s="302">
        <f t="shared" si="0"/>
        <v>30549848.5</v>
      </c>
      <c r="J14" t="s">
        <v>1067</v>
      </c>
      <c r="K14" s="362">
        <f t="shared" si="1"/>
        <v>20034939</v>
      </c>
      <c r="L14" s="337"/>
      <c r="N14" s="337"/>
      <c r="O14" s="337"/>
    </row>
    <row r="15" spans="1:15" x14ac:dyDescent="0.3">
      <c r="A15" s="298">
        <v>52</v>
      </c>
      <c r="B15" s="300" t="s">
        <v>498</v>
      </c>
      <c r="C15" s="283">
        <v>38081000</v>
      </c>
      <c r="D15" s="283">
        <v>38081000</v>
      </c>
      <c r="E15" s="301">
        <v>38081000</v>
      </c>
      <c r="F15" s="282"/>
      <c r="G15" s="282"/>
      <c r="H15" s="284"/>
      <c r="I15" s="302">
        <f t="shared" si="0"/>
        <v>0</v>
      </c>
      <c r="J15" t="s">
        <v>1067</v>
      </c>
      <c r="K15" s="362">
        <f t="shared" si="1"/>
        <v>0</v>
      </c>
      <c r="L15" s="337"/>
      <c r="N15" s="337"/>
      <c r="O15" s="337"/>
    </row>
    <row r="16" spans="1:15" x14ac:dyDescent="0.3">
      <c r="A16" s="298">
        <v>55</v>
      </c>
      <c r="B16" s="331" t="s">
        <v>584</v>
      </c>
      <c r="C16" s="287">
        <v>5241757</v>
      </c>
      <c r="D16" s="282"/>
      <c r="E16" s="301">
        <v>5241757</v>
      </c>
      <c r="F16" s="282">
        <v>2620878.5</v>
      </c>
      <c r="G16" s="329">
        <v>490320</v>
      </c>
      <c r="H16" s="284"/>
      <c r="I16" s="302">
        <f t="shared" si="0"/>
        <v>8352955.5</v>
      </c>
      <c r="J16" t="s">
        <v>1067</v>
      </c>
      <c r="K16" s="362">
        <f t="shared" si="1"/>
        <v>5241757</v>
      </c>
      <c r="L16" s="337"/>
      <c r="N16" s="337"/>
      <c r="O16" s="337"/>
    </row>
    <row r="17" spans="1:15" x14ac:dyDescent="0.3">
      <c r="A17" s="298">
        <v>56</v>
      </c>
      <c r="B17" s="331" t="s">
        <v>628</v>
      </c>
      <c r="C17" s="287">
        <v>5900410</v>
      </c>
      <c r="D17" s="282"/>
      <c r="E17" s="301">
        <v>5900410</v>
      </c>
      <c r="F17" s="282">
        <v>2950205</v>
      </c>
      <c r="G17" s="282"/>
      <c r="H17" s="284"/>
      <c r="I17" s="302">
        <f t="shared" si="0"/>
        <v>8850615</v>
      </c>
      <c r="J17" t="s">
        <v>1067</v>
      </c>
      <c r="K17" s="362">
        <f t="shared" si="1"/>
        <v>5900410</v>
      </c>
      <c r="L17" s="337"/>
      <c r="N17" s="337"/>
      <c r="O17" s="337"/>
    </row>
    <row r="18" spans="1:15" x14ac:dyDescent="0.3">
      <c r="A18" s="298">
        <v>57</v>
      </c>
      <c r="B18" s="331" t="s">
        <v>795</v>
      </c>
      <c r="C18" s="287">
        <v>9512328</v>
      </c>
      <c r="D18" s="282"/>
      <c r="E18" s="301">
        <v>9512328</v>
      </c>
      <c r="F18" s="282">
        <v>4756164</v>
      </c>
      <c r="G18" s="282">
        <v>500099</v>
      </c>
      <c r="H18" s="284"/>
      <c r="I18" s="302">
        <f t="shared" si="0"/>
        <v>14768591</v>
      </c>
      <c r="J18" t="s">
        <v>1067</v>
      </c>
      <c r="K18" s="362">
        <f t="shared" si="1"/>
        <v>9512328</v>
      </c>
      <c r="L18" s="337"/>
      <c r="N18" s="337"/>
      <c r="O18" s="337"/>
    </row>
    <row r="19" spans="1:15" x14ac:dyDescent="0.3">
      <c r="A19" s="298">
        <v>58</v>
      </c>
      <c r="B19" s="300" t="s">
        <v>430</v>
      </c>
      <c r="C19" s="283">
        <v>10774874</v>
      </c>
      <c r="D19" s="282"/>
      <c r="E19" s="301">
        <v>10774874</v>
      </c>
      <c r="F19" s="282">
        <v>5387437</v>
      </c>
      <c r="G19" s="282">
        <v>500099</v>
      </c>
      <c r="H19" s="284"/>
      <c r="I19" s="302">
        <f t="shared" si="0"/>
        <v>16662410</v>
      </c>
      <c r="J19" t="s">
        <v>1067</v>
      </c>
      <c r="K19" s="362">
        <f t="shared" si="1"/>
        <v>10774874</v>
      </c>
      <c r="L19" s="337"/>
      <c r="N19" s="337"/>
      <c r="O19" s="337"/>
    </row>
    <row r="20" spans="1:15" x14ac:dyDescent="0.3">
      <c r="A20" s="298">
        <v>59</v>
      </c>
      <c r="B20" s="300" t="s">
        <v>460</v>
      </c>
      <c r="C20" s="283">
        <v>5289777</v>
      </c>
      <c r="D20" s="282"/>
      <c r="E20" s="301">
        <v>5289777</v>
      </c>
      <c r="F20" s="282">
        <v>2644888.5</v>
      </c>
      <c r="G20" s="282">
        <v>500099</v>
      </c>
      <c r="H20" s="284"/>
      <c r="I20" s="302">
        <f t="shared" si="0"/>
        <v>8434764.5</v>
      </c>
      <c r="J20" t="s">
        <v>1067</v>
      </c>
      <c r="K20" s="362">
        <f t="shared" si="1"/>
        <v>5289777</v>
      </c>
      <c r="L20" s="337"/>
      <c r="N20" s="337"/>
      <c r="O20" s="337"/>
    </row>
    <row r="21" spans="1:15" x14ac:dyDescent="0.3">
      <c r="A21" s="298">
        <v>60</v>
      </c>
      <c r="B21" s="300" t="s">
        <v>240</v>
      </c>
      <c r="C21" s="283">
        <v>4798880</v>
      </c>
      <c r="D21" s="282"/>
      <c r="E21" s="301">
        <v>4798880</v>
      </c>
      <c r="F21" s="282">
        <v>2399440</v>
      </c>
      <c r="G21" s="282">
        <v>500099</v>
      </c>
      <c r="H21" s="284"/>
      <c r="I21" s="302">
        <f t="shared" si="0"/>
        <v>7698419</v>
      </c>
      <c r="J21" t="s">
        <v>1067</v>
      </c>
      <c r="K21" s="362">
        <f t="shared" si="1"/>
        <v>4798880</v>
      </c>
      <c r="L21" s="337"/>
      <c r="N21" s="337"/>
      <c r="O21" s="337"/>
    </row>
    <row r="22" spans="1:15" x14ac:dyDescent="0.3">
      <c r="A22" s="298">
        <v>61</v>
      </c>
      <c r="B22" s="300" t="s">
        <v>539</v>
      </c>
      <c r="C22" s="283">
        <v>5349315</v>
      </c>
      <c r="D22" s="282">
        <v>4000000</v>
      </c>
      <c r="E22" s="301">
        <v>5349315</v>
      </c>
      <c r="F22" s="282">
        <v>2674657.5</v>
      </c>
      <c r="G22" s="282">
        <v>497470</v>
      </c>
      <c r="H22" s="284"/>
      <c r="I22" s="302">
        <f t="shared" si="0"/>
        <v>4521442.5</v>
      </c>
      <c r="J22" t="s">
        <v>1067</v>
      </c>
      <c r="K22" s="362">
        <f t="shared" si="1"/>
        <v>1349315</v>
      </c>
      <c r="L22" s="337"/>
      <c r="N22" s="337"/>
      <c r="O22" s="337"/>
    </row>
    <row r="23" spans="1:15" ht="24" x14ac:dyDescent="0.3">
      <c r="A23" s="298">
        <v>65</v>
      </c>
      <c r="B23" s="300" t="s">
        <v>763</v>
      </c>
      <c r="C23" s="282">
        <v>5134500</v>
      </c>
      <c r="D23" s="282"/>
      <c r="E23" s="301">
        <v>5134500</v>
      </c>
      <c r="F23" s="282">
        <v>2567250</v>
      </c>
      <c r="G23" s="282">
        <v>500245</v>
      </c>
      <c r="H23" s="284"/>
      <c r="I23" s="302">
        <f t="shared" si="0"/>
        <v>8201995</v>
      </c>
      <c r="J23" t="s">
        <v>1067</v>
      </c>
      <c r="K23" s="362">
        <f t="shared" si="1"/>
        <v>5134500</v>
      </c>
      <c r="L23" s="337"/>
      <c r="N23" s="337"/>
      <c r="O23" s="337"/>
    </row>
    <row r="24" spans="1:15" x14ac:dyDescent="0.3">
      <c r="A24" s="298">
        <v>67</v>
      </c>
      <c r="B24" s="300" t="s">
        <v>454</v>
      </c>
      <c r="C24" s="282">
        <v>5450000</v>
      </c>
      <c r="D24" s="282"/>
      <c r="E24" s="301">
        <v>5450000</v>
      </c>
      <c r="F24" s="282">
        <v>2725000</v>
      </c>
      <c r="G24" s="282">
        <v>509200</v>
      </c>
      <c r="H24" s="284"/>
      <c r="I24" s="302">
        <f t="shared" si="0"/>
        <v>8684200</v>
      </c>
      <c r="J24" t="s">
        <v>1067</v>
      </c>
      <c r="K24" s="362">
        <f t="shared" si="1"/>
        <v>5450000</v>
      </c>
      <c r="L24" s="337"/>
      <c r="N24" s="337"/>
      <c r="O24" s="337"/>
    </row>
    <row r="25" spans="1:15" x14ac:dyDescent="0.3">
      <c r="A25" s="298">
        <v>68</v>
      </c>
      <c r="B25" s="300" t="s">
        <v>481</v>
      </c>
      <c r="C25" s="282">
        <v>2036999</v>
      </c>
      <c r="D25" s="282"/>
      <c r="E25" s="301">
        <v>2036999</v>
      </c>
      <c r="F25" s="282">
        <v>1018499.5</v>
      </c>
      <c r="G25" s="282">
        <v>497445</v>
      </c>
      <c r="H25" s="284"/>
      <c r="I25" s="302">
        <f t="shared" si="0"/>
        <v>3552943.5</v>
      </c>
      <c r="J25" t="s">
        <v>1067</v>
      </c>
      <c r="K25" s="362">
        <f t="shared" si="1"/>
        <v>2036999</v>
      </c>
      <c r="L25" s="337"/>
      <c r="N25" s="337"/>
      <c r="O25" s="337"/>
    </row>
    <row r="26" spans="1:15" x14ac:dyDescent="0.3">
      <c r="A26" s="298">
        <v>71</v>
      </c>
      <c r="B26" s="300" t="s">
        <v>442</v>
      </c>
      <c r="C26" s="282">
        <v>11940000</v>
      </c>
      <c r="D26" s="282"/>
      <c r="E26" s="301">
        <v>11940000</v>
      </c>
      <c r="F26" s="282">
        <v>5970000</v>
      </c>
      <c r="G26" s="282"/>
      <c r="H26" s="284"/>
      <c r="I26" s="302">
        <f t="shared" si="0"/>
        <v>17910000</v>
      </c>
      <c r="J26" t="s">
        <v>1067</v>
      </c>
      <c r="K26" s="362">
        <f t="shared" si="1"/>
        <v>11940000</v>
      </c>
      <c r="L26" s="337"/>
      <c r="N26" s="337"/>
      <c r="O26" s="337"/>
    </row>
    <row r="27" spans="1:15" x14ac:dyDescent="0.3">
      <c r="A27" s="298">
        <v>74</v>
      </c>
      <c r="B27" s="300" t="s">
        <v>897</v>
      </c>
      <c r="C27" s="282">
        <v>1680000</v>
      </c>
      <c r="D27" s="282"/>
      <c r="E27" s="301">
        <v>1680000</v>
      </c>
      <c r="F27" s="282">
        <v>840000</v>
      </c>
      <c r="G27" s="282"/>
      <c r="H27" s="284"/>
      <c r="I27" s="302">
        <f t="shared" si="0"/>
        <v>2520000</v>
      </c>
      <c r="J27" t="s">
        <v>1067</v>
      </c>
      <c r="K27" s="362">
        <f t="shared" si="1"/>
        <v>1680000</v>
      </c>
      <c r="L27" s="337"/>
      <c r="N27" s="337"/>
      <c r="O27" s="337"/>
    </row>
    <row r="28" spans="1:15" ht="24" x14ac:dyDescent="0.3">
      <c r="A28" s="298">
        <v>76</v>
      </c>
      <c r="B28" s="314" t="s">
        <v>763</v>
      </c>
      <c r="C28" s="282">
        <v>5162000</v>
      </c>
      <c r="D28" s="282"/>
      <c r="E28" s="282">
        <v>5162000</v>
      </c>
      <c r="F28" s="282">
        <v>2581000</v>
      </c>
      <c r="G28" s="282">
        <v>504414</v>
      </c>
      <c r="H28" s="284"/>
      <c r="I28" s="302">
        <f t="shared" si="0"/>
        <v>8247414</v>
      </c>
      <c r="J28" t="s">
        <v>1067</v>
      </c>
      <c r="K28" s="362">
        <f t="shared" si="1"/>
        <v>5162000</v>
      </c>
      <c r="L28" s="337"/>
      <c r="N28" s="337"/>
      <c r="O28" s="337"/>
    </row>
    <row r="29" spans="1:15" x14ac:dyDescent="0.3">
      <c r="A29" s="298">
        <v>77</v>
      </c>
      <c r="B29" s="314" t="s">
        <v>417</v>
      </c>
      <c r="C29" s="282">
        <v>1474500</v>
      </c>
      <c r="D29" s="282"/>
      <c r="E29" s="282">
        <v>1474500</v>
      </c>
      <c r="F29" s="282">
        <f>E29/2</f>
        <v>737250</v>
      </c>
      <c r="G29" s="282">
        <v>505485</v>
      </c>
      <c r="H29" s="284"/>
      <c r="I29" s="302">
        <f t="shared" si="0"/>
        <v>2717235</v>
      </c>
      <c r="J29" t="s">
        <v>1067</v>
      </c>
      <c r="K29" s="362">
        <f t="shared" si="1"/>
        <v>1474500</v>
      </c>
      <c r="L29" s="337"/>
      <c r="N29" s="337"/>
      <c r="O29" s="337"/>
    </row>
    <row r="30" spans="1:15" x14ac:dyDescent="0.3">
      <c r="A30" s="307"/>
      <c r="B30" s="308"/>
      <c r="C30" s="309">
        <f>SUM(C4:C29)</f>
        <v>798090275.20000005</v>
      </c>
      <c r="D30" s="309">
        <f t="shared" ref="D30:I30" si="2">SUM(D4:D29)</f>
        <v>48581000</v>
      </c>
      <c r="E30" s="309">
        <f t="shared" si="2"/>
        <v>798090275.20000005</v>
      </c>
      <c r="F30" s="309">
        <f t="shared" si="2"/>
        <v>380004637.60000002</v>
      </c>
      <c r="G30" s="309">
        <f t="shared" si="2"/>
        <v>10962144</v>
      </c>
      <c r="H30" s="309">
        <f t="shared" si="2"/>
        <v>15153905</v>
      </c>
      <c r="I30" s="309">
        <f t="shared" si="2"/>
        <v>1140476056.8000002</v>
      </c>
    </row>
    <row r="31" spans="1:15" x14ac:dyDescent="0.3">
      <c r="C31" s="311"/>
      <c r="D31" s="297"/>
      <c r="E31" s="297"/>
      <c r="F31" s="297"/>
      <c r="G31" s="311"/>
    </row>
    <row r="32" spans="1:15" x14ac:dyDescent="0.3">
      <c r="C32" s="297"/>
      <c r="D32" s="297"/>
      <c r="E32" s="297"/>
      <c r="F32" s="297"/>
      <c r="G32" s="297"/>
    </row>
  </sheetData>
  <autoFilter ref="A1:J32" xr:uid="{77DEE745-C748-44B0-BEE1-36771B11F50E}">
    <filterColumn colId="1" showButton="0"/>
  </autoFilter>
  <mergeCells count="7">
    <mergeCell ref="I2:I3"/>
    <mergeCell ref="B1:C1"/>
    <mergeCell ref="A2:A3"/>
    <mergeCell ref="B2:B3"/>
    <mergeCell ref="C2:C3"/>
    <mergeCell ref="D2:D3"/>
    <mergeCell ref="E2:H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49147-861E-468D-B67B-D262E0235829}">
  <dimension ref="A1:J41"/>
  <sheetViews>
    <sheetView workbookViewId="0">
      <selection activeCell="B15" sqref="B15"/>
    </sheetView>
  </sheetViews>
  <sheetFormatPr defaultRowHeight="14.4" x14ac:dyDescent="0.3"/>
  <cols>
    <col min="2" max="2" width="20.6640625" customWidth="1"/>
    <col min="3" max="3" width="16.77734375" customWidth="1"/>
    <col min="4" max="4" width="13.6640625" customWidth="1"/>
    <col min="5" max="5" width="12.5546875" customWidth="1"/>
    <col min="6" max="6" width="12.77734375" customWidth="1"/>
    <col min="7" max="7" width="14.33203125" customWidth="1"/>
    <col min="8" max="8" width="15.6640625" customWidth="1"/>
    <col min="9" max="9" width="20.6640625" customWidth="1"/>
  </cols>
  <sheetData>
    <row r="1" spans="1:10" x14ac:dyDescent="0.3">
      <c r="A1" s="29"/>
      <c r="B1" s="158" t="s">
        <v>0</v>
      </c>
      <c r="C1" s="159"/>
      <c r="D1" s="30"/>
      <c r="E1" s="84"/>
      <c r="F1" s="30"/>
      <c r="G1" s="30"/>
      <c r="H1" s="31"/>
      <c r="I1" s="29"/>
      <c r="J1" s="29"/>
    </row>
    <row r="2" spans="1:10" ht="34.200000000000003" x14ac:dyDescent="0.3">
      <c r="A2" s="29"/>
      <c r="B2" s="240" t="s">
        <v>176</v>
      </c>
      <c r="C2" s="241" t="s">
        <v>408</v>
      </c>
      <c r="D2" s="240" t="s">
        <v>833</v>
      </c>
      <c r="E2" s="242" t="s">
        <v>102</v>
      </c>
      <c r="F2" s="240" t="s">
        <v>835</v>
      </c>
      <c r="G2" s="240" t="s">
        <v>177</v>
      </c>
      <c r="H2" s="240" t="s">
        <v>896</v>
      </c>
      <c r="I2" s="341" t="s">
        <v>834</v>
      </c>
      <c r="J2" s="353" t="s">
        <v>1086</v>
      </c>
    </row>
    <row r="3" spans="1:10" x14ac:dyDescent="0.3">
      <c r="A3" s="29">
        <v>1</v>
      </c>
      <c r="B3" s="256" t="s">
        <v>445</v>
      </c>
      <c r="C3" s="261">
        <v>160240000682</v>
      </c>
      <c r="D3" s="258"/>
      <c r="E3" s="258"/>
      <c r="F3" s="258"/>
      <c r="G3" s="258" t="s">
        <v>949</v>
      </c>
      <c r="H3" s="259" t="s">
        <v>156</v>
      </c>
      <c r="I3" s="346" t="s">
        <v>852</v>
      </c>
      <c r="J3" s="173" t="s">
        <v>1069</v>
      </c>
    </row>
    <row r="4" spans="1:10" x14ac:dyDescent="0.3">
      <c r="A4" s="161">
        <v>2</v>
      </c>
      <c r="B4" s="43" t="s">
        <v>471</v>
      </c>
      <c r="C4" s="236" t="s">
        <v>472</v>
      </c>
      <c r="D4" s="11">
        <v>2280000</v>
      </c>
      <c r="E4" s="11">
        <v>1000000</v>
      </c>
      <c r="F4" s="11">
        <v>1280000</v>
      </c>
      <c r="G4" s="237" t="s">
        <v>938</v>
      </c>
      <c r="H4" s="237" t="s">
        <v>410</v>
      </c>
      <c r="I4" s="344" t="s">
        <v>880</v>
      </c>
      <c r="J4" s="173" t="s">
        <v>1069</v>
      </c>
    </row>
    <row r="5" spans="1:10" x14ac:dyDescent="0.3">
      <c r="A5" s="161">
        <v>3</v>
      </c>
      <c r="B5" s="43" t="s">
        <v>486</v>
      </c>
      <c r="C5" s="236" t="s">
        <v>487</v>
      </c>
      <c r="D5" s="11">
        <v>432000</v>
      </c>
      <c r="E5" s="11"/>
      <c r="F5" s="11">
        <v>432000</v>
      </c>
      <c r="G5" s="237" t="s">
        <v>938</v>
      </c>
      <c r="H5" s="237" t="s">
        <v>410</v>
      </c>
      <c r="I5" s="344" t="s">
        <v>858</v>
      </c>
      <c r="J5" s="173" t="s">
        <v>1069</v>
      </c>
    </row>
    <row r="6" spans="1:10" x14ac:dyDescent="0.3">
      <c r="A6" s="29">
        <v>4</v>
      </c>
      <c r="B6" s="43" t="s">
        <v>489</v>
      </c>
      <c r="C6" s="236" t="s">
        <v>490</v>
      </c>
      <c r="D6" s="11">
        <v>4963973</v>
      </c>
      <c r="E6" s="11">
        <v>2286275</v>
      </c>
      <c r="F6" s="11">
        <v>2677698</v>
      </c>
      <c r="G6" s="11"/>
      <c r="H6" s="237" t="s">
        <v>156</v>
      </c>
      <c r="I6" s="344" t="s">
        <v>852</v>
      </c>
      <c r="J6" s="173" t="s">
        <v>1069</v>
      </c>
    </row>
    <row r="7" spans="1:10" x14ac:dyDescent="0.3">
      <c r="A7" s="161">
        <v>5</v>
      </c>
      <c r="B7" s="43" t="s">
        <v>520</v>
      </c>
      <c r="C7" s="236" t="s">
        <v>521</v>
      </c>
      <c r="D7" s="11">
        <v>1261150</v>
      </c>
      <c r="E7" s="11">
        <v>426400</v>
      </c>
      <c r="F7" s="11">
        <v>834750</v>
      </c>
      <c r="G7" s="237" t="s">
        <v>938</v>
      </c>
      <c r="H7" s="237" t="s">
        <v>410</v>
      </c>
      <c r="I7" s="344" t="s">
        <v>873</v>
      </c>
      <c r="J7" s="173" t="s">
        <v>1069</v>
      </c>
    </row>
    <row r="8" spans="1:10" x14ac:dyDescent="0.3">
      <c r="A8" s="161">
        <v>6</v>
      </c>
      <c r="B8" s="256" t="s">
        <v>535</v>
      </c>
      <c r="C8" s="261" t="s">
        <v>536</v>
      </c>
      <c r="D8" s="258"/>
      <c r="E8" s="258"/>
      <c r="F8" s="258"/>
      <c r="G8" s="258" t="s">
        <v>949</v>
      </c>
      <c r="H8" s="259" t="s">
        <v>410</v>
      </c>
      <c r="I8" s="346" t="s">
        <v>877</v>
      </c>
      <c r="J8" s="173" t="s">
        <v>1069</v>
      </c>
    </row>
    <row r="9" spans="1:10" x14ac:dyDescent="0.3">
      <c r="A9" s="29">
        <v>7</v>
      </c>
      <c r="B9" s="43" t="s">
        <v>542</v>
      </c>
      <c r="C9" s="236" t="s">
        <v>543</v>
      </c>
      <c r="D9" s="11">
        <v>438800</v>
      </c>
      <c r="E9" s="11">
        <v>438800</v>
      </c>
      <c r="F9" s="11">
        <v>0</v>
      </c>
      <c r="G9" s="237" t="s">
        <v>938</v>
      </c>
      <c r="H9" s="237" t="s">
        <v>837</v>
      </c>
      <c r="I9" s="344" t="s">
        <v>867</v>
      </c>
      <c r="J9" s="173" t="s">
        <v>1069</v>
      </c>
    </row>
    <row r="10" spans="1:10" x14ac:dyDescent="0.3">
      <c r="A10" s="161">
        <v>8</v>
      </c>
      <c r="B10" s="256" t="s">
        <v>550</v>
      </c>
      <c r="C10" s="261" t="s">
        <v>551</v>
      </c>
      <c r="D10" s="258"/>
      <c r="E10" s="258"/>
      <c r="F10" s="258"/>
      <c r="G10" s="258" t="s">
        <v>949</v>
      </c>
      <c r="H10" s="259" t="s">
        <v>837</v>
      </c>
      <c r="I10" s="346" t="s">
        <v>867</v>
      </c>
      <c r="J10" s="173" t="s">
        <v>1069</v>
      </c>
    </row>
    <row r="11" spans="1:10" x14ac:dyDescent="0.3">
      <c r="A11" s="161">
        <v>9</v>
      </c>
      <c r="B11" s="43" t="s">
        <v>553</v>
      </c>
      <c r="C11" s="236" t="s">
        <v>554</v>
      </c>
      <c r="D11" s="263">
        <v>900</v>
      </c>
      <c r="E11" s="11"/>
      <c r="F11" s="11">
        <v>900</v>
      </c>
      <c r="G11" s="237" t="s">
        <v>938</v>
      </c>
      <c r="H11" s="237" t="s">
        <v>410</v>
      </c>
      <c r="I11" s="344" t="s">
        <v>856</v>
      </c>
      <c r="J11" s="173" t="s">
        <v>1069</v>
      </c>
    </row>
    <row r="12" spans="1:10" x14ac:dyDescent="0.3">
      <c r="A12" s="29">
        <v>10</v>
      </c>
      <c r="B12" s="43" t="s">
        <v>568</v>
      </c>
      <c r="C12" s="236" t="s">
        <v>569</v>
      </c>
      <c r="D12" s="11">
        <v>1842750</v>
      </c>
      <c r="E12" s="11">
        <v>1000000</v>
      </c>
      <c r="F12" s="11">
        <v>842750</v>
      </c>
      <c r="G12" s="237" t="s">
        <v>938</v>
      </c>
      <c r="H12" s="237" t="s">
        <v>410</v>
      </c>
      <c r="I12" s="344" t="s">
        <v>863</v>
      </c>
      <c r="J12" s="173" t="s">
        <v>1069</v>
      </c>
    </row>
    <row r="13" spans="1:10" x14ac:dyDescent="0.3">
      <c r="A13" s="161">
        <v>11</v>
      </c>
      <c r="B13" s="256" t="s">
        <v>589</v>
      </c>
      <c r="C13" s="261" t="s">
        <v>590</v>
      </c>
      <c r="D13" s="258"/>
      <c r="E13" s="258"/>
      <c r="F13" s="258"/>
      <c r="G13" s="258" t="s">
        <v>949</v>
      </c>
      <c r="H13" s="259" t="s">
        <v>410</v>
      </c>
      <c r="I13" s="346" t="s">
        <v>877</v>
      </c>
      <c r="J13" s="173" t="s">
        <v>1069</v>
      </c>
    </row>
    <row r="14" spans="1:10" x14ac:dyDescent="0.3">
      <c r="A14" s="161">
        <v>12</v>
      </c>
      <c r="B14" s="43" t="s">
        <v>615</v>
      </c>
      <c r="C14" s="236" t="s">
        <v>616</v>
      </c>
      <c r="D14" s="11">
        <v>1242000</v>
      </c>
      <c r="E14" s="11">
        <v>1242000</v>
      </c>
      <c r="F14" s="11">
        <v>0</v>
      </c>
      <c r="G14" s="237" t="s">
        <v>938</v>
      </c>
      <c r="H14" s="237" t="s">
        <v>410</v>
      </c>
      <c r="I14" s="344" t="s">
        <v>875</v>
      </c>
      <c r="J14" s="173" t="s">
        <v>1069</v>
      </c>
    </row>
    <row r="15" spans="1:10" ht="22.8" x14ac:dyDescent="0.3">
      <c r="A15" s="29">
        <v>13</v>
      </c>
      <c r="B15" s="43" t="s">
        <v>618</v>
      </c>
      <c r="C15" s="236" t="s">
        <v>619</v>
      </c>
      <c r="D15" s="11">
        <v>14441000</v>
      </c>
      <c r="E15" s="11"/>
      <c r="F15" s="11">
        <v>14441000</v>
      </c>
      <c r="G15" s="11" t="s">
        <v>1089</v>
      </c>
      <c r="H15" s="237" t="s">
        <v>156</v>
      </c>
      <c r="I15" s="344" t="s">
        <v>852</v>
      </c>
      <c r="J15" s="173" t="s">
        <v>1069</v>
      </c>
    </row>
    <row r="16" spans="1:10" x14ac:dyDescent="0.3">
      <c r="A16" s="161">
        <v>14</v>
      </c>
      <c r="B16" s="43" t="s">
        <v>621</v>
      </c>
      <c r="C16" s="236" t="s">
        <v>622</v>
      </c>
      <c r="D16" s="11">
        <v>1077000</v>
      </c>
      <c r="E16" s="11">
        <v>200000</v>
      </c>
      <c r="F16" s="11">
        <v>877000</v>
      </c>
      <c r="G16" s="237" t="s">
        <v>938</v>
      </c>
      <c r="H16" s="237" t="s">
        <v>156</v>
      </c>
      <c r="I16" s="344" t="s">
        <v>849</v>
      </c>
      <c r="J16" s="173" t="s">
        <v>1069</v>
      </c>
    </row>
    <row r="17" spans="1:10" ht="34.200000000000003" x14ac:dyDescent="0.3">
      <c r="A17" s="161">
        <v>15</v>
      </c>
      <c r="B17" s="43" t="s">
        <v>633</v>
      </c>
      <c r="C17" s="236">
        <v>690217300399</v>
      </c>
      <c r="D17" s="11">
        <v>17997920</v>
      </c>
      <c r="E17" s="11"/>
      <c r="F17" s="11">
        <v>17997920</v>
      </c>
      <c r="G17" s="259" t="s">
        <v>1017</v>
      </c>
      <c r="H17" s="237" t="s">
        <v>837</v>
      </c>
      <c r="I17" s="344" t="s">
        <v>867</v>
      </c>
      <c r="J17" s="173" t="s">
        <v>1069</v>
      </c>
    </row>
    <row r="18" spans="1:10" x14ac:dyDescent="0.3">
      <c r="A18" s="29">
        <v>16</v>
      </c>
      <c r="B18" s="43" t="s">
        <v>639</v>
      </c>
      <c r="C18" s="236" t="s">
        <v>640</v>
      </c>
      <c r="D18" s="11">
        <v>9705500</v>
      </c>
      <c r="E18" s="11">
        <v>7700000</v>
      </c>
      <c r="F18" s="11">
        <v>2005500</v>
      </c>
      <c r="G18" s="237" t="s">
        <v>88</v>
      </c>
      <c r="H18" s="237" t="s">
        <v>156</v>
      </c>
      <c r="I18" s="344" t="s">
        <v>875</v>
      </c>
      <c r="J18" s="173" t="s">
        <v>1069</v>
      </c>
    </row>
    <row r="19" spans="1:10" x14ac:dyDescent="0.3">
      <c r="A19" s="161">
        <v>17</v>
      </c>
      <c r="B19" s="256" t="s">
        <v>648</v>
      </c>
      <c r="C19" s="261">
        <v>880513350999</v>
      </c>
      <c r="D19" s="258"/>
      <c r="E19" s="258"/>
      <c r="F19" s="258"/>
      <c r="G19" s="258" t="s">
        <v>949</v>
      </c>
      <c r="H19" s="259" t="s">
        <v>410</v>
      </c>
      <c r="I19" s="346" t="s">
        <v>863</v>
      </c>
      <c r="J19" s="173" t="s">
        <v>1069</v>
      </c>
    </row>
    <row r="20" spans="1:10" x14ac:dyDescent="0.3">
      <c r="A20" s="161">
        <v>18</v>
      </c>
      <c r="B20" s="256" t="s">
        <v>650</v>
      </c>
      <c r="C20" s="261" t="s">
        <v>651</v>
      </c>
      <c r="D20" s="258"/>
      <c r="E20" s="258"/>
      <c r="F20" s="258"/>
      <c r="G20" s="258" t="s">
        <v>949</v>
      </c>
      <c r="H20" s="259" t="s">
        <v>156</v>
      </c>
      <c r="I20" s="346" t="s">
        <v>849</v>
      </c>
      <c r="J20" s="173" t="s">
        <v>1069</v>
      </c>
    </row>
    <row r="21" spans="1:10" ht="22.8" x14ac:dyDescent="0.3">
      <c r="A21" s="29">
        <v>19</v>
      </c>
      <c r="B21" s="43" t="s">
        <v>659</v>
      </c>
      <c r="C21" s="236" t="s">
        <v>660</v>
      </c>
      <c r="D21" s="11">
        <v>7311200</v>
      </c>
      <c r="E21" s="11">
        <v>4311200</v>
      </c>
      <c r="F21" s="11">
        <v>3000000</v>
      </c>
      <c r="G21" s="237" t="s">
        <v>976</v>
      </c>
      <c r="H21" s="237" t="s">
        <v>156</v>
      </c>
      <c r="I21" s="344" t="s">
        <v>856</v>
      </c>
      <c r="J21" s="173" t="s">
        <v>1069</v>
      </c>
    </row>
    <row r="22" spans="1:10" x14ac:dyDescent="0.3">
      <c r="A22" s="161">
        <v>20</v>
      </c>
      <c r="B22" s="256" t="s">
        <v>662</v>
      </c>
      <c r="C22" s="261" t="s">
        <v>663</v>
      </c>
      <c r="D22" s="258"/>
      <c r="E22" s="258"/>
      <c r="F22" s="258"/>
      <c r="G22" s="258" t="s">
        <v>949</v>
      </c>
      <c r="H22" s="259" t="s">
        <v>837</v>
      </c>
      <c r="I22" s="346" t="s">
        <v>865</v>
      </c>
      <c r="J22" s="173" t="s">
        <v>1069</v>
      </c>
    </row>
    <row r="23" spans="1:10" x14ac:dyDescent="0.3">
      <c r="A23" s="161">
        <v>21</v>
      </c>
      <c r="B23" s="43" t="s">
        <v>665</v>
      </c>
      <c r="C23" s="236" t="s">
        <v>666</v>
      </c>
      <c r="D23" s="11">
        <v>1949000</v>
      </c>
      <c r="E23" s="11">
        <v>300000</v>
      </c>
      <c r="F23" s="11">
        <v>1649000</v>
      </c>
      <c r="G23" s="11" t="s">
        <v>88</v>
      </c>
      <c r="H23" s="237" t="s">
        <v>156</v>
      </c>
      <c r="I23" s="344" t="s">
        <v>876</v>
      </c>
      <c r="J23" s="173" t="s">
        <v>1069</v>
      </c>
    </row>
    <row r="24" spans="1:10" x14ac:dyDescent="0.3">
      <c r="A24" s="29">
        <v>22</v>
      </c>
      <c r="B24" s="256" t="s">
        <v>692</v>
      </c>
      <c r="C24" s="261" t="s">
        <v>693</v>
      </c>
      <c r="D24" s="258"/>
      <c r="E24" s="258"/>
      <c r="F24" s="258"/>
      <c r="G24" s="258" t="s">
        <v>949</v>
      </c>
      <c r="H24" s="259" t="s">
        <v>156</v>
      </c>
      <c r="I24" s="346" t="s">
        <v>856</v>
      </c>
      <c r="J24" s="173" t="s">
        <v>1069</v>
      </c>
    </row>
    <row r="25" spans="1:10" ht="22.8" x14ac:dyDescent="0.3">
      <c r="A25" s="161">
        <v>23</v>
      </c>
      <c r="B25" s="43" t="s">
        <v>695</v>
      </c>
      <c r="C25" s="236" t="s">
        <v>696</v>
      </c>
      <c r="D25" s="11">
        <v>3799857</v>
      </c>
      <c r="E25" s="11">
        <v>3200000</v>
      </c>
      <c r="F25" s="11">
        <v>599857</v>
      </c>
      <c r="G25" s="237" t="s">
        <v>938</v>
      </c>
      <c r="H25" s="237" t="s">
        <v>410</v>
      </c>
      <c r="I25" s="344" t="s">
        <v>852</v>
      </c>
      <c r="J25" s="173" t="s">
        <v>1069</v>
      </c>
    </row>
    <row r="26" spans="1:10" x14ac:dyDescent="0.3">
      <c r="A26" s="161">
        <v>24</v>
      </c>
      <c r="B26" s="43" t="s">
        <v>705</v>
      </c>
      <c r="C26" s="236" t="s">
        <v>706</v>
      </c>
      <c r="D26" s="11">
        <v>3200000</v>
      </c>
      <c r="E26" s="11">
        <v>1000000</v>
      </c>
      <c r="F26" s="11">
        <v>2200000</v>
      </c>
      <c r="G26" s="237" t="s">
        <v>938</v>
      </c>
      <c r="H26" s="237" t="s">
        <v>156</v>
      </c>
      <c r="I26" s="344" t="s">
        <v>856</v>
      </c>
      <c r="J26" s="173" t="s">
        <v>1069</v>
      </c>
    </row>
    <row r="27" spans="1:10" x14ac:dyDescent="0.3">
      <c r="A27" s="29">
        <v>25</v>
      </c>
      <c r="B27" s="43" t="s">
        <v>715</v>
      </c>
      <c r="C27" s="236" t="s">
        <v>716</v>
      </c>
      <c r="D27" s="11">
        <v>3108200</v>
      </c>
      <c r="E27" s="11"/>
      <c r="F27" s="11">
        <v>3108200</v>
      </c>
      <c r="G27" s="11" t="s">
        <v>1088</v>
      </c>
      <c r="H27" s="237" t="s">
        <v>156</v>
      </c>
      <c r="I27" s="344" t="s">
        <v>849</v>
      </c>
      <c r="J27" s="173" t="s">
        <v>1069</v>
      </c>
    </row>
    <row r="28" spans="1:10" x14ac:dyDescent="0.3">
      <c r="A28" s="161">
        <v>26</v>
      </c>
      <c r="B28" s="256" t="s">
        <v>719</v>
      </c>
      <c r="C28" s="261" t="s">
        <v>720</v>
      </c>
      <c r="D28" s="258"/>
      <c r="E28" s="258"/>
      <c r="F28" s="258"/>
      <c r="G28" s="258" t="s">
        <v>949</v>
      </c>
      <c r="H28" s="259" t="s">
        <v>837</v>
      </c>
      <c r="I28" s="346" t="s">
        <v>865</v>
      </c>
      <c r="J28" s="173" t="s">
        <v>1069</v>
      </c>
    </row>
    <row r="29" spans="1:10" x14ac:dyDescent="0.3">
      <c r="A29" s="161">
        <v>27</v>
      </c>
      <c r="B29" s="256" t="s">
        <v>725</v>
      </c>
      <c r="C29" s="261" t="s">
        <v>726</v>
      </c>
      <c r="D29" s="258"/>
      <c r="E29" s="258"/>
      <c r="F29" s="258"/>
      <c r="G29" s="258" t="s">
        <v>949</v>
      </c>
      <c r="H29" s="259" t="s">
        <v>156</v>
      </c>
      <c r="I29" s="346" t="s">
        <v>856</v>
      </c>
      <c r="J29" s="173" t="s">
        <v>1069</v>
      </c>
    </row>
    <row r="30" spans="1:10" x14ac:dyDescent="0.3">
      <c r="A30" s="29">
        <v>28</v>
      </c>
      <c r="B30" s="43" t="s">
        <v>728</v>
      </c>
      <c r="C30" s="236" t="s">
        <v>729</v>
      </c>
      <c r="D30" s="11">
        <v>324000</v>
      </c>
      <c r="E30" s="11"/>
      <c r="F30" s="11">
        <v>324000</v>
      </c>
      <c r="G30" s="237" t="s">
        <v>938</v>
      </c>
      <c r="H30" s="237" t="s">
        <v>410</v>
      </c>
      <c r="I30" s="344" t="s">
        <v>858</v>
      </c>
      <c r="J30" s="173" t="s">
        <v>1069</v>
      </c>
    </row>
    <row r="31" spans="1:10" x14ac:dyDescent="0.3">
      <c r="A31" s="161">
        <v>29</v>
      </c>
      <c r="B31" s="256" t="s">
        <v>737</v>
      </c>
      <c r="C31" s="261" t="s">
        <v>738</v>
      </c>
      <c r="D31" s="258"/>
      <c r="E31" s="258"/>
      <c r="F31" s="258"/>
      <c r="G31" s="258" t="s">
        <v>949</v>
      </c>
      <c r="H31" s="259" t="s">
        <v>837</v>
      </c>
      <c r="I31" s="346" t="s">
        <v>849</v>
      </c>
      <c r="J31" s="173" t="s">
        <v>1069</v>
      </c>
    </row>
    <row r="32" spans="1:10" x14ac:dyDescent="0.3">
      <c r="A32" s="161">
        <v>30</v>
      </c>
      <c r="B32" s="256" t="s">
        <v>740</v>
      </c>
      <c r="C32" s="261" t="s">
        <v>741</v>
      </c>
      <c r="D32" s="258"/>
      <c r="E32" s="258"/>
      <c r="F32" s="258"/>
      <c r="G32" s="258" t="s">
        <v>949</v>
      </c>
      <c r="H32" s="259" t="s">
        <v>410</v>
      </c>
      <c r="I32" s="346" t="s">
        <v>880</v>
      </c>
      <c r="J32" s="173" t="s">
        <v>1069</v>
      </c>
    </row>
    <row r="33" spans="1:10" x14ac:dyDescent="0.3">
      <c r="A33" s="29">
        <v>31</v>
      </c>
      <c r="B33" s="43" t="s">
        <v>744</v>
      </c>
      <c r="C33" s="236" t="s">
        <v>745</v>
      </c>
      <c r="D33" s="11">
        <v>13564000</v>
      </c>
      <c r="E33" s="11">
        <v>3364000</v>
      </c>
      <c r="F33" s="11">
        <v>10200000</v>
      </c>
      <c r="G33" s="11"/>
      <c r="H33" s="237" t="s">
        <v>837</v>
      </c>
      <c r="I33" s="344" t="s">
        <v>856</v>
      </c>
      <c r="J33" s="173" t="s">
        <v>1069</v>
      </c>
    </row>
    <row r="34" spans="1:10" ht="22.8" x14ac:dyDescent="0.3">
      <c r="A34" s="161">
        <v>32</v>
      </c>
      <c r="B34" s="256" t="s">
        <v>747</v>
      </c>
      <c r="C34" s="261" t="s">
        <v>748</v>
      </c>
      <c r="D34" s="258"/>
      <c r="E34" s="258"/>
      <c r="F34" s="258"/>
      <c r="G34" s="258" t="s">
        <v>949</v>
      </c>
      <c r="H34" s="259" t="s">
        <v>837</v>
      </c>
      <c r="I34" s="346" t="s">
        <v>867</v>
      </c>
      <c r="J34" s="173" t="s">
        <v>1069</v>
      </c>
    </row>
    <row r="35" spans="1:10" x14ac:dyDescent="0.3">
      <c r="A35" s="161">
        <v>33</v>
      </c>
      <c r="B35" s="43" t="s">
        <v>766</v>
      </c>
      <c r="C35" s="236" t="s">
        <v>767</v>
      </c>
      <c r="D35" s="11">
        <v>827253</v>
      </c>
      <c r="E35" s="11">
        <v>510000</v>
      </c>
      <c r="F35" s="11">
        <v>317253</v>
      </c>
      <c r="G35" s="237" t="s">
        <v>938</v>
      </c>
      <c r="H35" s="237" t="s">
        <v>410</v>
      </c>
      <c r="I35" s="344" t="s">
        <v>856</v>
      </c>
      <c r="J35" s="173" t="s">
        <v>1069</v>
      </c>
    </row>
    <row r="36" spans="1:10" x14ac:dyDescent="0.3">
      <c r="A36" s="29">
        <v>34</v>
      </c>
      <c r="B36" s="43" t="s">
        <v>788</v>
      </c>
      <c r="C36" s="236" t="s">
        <v>789</v>
      </c>
      <c r="D36" s="11">
        <v>8754000</v>
      </c>
      <c r="E36" s="11"/>
      <c r="F36" s="11">
        <v>8754000</v>
      </c>
      <c r="G36" s="11" t="s">
        <v>1030</v>
      </c>
      <c r="H36" s="237" t="s">
        <v>156</v>
      </c>
      <c r="I36" s="344" t="s">
        <v>880</v>
      </c>
      <c r="J36" s="173" t="s">
        <v>1069</v>
      </c>
    </row>
    <row r="37" spans="1:10" x14ac:dyDescent="0.3">
      <c r="A37" s="161">
        <v>35</v>
      </c>
      <c r="B37" s="43" t="s">
        <v>809</v>
      </c>
      <c r="C37" s="236" t="s">
        <v>810</v>
      </c>
      <c r="D37" s="11">
        <v>5181748</v>
      </c>
      <c r="E37" s="11">
        <v>4000000</v>
      </c>
      <c r="F37" s="11">
        <v>1181748</v>
      </c>
      <c r="G37" s="237" t="s">
        <v>938</v>
      </c>
      <c r="H37" s="237" t="s">
        <v>410</v>
      </c>
      <c r="I37" s="344" t="s">
        <v>856</v>
      </c>
      <c r="J37" s="173" t="s">
        <v>1069</v>
      </c>
    </row>
    <row r="38" spans="1:10" ht="22.8" x14ac:dyDescent="0.3">
      <c r="A38" s="161">
        <v>36</v>
      </c>
      <c r="B38" s="43" t="s">
        <v>812</v>
      </c>
      <c r="C38" s="236" t="s">
        <v>813</v>
      </c>
      <c r="D38" s="11">
        <v>382080</v>
      </c>
      <c r="E38" s="11">
        <v>100000</v>
      </c>
      <c r="F38" s="11">
        <v>282080</v>
      </c>
      <c r="G38" s="237" t="s">
        <v>938</v>
      </c>
      <c r="H38" s="237" t="s">
        <v>156</v>
      </c>
      <c r="I38" s="344" t="s">
        <v>880</v>
      </c>
      <c r="J38" s="173" t="s">
        <v>1069</v>
      </c>
    </row>
    <row r="39" spans="1:10" x14ac:dyDescent="0.3">
      <c r="A39" s="29">
        <v>37</v>
      </c>
      <c r="B39" s="43" t="s">
        <v>815</v>
      </c>
      <c r="C39" s="236" t="s">
        <v>816</v>
      </c>
      <c r="D39" s="11">
        <v>7260000</v>
      </c>
      <c r="E39" s="11">
        <v>2460000</v>
      </c>
      <c r="F39" s="11">
        <v>4800000</v>
      </c>
      <c r="G39" s="11"/>
      <c r="H39" s="237" t="s">
        <v>410</v>
      </c>
      <c r="I39" s="344" t="s">
        <v>858</v>
      </c>
      <c r="J39" s="173" t="s">
        <v>1069</v>
      </c>
    </row>
    <row r="40" spans="1:10" ht="22.8" x14ac:dyDescent="0.3">
      <c r="A40" s="161">
        <v>38</v>
      </c>
      <c r="B40" s="256" t="s">
        <v>822</v>
      </c>
      <c r="C40" s="261" t="s">
        <v>823</v>
      </c>
      <c r="D40" s="258"/>
      <c r="E40" s="258"/>
      <c r="F40" s="258"/>
      <c r="G40" s="258" t="s">
        <v>949</v>
      </c>
      <c r="H40" s="259" t="s">
        <v>156</v>
      </c>
      <c r="I40" s="346" t="s">
        <v>849</v>
      </c>
      <c r="J40" s="173" t="s">
        <v>1069</v>
      </c>
    </row>
    <row r="41" spans="1:10" x14ac:dyDescent="0.3">
      <c r="B41" s="356" t="s">
        <v>350</v>
      </c>
      <c r="C41" s="357"/>
      <c r="D41" s="358">
        <f>SUM(D3:D40)</f>
        <v>111344331</v>
      </c>
      <c r="E41" s="358">
        <f>SUM(E3:E40)</f>
        <v>33538675</v>
      </c>
      <c r="F41" s="358">
        <f>SUM(F3:F40)</f>
        <v>77805656</v>
      </c>
      <c r="G41" s="357"/>
      <c r="H41" s="357"/>
      <c r="I41" s="35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3E6DB-2271-4517-BCFC-85047109EB32}">
  <dimension ref="A1:O20"/>
  <sheetViews>
    <sheetView workbookViewId="0">
      <selection activeCell="L15" sqref="L15:L17"/>
    </sheetView>
  </sheetViews>
  <sheetFormatPr defaultRowHeight="14.4" x14ac:dyDescent="0.3"/>
  <cols>
    <col min="2" max="2" width="20.77734375" customWidth="1"/>
    <col min="3" max="3" width="15.21875" customWidth="1"/>
    <col min="4" max="4" width="13" customWidth="1"/>
    <col min="5" max="5" width="13.33203125" bestFit="1" customWidth="1"/>
    <col min="6" max="6" width="15.109375" customWidth="1"/>
    <col min="7" max="7" width="14.21875" customWidth="1"/>
    <col min="8" max="8" width="15" customWidth="1"/>
    <col min="9" max="9" width="13.33203125" bestFit="1" customWidth="1"/>
    <col min="10" max="10" width="12.33203125" style="337" bestFit="1" customWidth="1"/>
    <col min="11" max="11" width="14.44140625" style="337" customWidth="1"/>
    <col min="12" max="12" width="29.21875" customWidth="1"/>
  </cols>
  <sheetData>
    <row r="1" spans="1:15" x14ac:dyDescent="0.3">
      <c r="A1" s="293"/>
      <c r="B1" s="433" t="s">
        <v>975</v>
      </c>
      <c r="C1" s="433"/>
      <c r="D1" s="294"/>
      <c r="E1" s="295"/>
      <c r="F1" s="296"/>
      <c r="G1" s="296"/>
      <c r="H1" s="295"/>
      <c r="I1" s="297"/>
    </row>
    <row r="2" spans="1:15" x14ac:dyDescent="0.3">
      <c r="A2" s="434" t="s">
        <v>95</v>
      </c>
      <c r="B2" s="435" t="s">
        <v>2</v>
      </c>
      <c r="C2" s="437" t="s">
        <v>99</v>
      </c>
      <c r="D2" s="439" t="s">
        <v>102</v>
      </c>
      <c r="E2" s="430" t="s">
        <v>103</v>
      </c>
      <c r="F2" s="430"/>
      <c r="G2" s="430"/>
      <c r="H2" s="430"/>
      <c r="I2" s="431" t="s">
        <v>130</v>
      </c>
    </row>
    <row r="3" spans="1:15" ht="22.8" x14ac:dyDescent="0.3">
      <c r="A3" s="434"/>
      <c r="B3" s="436"/>
      <c r="C3" s="438"/>
      <c r="D3" s="440"/>
      <c r="E3" s="299" t="s">
        <v>104</v>
      </c>
      <c r="F3" s="299" t="s">
        <v>105</v>
      </c>
      <c r="G3" s="299" t="s">
        <v>106</v>
      </c>
      <c r="H3" s="299" t="s">
        <v>145</v>
      </c>
      <c r="I3" s="432"/>
      <c r="J3" s="337" t="s">
        <v>1086</v>
      </c>
    </row>
    <row r="4" spans="1:15" x14ac:dyDescent="0.3">
      <c r="A4" s="298">
        <v>1</v>
      </c>
      <c r="B4" s="300" t="s">
        <v>445</v>
      </c>
      <c r="C4" s="283">
        <v>64193170</v>
      </c>
      <c r="D4" s="285">
        <v>57956557</v>
      </c>
      <c r="E4" s="301">
        <v>64193170</v>
      </c>
      <c r="F4" s="282">
        <v>32096585</v>
      </c>
      <c r="G4" s="282">
        <v>497445</v>
      </c>
      <c r="H4" s="282">
        <v>3276300</v>
      </c>
      <c r="I4" s="302">
        <f t="shared" ref="I4:I17" si="0">E4+F4+G4-D4</f>
        <v>38830643</v>
      </c>
      <c r="J4" t="s">
        <v>1069</v>
      </c>
      <c r="K4" s="362">
        <f>C4-D4</f>
        <v>6236613</v>
      </c>
      <c r="L4" s="337"/>
      <c r="N4" s="337"/>
      <c r="O4" s="337"/>
    </row>
    <row r="5" spans="1:15" x14ac:dyDescent="0.3">
      <c r="A5" s="298">
        <v>2</v>
      </c>
      <c r="B5" s="300" t="s">
        <v>964</v>
      </c>
      <c r="C5" s="285">
        <v>37083704</v>
      </c>
      <c r="D5" s="280"/>
      <c r="E5" s="301">
        <v>37083704</v>
      </c>
      <c r="F5" s="282">
        <v>18541852</v>
      </c>
      <c r="G5" s="282">
        <v>499105</v>
      </c>
      <c r="H5" s="282">
        <v>1576335</v>
      </c>
      <c r="I5" s="302">
        <f t="shared" si="0"/>
        <v>56124661</v>
      </c>
      <c r="J5" t="s">
        <v>1069</v>
      </c>
      <c r="K5" s="362">
        <f t="shared" ref="K5:K17" si="1">C5-D5</f>
        <v>37083704</v>
      </c>
      <c r="L5" s="337"/>
      <c r="N5" s="337"/>
      <c r="O5" s="337"/>
    </row>
    <row r="6" spans="1:15" ht="36" x14ac:dyDescent="0.3">
      <c r="A6" s="298">
        <v>3</v>
      </c>
      <c r="B6" s="300" t="s">
        <v>828</v>
      </c>
      <c r="C6" s="283">
        <v>52529039</v>
      </c>
      <c r="D6" s="282"/>
      <c r="E6" s="301">
        <v>52529039</v>
      </c>
      <c r="F6" s="282">
        <v>26264519.5</v>
      </c>
      <c r="G6" s="282">
        <v>499105</v>
      </c>
      <c r="H6" s="284"/>
      <c r="I6" s="302">
        <f t="shared" si="0"/>
        <v>79292663.5</v>
      </c>
      <c r="J6" t="s">
        <v>1069</v>
      </c>
      <c r="K6" s="362">
        <f t="shared" si="1"/>
        <v>52529039</v>
      </c>
      <c r="L6" s="337"/>
      <c r="N6" s="337"/>
      <c r="O6" s="337"/>
    </row>
    <row r="7" spans="1:15" x14ac:dyDescent="0.3">
      <c r="A7" s="298">
        <v>4</v>
      </c>
      <c r="B7" s="300" t="s">
        <v>535</v>
      </c>
      <c r="C7" s="283">
        <v>19054800</v>
      </c>
      <c r="D7" s="282">
        <v>15000000</v>
      </c>
      <c r="E7" s="301">
        <v>19054800</v>
      </c>
      <c r="F7" s="282">
        <v>9527400</v>
      </c>
      <c r="G7" s="282">
        <v>497440</v>
      </c>
      <c r="H7" s="284"/>
      <c r="I7" s="302">
        <f t="shared" si="0"/>
        <v>14079640</v>
      </c>
      <c r="J7" t="s">
        <v>1069</v>
      </c>
      <c r="K7" s="362">
        <f t="shared" si="1"/>
        <v>4054800</v>
      </c>
      <c r="L7" s="337"/>
      <c r="N7" s="337"/>
      <c r="O7" s="337"/>
    </row>
    <row r="8" spans="1:15" x14ac:dyDescent="0.3">
      <c r="A8" s="298">
        <v>5</v>
      </c>
      <c r="B8" s="331" t="s">
        <v>968</v>
      </c>
      <c r="C8" s="329">
        <v>70000000</v>
      </c>
      <c r="D8" s="287"/>
      <c r="E8" s="301">
        <v>70000000</v>
      </c>
      <c r="F8" s="282">
        <v>35000000</v>
      </c>
      <c r="G8" s="329">
        <v>499105</v>
      </c>
      <c r="H8" s="284"/>
      <c r="I8" s="302">
        <f t="shared" si="0"/>
        <v>105499105</v>
      </c>
      <c r="J8" t="s">
        <v>1069</v>
      </c>
      <c r="K8" s="362">
        <f t="shared" si="1"/>
        <v>70000000</v>
      </c>
      <c r="L8" s="337"/>
      <c r="N8" s="337"/>
      <c r="O8" s="337"/>
    </row>
    <row r="9" spans="1:15" x14ac:dyDescent="0.3">
      <c r="A9" s="298">
        <v>6</v>
      </c>
      <c r="B9" s="300" t="s">
        <v>550</v>
      </c>
      <c r="C9" s="283">
        <v>5349315</v>
      </c>
      <c r="D9" s="282">
        <v>1550040</v>
      </c>
      <c r="E9" s="301">
        <v>5349315</v>
      </c>
      <c r="F9" s="282">
        <v>2674657.5</v>
      </c>
      <c r="G9" s="282">
        <v>500099</v>
      </c>
      <c r="H9" s="284"/>
      <c r="I9" s="302">
        <f t="shared" si="0"/>
        <v>6974031.5</v>
      </c>
      <c r="J9" t="s">
        <v>1069</v>
      </c>
      <c r="K9" s="362">
        <f t="shared" si="1"/>
        <v>3799275</v>
      </c>
      <c r="L9" s="337"/>
      <c r="N9" s="337"/>
      <c r="O9" s="337"/>
    </row>
    <row r="10" spans="1:15" x14ac:dyDescent="0.3">
      <c r="A10" s="298">
        <v>7</v>
      </c>
      <c r="B10" s="300" t="s">
        <v>692</v>
      </c>
      <c r="C10" s="283">
        <v>85504972</v>
      </c>
      <c r="D10" s="280">
        <v>65972000</v>
      </c>
      <c r="E10" s="301">
        <v>85504972</v>
      </c>
      <c r="F10" s="282"/>
      <c r="G10" s="282">
        <v>509785</v>
      </c>
      <c r="H10" s="284"/>
      <c r="I10" s="302">
        <f t="shared" si="0"/>
        <v>20042757</v>
      </c>
      <c r="J10" t="s">
        <v>1069</v>
      </c>
      <c r="K10" s="362">
        <f t="shared" si="1"/>
        <v>19532972</v>
      </c>
      <c r="L10" s="337"/>
      <c r="N10" s="337"/>
      <c r="O10" s="337"/>
    </row>
    <row r="11" spans="1:15" x14ac:dyDescent="0.3">
      <c r="A11" s="298">
        <v>8</v>
      </c>
      <c r="B11" s="300" t="s">
        <v>740</v>
      </c>
      <c r="C11" s="283">
        <v>5300000</v>
      </c>
      <c r="D11" s="280"/>
      <c r="E11" s="301">
        <v>5300000</v>
      </c>
      <c r="F11" s="282">
        <v>2650000</v>
      </c>
      <c r="G11" s="282">
        <v>509785</v>
      </c>
      <c r="H11" s="284"/>
      <c r="I11" s="302">
        <f t="shared" si="0"/>
        <v>8459785</v>
      </c>
      <c r="J11" t="s">
        <v>1069</v>
      </c>
      <c r="K11" s="362">
        <f t="shared" si="1"/>
        <v>5300000</v>
      </c>
      <c r="L11" s="337"/>
      <c r="N11" s="337"/>
      <c r="O11" s="337"/>
    </row>
    <row r="12" spans="1:15" ht="24" x14ac:dyDescent="0.3">
      <c r="A12" s="298">
        <v>9</v>
      </c>
      <c r="B12" s="300" t="s">
        <v>822</v>
      </c>
      <c r="C12" s="282">
        <v>7551000</v>
      </c>
      <c r="D12" s="282">
        <v>551000</v>
      </c>
      <c r="E12" s="301">
        <v>7551000</v>
      </c>
      <c r="F12" s="282">
        <v>3775500</v>
      </c>
      <c r="G12" s="282">
        <v>509785</v>
      </c>
      <c r="H12" s="284"/>
      <c r="I12" s="302">
        <f t="shared" si="0"/>
        <v>11285285</v>
      </c>
      <c r="J12" t="s">
        <v>1069</v>
      </c>
      <c r="K12" s="362">
        <f t="shared" si="1"/>
        <v>7000000</v>
      </c>
      <c r="L12" s="337"/>
      <c r="N12" s="337"/>
      <c r="O12" s="337"/>
    </row>
    <row r="13" spans="1:15" x14ac:dyDescent="0.3">
      <c r="A13" s="298">
        <v>10</v>
      </c>
      <c r="B13" s="300" t="s">
        <v>719</v>
      </c>
      <c r="C13" s="282">
        <v>3050000</v>
      </c>
      <c r="D13" s="282"/>
      <c r="E13" s="301">
        <v>3050000</v>
      </c>
      <c r="F13" s="282">
        <v>1525000</v>
      </c>
      <c r="G13" s="282">
        <v>497445</v>
      </c>
      <c r="H13" s="284"/>
      <c r="I13" s="302">
        <f t="shared" si="0"/>
        <v>5072445</v>
      </c>
      <c r="J13" t="s">
        <v>1069</v>
      </c>
      <c r="K13" s="362">
        <f t="shared" si="1"/>
        <v>3050000</v>
      </c>
      <c r="L13" s="337"/>
      <c r="N13" s="337"/>
      <c r="O13" s="337"/>
    </row>
    <row r="14" spans="1:15" x14ac:dyDescent="0.3">
      <c r="A14" s="298">
        <v>11</v>
      </c>
      <c r="B14" s="300" t="s">
        <v>662</v>
      </c>
      <c r="C14" s="282">
        <v>6636000</v>
      </c>
      <c r="D14" s="282"/>
      <c r="E14" s="301">
        <v>6636000</v>
      </c>
      <c r="F14" s="282">
        <v>3318000</v>
      </c>
      <c r="G14" s="282">
        <v>497445</v>
      </c>
      <c r="H14" s="284"/>
      <c r="I14" s="302">
        <f t="shared" si="0"/>
        <v>10451445</v>
      </c>
      <c r="J14" t="s">
        <v>1069</v>
      </c>
      <c r="K14" s="362">
        <f t="shared" si="1"/>
        <v>6636000</v>
      </c>
      <c r="L14" s="337"/>
      <c r="N14" s="337"/>
      <c r="O14" s="337"/>
    </row>
    <row r="15" spans="1:15" x14ac:dyDescent="0.3">
      <c r="A15" s="298">
        <v>12</v>
      </c>
      <c r="B15" s="300" t="s">
        <v>589</v>
      </c>
      <c r="C15" s="282">
        <v>2053250</v>
      </c>
      <c r="D15" s="282">
        <v>1000000</v>
      </c>
      <c r="E15" s="301">
        <v>2053250</v>
      </c>
      <c r="F15" s="282">
        <v>1026625</v>
      </c>
      <c r="G15" s="282"/>
      <c r="H15" s="284"/>
      <c r="I15" s="302">
        <f t="shared" si="0"/>
        <v>2079875</v>
      </c>
      <c r="J15" t="s">
        <v>1069</v>
      </c>
      <c r="K15" s="362">
        <f t="shared" si="1"/>
        <v>1053250</v>
      </c>
      <c r="L15" s="337"/>
      <c r="N15" s="337"/>
      <c r="O15" s="337"/>
    </row>
    <row r="16" spans="1:15" x14ac:dyDescent="0.3">
      <c r="A16" s="298">
        <v>13</v>
      </c>
      <c r="B16" s="300" t="s">
        <v>725</v>
      </c>
      <c r="C16" s="282">
        <v>1942500</v>
      </c>
      <c r="D16" s="282"/>
      <c r="E16" s="301">
        <v>1942500</v>
      </c>
      <c r="F16" s="282">
        <v>971250</v>
      </c>
      <c r="G16" s="282"/>
      <c r="H16" s="284"/>
      <c r="I16" s="302">
        <f t="shared" si="0"/>
        <v>2913750</v>
      </c>
      <c r="J16" t="s">
        <v>1069</v>
      </c>
      <c r="K16" s="362">
        <f t="shared" si="1"/>
        <v>1942500</v>
      </c>
      <c r="L16" s="337"/>
      <c r="N16" s="337"/>
      <c r="O16" s="337"/>
    </row>
    <row r="17" spans="1:15" x14ac:dyDescent="0.3">
      <c r="A17" s="298">
        <v>14</v>
      </c>
      <c r="B17" s="43" t="s">
        <v>648</v>
      </c>
      <c r="C17" s="11">
        <v>1001484</v>
      </c>
      <c r="D17" s="282"/>
      <c r="E17" s="11">
        <v>1001484</v>
      </c>
      <c r="F17" s="282">
        <f>E17/2</f>
        <v>500742</v>
      </c>
      <c r="G17" s="282">
        <v>505480</v>
      </c>
      <c r="H17" s="284"/>
      <c r="I17" s="302">
        <f t="shared" si="0"/>
        <v>2007706</v>
      </c>
      <c r="J17" t="s">
        <v>1069</v>
      </c>
      <c r="K17" s="362">
        <f t="shared" si="1"/>
        <v>1001484</v>
      </c>
      <c r="L17" s="337"/>
      <c r="N17" s="337"/>
      <c r="O17" s="337"/>
    </row>
    <row r="18" spans="1:15" x14ac:dyDescent="0.3">
      <c r="A18" s="307"/>
      <c r="B18" s="308"/>
      <c r="C18" s="309">
        <f>SUM(C4:C17)</f>
        <v>361249234</v>
      </c>
      <c r="D18" s="309">
        <f>SUM(D4:D17)</f>
        <v>142029597</v>
      </c>
      <c r="E18" s="309">
        <f>SUM(E4:E17)</f>
        <v>361249234</v>
      </c>
      <c r="F18" s="309">
        <f>SUM(F4:F16)</f>
        <v>137371389</v>
      </c>
      <c r="G18" s="309">
        <f>SUM(G4:G16)</f>
        <v>5516544</v>
      </c>
      <c r="H18" s="309">
        <f>SUM(H4:H16)</f>
        <v>4852635</v>
      </c>
      <c r="I18" s="309">
        <f>SUM(I4:I16)</f>
        <v>361106086</v>
      </c>
    </row>
    <row r="19" spans="1:15" x14ac:dyDescent="0.3">
      <c r="C19" s="311"/>
      <c r="D19" s="297"/>
      <c r="E19" s="297"/>
      <c r="F19" s="297"/>
      <c r="G19" s="311"/>
    </row>
    <row r="20" spans="1:15" x14ac:dyDescent="0.3">
      <c r="C20" s="297"/>
      <c r="D20" s="297"/>
      <c r="E20" s="297"/>
      <c r="F20" s="297"/>
      <c r="G20" s="297"/>
    </row>
  </sheetData>
  <autoFilter ref="A1:J19" xr:uid="{6F83E6DB-2271-4517-BCFC-85047109EB32}">
    <filterColumn colId="1" showButton="0"/>
  </autoFilter>
  <mergeCells count="7">
    <mergeCell ref="I2:I3"/>
    <mergeCell ref="B1:C1"/>
    <mergeCell ref="A2:A3"/>
    <mergeCell ref="B2:B3"/>
    <mergeCell ref="C2:C3"/>
    <mergeCell ref="D2:D3"/>
    <mergeCell ref="E2: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7ABAD-0EF3-4E32-A860-A30ABF8103AD}">
  <dimension ref="A1:O78"/>
  <sheetViews>
    <sheetView tabSelected="1" topLeftCell="A22" zoomScale="90" zoomScaleNormal="90" workbookViewId="0">
      <selection activeCell="G37" sqref="G37"/>
    </sheetView>
  </sheetViews>
  <sheetFormatPr defaultRowHeight="14.4" x14ac:dyDescent="0.3"/>
  <cols>
    <col min="2" max="2" width="20.77734375" customWidth="1"/>
    <col min="3" max="3" width="15.21875" customWidth="1"/>
    <col min="4" max="4" width="13" customWidth="1"/>
    <col min="5" max="5" width="13.33203125" bestFit="1" customWidth="1"/>
    <col min="6" max="6" width="15.109375" customWidth="1"/>
    <col min="7" max="7" width="14.21875" customWidth="1"/>
    <col min="8" max="8" width="15" customWidth="1"/>
    <col min="9" max="9" width="13.33203125" bestFit="1" customWidth="1"/>
    <col min="10" max="10" width="12.33203125" style="337" bestFit="1" customWidth="1"/>
    <col min="11" max="11" width="14.44140625" style="337" customWidth="1"/>
    <col min="12" max="12" width="29.21875" customWidth="1"/>
  </cols>
  <sheetData>
    <row r="1" spans="1:11" x14ac:dyDescent="0.3">
      <c r="A1" s="293"/>
      <c r="B1" s="433" t="s">
        <v>975</v>
      </c>
      <c r="C1" s="433"/>
      <c r="D1" s="294"/>
      <c r="E1" s="295"/>
      <c r="F1" s="296"/>
      <c r="G1" s="296"/>
      <c r="H1" s="295"/>
      <c r="I1" s="297"/>
    </row>
    <row r="2" spans="1:11" x14ac:dyDescent="0.3">
      <c r="A2" s="434" t="s">
        <v>95</v>
      </c>
      <c r="B2" s="435" t="s">
        <v>2</v>
      </c>
      <c r="C2" s="437" t="s">
        <v>99</v>
      </c>
      <c r="D2" s="439" t="s">
        <v>102</v>
      </c>
      <c r="E2" s="430" t="s">
        <v>103</v>
      </c>
      <c r="F2" s="430"/>
      <c r="G2" s="430"/>
      <c r="H2" s="430"/>
      <c r="I2" s="431" t="s">
        <v>130</v>
      </c>
    </row>
    <row r="3" spans="1:11" ht="22.8" x14ac:dyDescent="0.3">
      <c r="A3" s="434"/>
      <c r="B3" s="436"/>
      <c r="C3" s="438"/>
      <c r="D3" s="440"/>
      <c r="E3" s="299" t="s">
        <v>104</v>
      </c>
      <c r="F3" s="299" t="s">
        <v>105</v>
      </c>
      <c r="G3" s="299" t="s">
        <v>106</v>
      </c>
      <c r="H3" s="299" t="s">
        <v>145</v>
      </c>
      <c r="I3" s="432"/>
      <c r="J3" s="337" t="s">
        <v>1086</v>
      </c>
    </row>
    <row r="4" spans="1:11" x14ac:dyDescent="0.3">
      <c r="A4" s="298">
        <v>1</v>
      </c>
      <c r="B4" s="300" t="s">
        <v>825</v>
      </c>
      <c r="C4" s="283">
        <v>878400</v>
      </c>
      <c r="D4" s="283">
        <v>802000</v>
      </c>
      <c r="E4" s="301">
        <v>878400</v>
      </c>
      <c r="F4" s="282"/>
      <c r="G4" s="282">
        <v>524400</v>
      </c>
      <c r="H4" s="301"/>
      <c r="I4" s="302">
        <f t="shared" ref="I4:I29" si="0">E4+F4+G4-D4</f>
        <v>600800</v>
      </c>
      <c r="J4" s="337" t="s">
        <v>1070</v>
      </c>
      <c r="K4" s="362"/>
    </row>
    <row r="5" spans="1:11" x14ac:dyDescent="0.3">
      <c r="A5" s="298">
        <v>2</v>
      </c>
      <c r="B5" s="300" t="s">
        <v>526</v>
      </c>
      <c r="C5" s="303">
        <v>2010000</v>
      </c>
      <c r="D5" s="304">
        <v>2010000</v>
      </c>
      <c r="E5" s="301">
        <v>2010000</v>
      </c>
      <c r="F5" s="282"/>
      <c r="G5" s="282">
        <v>510810</v>
      </c>
      <c r="H5" s="301"/>
      <c r="I5" s="302">
        <f t="shared" si="0"/>
        <v>510810</v>
      </c>
      <c r="J5" s="337" t="s">
        <v>1071</v>
      </c>
      <c r="K5" s="362"/>
    </row>
    <row r="6" spans="1:11" x14ac:dyDescent="0.3">
      <c r="A6" s="298">
        <v>3</v>
      </c>
      <c r="B6" s="300" t="s">
        <v>818</v>
      </c>
      <c r="C6" s="303">
        <v>54123300</v>
      </c>
      <c r="D6" s="283">
        <v>44500000</v>
      </c>
      <c r="E6" s="301">
        <v>54123300</v>
      </c>
      <c r="F6" s="282">
        <v>27061650</v>
      </c>
      <c r="G6" s="282">
        <v>492900</v>
      </c>
      <c r="H6" s="301">
        <v>2263005</v>
      </c>
      <c r="I6" s="302">
        <f t="shared" si="0"/>
        <v>37177850</v>
      </c>
      <c r="J6" s="337" t="s">
        <v>1070</v>
      </c>
      <c r="K6" s="362"/>
    </row>
    <row r="7" spans="1:11" x14ac:dyDescent="0.3">
      <c r="A7" s="298">
        <v>4</v>
      </c>
      <c r="B7" s="300" t="s">
        <v>820</v>
      </c>
      <c r="C7" s="303">
        <v>75344200</v>
      </c>
      <c r="D7" s="283">
        <v>35300000</v>
      </c>
      <c r="E7" s="301">
        <v>75344200</v>
      </c>
      <c r="F7" s="282">
        <v>37672100</v>
      </c>
      <c r="G7" s="282">
        <v>492901</v>
      </c>
      <c r="H7" s="301">
        <v>3017340</v>
      </c>
      <c r="I7" s="302">
        <f t="shared" si="0"/>
        <v>78209201</v>
      </c>
      <c r="J7" s="337" t="s">
        <v>1070</v>
      </c>
      <c r="K7" s="362"/>
    </row>
    <row r="8" spans="1:11" x14ac:dyDescent="0.3">
      <c r="A8" s="298">
        <v>5</v>
      </c>
      <c r="B8" s="300" t="s">
        <v>495</v>
      </c>
      <c r="C8" s="303">
        <v>2536555</v>
      </c>
      <c r="D8" s="283"/>
      <c r="E8" s="301">
        <v>2536555</v>
      </c>
      <c r="F8" s="305">
        <v>1268277.5</v>
      </c>
      <c r="G8" s="282">
        <v>492910</v>
      </c>
      <c r="H8" s="301"/>
      <c r="I8" s="302">
        <f t="shared" si="0"/>
        <v>4297742.5</v>
      </c>
      <c r="J8" s="337" t="s">
        <v>1068</v>
      </c>
      <c r="K8" s="362"/>
    </row>
    <row r="9" spans="1:11" x14ac:dyDescent="0.3">
      <c r="A9" s="298">
        <v>6</v>
      </c>
      <c r="B9" s="300" t="s">
        <v>152</v>
      </c>
      <c r="C9" s="303">
        <v>7888800</v>
      </c>
      <c r="D9" s="283">
        <v>7888800</v>
      </c>
      <c r="E9" s="301">
        <v>7888800</v>
      </c>
      <c r="F9" s="305"/>
      <c r="G9" s="282">
        <v>494760</v>
      </c>
      <c r="H9" s="301">
        <v>489000</v>
      </c>
      <c r="I9" s="302">
        <f t="shared" si="0"/>
        <v>494760</v>
      </c>
      <c r="J9" s="337" t="s">
        <v>1070</v>
      </c>
      <c r="K9" s="362"/>
    </row>
    <row r="10" spans="1:11" x14ac:dyDescent="0.3">
      <c r="A10" s="298">
        <v>7</v>
      </c>
      <c r="B10" s="300" t="s">
        <v>672</v>
      </c>
      <c r="C10" s="303">
        <v>5260000</v>
      </c>
      <c r="D10" s="283"/>
      <c r="E10" s="301">
        <v>5260000</v>
      </c>
      <c r="F10" s="305">
        <v>2630000</v>
      </c>
      <c r="G10" s="282">
        <v>497450</v>
      </c>
      <c r="H10" s="301">
        <v>440000</v>
      </c>
      <c r="I10" s="302">
        <f t="shared" si="0"/>
        <v>8387450</v>
      </c>
      <c r="J10" s="337" t="s">
        <v>1070</v>
      </c>
      <c r="K10" s="362"/>
    </row>
    <row r="11" spans="1:11" x14ac:dyDescent="0.3">
      <c r="A11" s="298">
        <v>8</v>
      </c>
      <c r="B11" s="300" t="s">
        <v>594</v>
      </c>
      <c r="C11" s="303">
        <v>3312700</v>
      </c>
      <c r="D11" s="283">
        <v>350000</v>
      </c>
      <c r="E11" s="301">
        <v>3312700</v>
      </c>
      <c r="F11" s="305">
        <v>1656350</v>
      </c>
      <c r="G11" s="282">
        <v>499120</v>
      </c>
      <c r="H11" s="301"/>
      <c r="I11" s="302">
        <f t="shared" si="0"/>
        <v>5118170</v>
      </c>
      <c r="J11" s="337" t="s">
        <v>1070</v>
      </c>
      <c r="K11" s="362"/>
    </row>
    <row r="12" spans="1:11" x14ac:dyDescent="0.3">
      <c r="A12" s="298">
        <v>9</v>
      </c>
      <c r="B12" s="300" t="s">
        <v>609</v>
      </c>
      <c r="C12" s="303">
        <v>2380000</v>
      </c>
      <c r="D12" s="283">
        <v>2380000</v>
      </c>
      <c r="E12" s="301">
        <v>2380000</v>
      </c>
      <c r="F12" s="305"/>
      <c r="G12" s="282">
        <v>499100</v>
      </c>
      <c r="H12" s="301"/>
      <c r="I12" s="302">
        <f t="shared" si="0"/>
        <v>499100</v>
      </c>
      <c r="J12" s="337" t="s">
        <v>1070</v>
      </c>
      <c r="K12" s="362"/>
    </row>
    <row r="13" spans="1:11" x14ac:dyDescent="0.3">
      <c r="A13" s="298">
        <v>10</v>
      </c>
      <c r="B13" s="300" t="s">
        <v>702</v>
      </c>
      <c r="C13" s="303">
        <v>2225000</v>
      </c>
      <c r="D13" s="283">
        <v>2225000</v>
      </c>
      <c r="E13" s="301">
        <v>2225000</v>
      </c>
      <c r="F13" s="305"/>
      <c r="G13" s="282">
        <v>495000</v>
      </c>
      <c r="H13" s="301"/>
      <c r="I13" s="302">
        <f t="shared" si="0"/>
        <v>495000</v>
      </c>
      <c r="J13" s="337" t="s">
        <v>1070</v>
      </c>
      <c r="K13" s="362"/>
    </row>
    <row r="14" spans="1:11" x14ac:dyDescent="0.3">
      <c r="A14" s="298">
        <v>11</v>
      </c>
      <c r="B14" s="300" t="s">
        <v>889</v>
      </c>
      <c r="C14" s="303">
        <v>2600000</v>
      </c>
      <c r="D14" s="283">
        <v>1000000</v>
      </c>
      <c r="E14" s="301">
        <v>2600000</v>
      </c>
      <c r="F14" s="305"/>
      <c r="G14" s="282">
        <v>495100</v>
      </c>
      <c r="H14" s="301"/>
      <c r="I14" s="302">
        <f t="shared" si="0"/>
        <v>2095100</v>
      </c>
      <c r="J14" s="337" t="s">
        <v>1071</v>
      </c>
      <c r="K14" s="362"/>
    </row>
    <row r="15" spans="1:11" x14ac:dyDescent="0.3">
      <c r="A15" s="298">
        <v>12</v>
      </c>
      <c r="B15" s="300" t="s">
        <v>784</v>
      </c>
      <c r="C15" s="303">
        <v>5873991.1500000004</v>
      </c>
      <c r="D15" s="283">
        <v>5873991</v>
      </c>
      <c r="E15" s="301">
        <v>5873991.1500000004</v>
      </c>
      <c r="F15" s="305"/>
      <c r="G15" s="282">
        <v>494745</v>
      </c>
      <c r="H15" s="301">
        <v>627260</v>
      </c>
      <c r="I15" s="302">
        <f t="shared" si="0"/>
        <v>494745.15000000037</v>
      </c>
      <c r="J15" s="337" t="s">
        <v>1070</v>
      </c>
      <c r="K15" s="362"/>
    </row>
    <row r="16" spans="1:11" x14ac:dyDescent="0.3">
      <c r="A16" s="298">
        <v>13</v>
      </c>
      <c r="B16" s="300" t="s">
        <v>769</v>
      </c>
      <c r="C16" s="303">
        <v>21457000</v>
      </c>
      <c r="D16" s="283"/>
      <c r="E16" s="301">
        <v>21457000</v>
      </c>
      <c r="F16" s="305">
        <v>10728500</v>
      </c>
      <c r="G16" s="282">
        <v>490991</v>
      </c>
      <c r="H16" s="301">
        <v>1053801</v>
      </c>
      <c r="I16" s="302">
        <f t="shared" si="0"/>
        <v>32676491</v>
      </c>
      <c r="J16" s="337" t="s">
        <v>1073</v>
      </c>
      <c r="K16" s="362"/>
    </row>
    <row r="17" spans="1:11" x14ac:dyDescent="0.3">
      <c r="A17" s="298">
        <v>14</v>
      </c>
      <c r="B17" s="300" t="s">
        <v>78</v>
      </c>
      <c r="C17" s="303">
        <v>1287886.5</v>
      </c>
      <c r="D17" s="283">
        <v>405000</v>
      </c>
      <c r="E17" s="301">
        <v>1287886.5</v>
      </c>
      <c r="F17" s="305">
        <v>643943.25</v>
      </c>
      <c r="G17" s="282">
        <v>490992</v>
      </c>
      <c r="H17" s="301"/>
      <c r="I17" s="302">
        <f t="shared" si="0"/>
        <v>2017821.75</v>
      </c>
      <c r="J17" s="337" t="s">
        <v>1068</v>
      </c>
      <c r="K17" s="362"/>
    </row>
    <row r="18" spans="1:11" ht="24" x14ac:dyDescent="0.3">
      <c r="A18" s="298">
        <v>15</v>
      </c>
      <c r="B18" s="300" t="s">
        <v>54</v>
      </c>
      <c r="C18" s="303">
        <v>7408000</v>
      </c>
      <c r="D18" s="283"/>
      <c r="E18" s="301">
        <v>7408000</v>
      </c>
      <c r="F18" s="305">
        <v>3704000</v>
      </c>
      <c r="G18" s="282">
        <v>490995</v>
      </c>
      <c r="H18" s="301">
        <v>551991</v>
      </c>
      <c r="I18" s="302">
        <f t="shared" si="0"/>
        <v>11602995</v>
      </c>
      <c r="J18" s="337" t="s">
        <v>1070</v>
      </c>
      <c r="K18" s="362"/>
    </row>
    <row r="19" spans="1:11" x14ac:dyDescent="0.3">
      <c r="A19" s="298">
        <v>16</v>
      </c>
      <c r="B19" s="300" t="s">
        <v>668</v>
      </c>
      <c r="C19" s="303">
        <v>3490000</v>
      </c>
      <c r="D19" s="283">
        <v>3490000</v>
      </c>
      <c r="E19" s="301">
        <v>3490000</v>
      </c>
      <c r="F19" s="305"/>
      <c r="G19" s="282">
        <v>490999</v>
      </c>
      <c r="H19" s="301">
        <v>350700</v>
      </c>
      <c r="I19" s="302">
        <f t="shared" si="0"/>
        <v>490999</v>
      </c>
      <c r="J19" s="337" t="s">
        <v>1070</v>
      </c>
      <c r="K19" s="362"/>
    </row>
    <row r="20" spans="1:11" x14ac:dyDescent="0.3">
      <c r="A20" s="298">
        <v>17</v>
      </c>
      <c r="B20" s="300" t="s">
        <v>447</v>
      </c>
      <c r="C20" s="303">
        <v>19226000</v>
      </c>
      <c r="D20" s="283">
        <v>9226000</v>
      </c>
      <c r="E20" s="301">
        <v>19226000</v>
      </c>
      <c r="F20" s="305">
        <v>9613000</v>
      </c>
      <c r="G20" s="282">
        <v>498115</v>
      </c>
      <c r="H20" s="301">
        <v>775365</v>
      </c>
      <c r="I20" s="302">
        <f t="shared" si="0"/>
        <v>20111115</v>
      </c>
      <c r="J20" s="337" t="s">
        <v>1070</v>
      </c>
      <c r="K20" s="362"/>
    </row>
    <row r="21" spans="1:11" x14ac:dyDescent="0.3">
      <c r="A21" s="298">
        <v>18</v>
      </c>
      <c r="B21" s="300" t="s">
        <v>14</v>
      </c>
      <c r="C21" s="303">
        <v>18118550</v>
      </c>
      <c r="D21" s="283">
        <v>15702500</v>
      </c>
      <c r="E21" s="301">
        <v>18118550</v>
      </c>
      <c r="F21" s="305"/>
      <c r="G21" s="282">
        <v>498120</v>
      </c>
      <c r="H21" s="301">
        <v>1602421</v>
      </c>
      <c r="I21" s="302">
        <f t="shared" si="0"/>
        <v>2914170</v>
      </c>
      <c r="J21" s="337" t="s">
        <v>1070</v>
      </c>
      <c r="K21" s="362"/>
    </row>
    <row r="22" spans="1:11" x14ac:dyDescent="0.3">
      <c r="A22" s="298">
        <v>19</v>
      </c>
      <c r="B22" s="300" t="s">
        <v>44</v>
      </c>
      <c r="C22" s="303">
        <v>17171850</v>
      </c>
      <c r="D22" s="303">
        <v>17171850</v>
      </c>
      <c r="E22" s="303">
        <v>17171850</v>
      </c>
      <c r="F22" s="305"/>
      <c r="G22" s="282">
        <v>498110</v>
      </c>
      <c r="H22" s="301">
        <v>852901</v>
      </c>
      <c r="I22" s="302">
        <f t="shared" si="0"/>
        <v>498110</v>
      </c>
      <c r="J22" s="337" t="s">
        <v>1070</v>
      </c>
      <c r="K22" s="362"/>
    </row>
    <row r="23" spans="1:11" x14ac:dyDescent="0.3">
      <c r="A23" s="298">
        <v>20</v>
      </c>
      <c r="B23" s="300" t="s">
        <v>46</v>
      </c>
      <c r="C23" s="303">
        <v>13155000</v>
      </c>
      <c r="D23" s="283">
        <v>13155000</v>
      </c>
      <c r="E23" s="301">
        <v>13155000</v>
      </c>
      <c r="F23" s="305"/>
      <c r="G23" s="282">
        <v>498020</v>
      </c>
      <c r="H23" s="301">
        <v>775365</v>
      </c>
      <c r="I23" s="302">
        <f t="shared" si="0"/>
        <v>498020</v>
      </c>
      <c r="J23" s="337" t="s">
        <v>1070</v>
      </c>
      <c r="K23" s="362"/>
    </row>
    <row r="24" spans="1:11" x14ac:dyDescent="0.3">
      <c r="A24" s="298">
        <v>21</v>
      </c>
      <c r="B24" s="300" t="s">
        <v>675</v>
      </c>
      <c r="C24" s="303">
        <v>11880400</v>
      </c>
      <c r="D24" s="283">
        <v>2000000</v>
      </c>
      <c r="E24" s="301">
        <v>11880400</v>
      </c>
      <c r="F24" s="305">
        <v>5940200</v>
      </c>
      <c r="G24" s="282">
        <v>498010</v>
      </c>
      <c r="H24" s="301">
        <v>723675</v>
      </c>
      <c r="I24" s="302">
        <f t="shared" si="0"/>
        <v>16318610</v>
      </c>
      <c r="J24" s="337" t="s">
        <v>1070</v>
      </c>
      <c r="K24" s="362"/>
    </row>
    <row r="25" spans="1:11" x14ac:dyDescent="0.3">
      <c r="A25" s="298">
        <v>22</v>
      </c>
      <c r="B25" s="300" t="s">
        <v>434</v>
      </c>
      <c r="C25" s="303">
        <v>11000000</v>
      </c>
      <c r="D25" s="283"/>
      <c r="E25" s="301">
        <v>11000000</v>
      </c>
      <c r="F25" s="305">
        <v>5500000</v>
      </c>
      <c r="G25" s="282">
        <v>498015</v>
      </c>
      <c r="H25" s="301">
        <v>671990</v>
      </c>
      <c r="I25" s="302">
        <f t="shared" si="0"/>
        <v>16998015</v>
      </c>
      <c r="J25" s="337" t="s">
        <v>1071</v>
      </c>
      <c r="K25" s="362"/>
    </row>
    <row r="26" spans="1:11" x14ac:dyDescent="0.3">
      <c r="A26" s="298">
        <v>23</v>
      </c>
      <c r="B26" s="300" t="s">
        <v>20</v>
      </c>
      <c r="C26" s="303">
        <v>6367000</v>
      </c>
      <c r="D26" s="283">
        <v>6367000</v>
      </c>
      <c r="E26" s="301">
        <v>6367000</v>
      </c>
      <c r="F26" s="305"/>
      <c r="G26" s="282">
        <v>498005</v>
      </c>
      <c r="H26" s="301"/>
      <c r="I26" s="302">
        <f t="shared" si="0"/>
        <v>498005</v>
      </c>
      <c r="J26" s="337" t="s">
        <v>1070</v>
      </c>
      <c r="K26" s="362"/>
    </row>
    <row r="27" spans="1:11" x14ac:dyDescent="0.3">
      <c r="A27" s="298">
        <v>24</v>
      </c>
      <c r="B27" s="300" t="s">
        <v>574</v>
      </c>
      <c r="C27" s="303">
        <v>6300000</v>
      </c>
      <c r="D27" s="283"/>
      <c r="E27" s="301">
        <v>6300000</v>
      </c>
      <c r="F27" s="305">
        <v>3150000</v>
      </c>
      <c r="G27" s="282">
        <v>498000</v>
      </c>
      <c r="H27" s="301">
        <v>491065</v>
      </c>
      <c r="I27" s="302">
        <f t="shared" si="0"/>
        <v>9948000</v>
      </c>
      <c r="J27" s="337" t="s">
        <v>1070</v>
      </c>
      <c r="K27" s="362"/>
    </row>
    <row r="28" spans="1:11" x14ac:dyDescent="0.3">
      <c r="A28" s="298">
        <v>25</v>
      </c>
      <c r="B28" s="300" t="s">
        <v>47</v>
      </c>
      <c r="C28" s="303">
        <v>5162000</v>
      </c>
      <c r="D28" s="283">
        <v>5222000</v>
      </c>
      <c r="E28" s="301">
        <v>5162000</v>
      </c>
      <c r="F28" s="305"/>
      <c r="G28" s="282">
        <v>500155</v>
      </c>
      <c r="H28" s="301"/>
      <c r="I28" s="302">
        <f t="shared" si="0"/>
        <v>440155</v>
      </c>
      <c r="J28" s="337" t="s">
        <v>1070</v>
      </c>
      <c r="K28" s="362"/>
    </row>
    <row r="29" spans="1:11" x14ac:dyDescent="0.3">
      <c r="A29" s="298">
        <v>26</v>
      </c>
      <c r="B29" s="300" t="s">
        <v>449</v>
      </c>
      <c r="C29" s="303">
        <v>3024000</v>
      </c>
      <c r="D29" s="283">
        <v>3024000</v>
      </c>
      <c r="E29" s="301">
        <v>3024000</v>
      </c>
      <c r="F29" s="305"/>
      <c r="G29" s="282">
        <v>499295</v>
      </c>
      <c r="H29" s="301">
        <v>465220</v>
      </c>
      <c r="I29" s="302">
        <f t="shared" si="0"/>
        <v>499295</v>
      </c>
      <c r="J29" s="337" t="s">
        <v>1070</v>
      </c>
      <c r="K29" s="362" t="s">
        <v>1094</v>
      </c>
    </row>
    <row r="30" spans="1:11" x14ac:dyDescent="0.3">
      <c r="A30" s="298">
        <v>27</v>
      </c>
      <c r="B30" s="300" t="s">
        <v>9</v>
      </c>
      <c r="C30" s="303">
        <v>2980000</v>
      </c>
      <c r="D30" s="283">
        <v>2980000</v>
      </c>
      <c r="E30" s="301">
        <v>2980000</v>
      </c>
      <c r="F30" s="305"/>
      <c r="G30" s="282">
        <v>499285</v>
      </c>
      <c r="H30" s="301"/>
      <c r="I30" s="302">
        <f>E30+F30+G30-D30</f>
        <v>499285</v>
      </c>
      <c r="J30" s="337" t="s">
        <v>1070</v>
      </c>
      <c r="K30" s="362"/>
    </row>
    <row r="31" spans="1:11" x14ac:dyDescent="0.3">
      <c r="A31" s="298">
        <v>28</v>
      </c>
      <c r="B31" s="300" t="s">
        <v>802</v>
      </c>
      <c r="C31" s="303">
        <v>2372000</v>
      </c>
      <c r="D31" s="283">
        <v>2372000</v>
      </c>
      <c r="E31" s="301">
        <v>2372000</v>
      </c>
      <c r="F31" s="305"/>
      <c r="G31" s="282">
        <v>513125</v>
      </c>
      <c r="H31" s="301"/>
      <c r="I31" s="302">
        <f t="shared" ref="I31:I75" si="1">E31+F31+G31-D31</f>
        <v>513125</v>
      </c>
      <c r="J31" s="337" t="s">
        <v>1070</v>
      </c>
      <c r="K31" s="362"/>
    </row>
    <row r="32" spans="1:11" x14ac:dyDescent="0.3">
      <c r="A32" s="298">
        <v>29</v>
      </c>
      <c r="B32" s="300" t="s">
        <v>5</v>
      </c>
      <c r="C32" s="303">
        <v>2847000</v>
      </c>
      <c r="D32" s="283">
        <v>2853000</v>
      </c>
      <c r="E32" s="301">
        <v>2847000</v>
      </c>
      <c r="F32" s="305"/>
      <c r="G32" s="282">
        <v>513120</v>
      </c>
      <c r="H32" s="301"/>
      <c r="I32" s="302">
        <f t="shared" si="1"/>
        <v>507120</v>
      </c>
      <c r="J32" s="337" t="s">
        <v>1070</v>
      </c>
      <c r="K32" s="362"/>
    </row>
    <row r="33" spans="1:15" x14ac:dyDescent="0.3">
      <c r="A33" s="298">
        <v>30</v>
      </c>
      <c r="B33" s="300" t="s">
        <v>771</v>
      </c>
      <c r="C33" s="303">
        <v>1565000</v>
      </c>
      <c r="D33" s="283">
        <v>1565000</v>
      </c>
      <c r="E33" s="301">
        <v>1565000</v>
      </c>
      <c r="F33" s="305"/>
      <c r="G33" s="282">
        <v>515265</v>
      </c>
      <c r="H33" s="301"/>
      <c r="I33" s="302">
        <f t="shared" si="1"/>
        <v>515265</v>
      </c>
      <c r="J33" s="337" t="s">
        <v>1070</v>
      </c>
      <c r="K33" s="362"/>
    </row>
    <row r="34" spans="1:15" x14ac:dyDescent="0.3">
      <c r="A34" s="298">
        <v>31</v>
      </c>
      <c r="B34" s="300" t="s">
        <v>69</v>
      </c>
      <c r="C34" s="303">
        <v>1339200</v>
      </c>
      <c r="D34" s="283">
        <v>1339200</v>
      </c>
      <c r="E34" s="301">
        <v>1339200</v>
      </c>
      <c r="F34" s="305"/>
      <c r="G34" s="282">
        <v>509790</v>
      </c>
      <c r="H34" s="301"/>
      <c r="I34" s="302">
        <f t="shared" si="1"/>
        <v>509790</v>
      </c>
      <c r="J34" s="337" t="s">
        <v>1070</v>
      </c>
      <c r="K34" s="362"/>
    </row>
    <row r="35" spans="1:15" x14ac:dyDescent="0.3">
      <c r="A35" s="298">
        <v>32</v>
      </c>
      <c r="B35" s="300" t="s">
        <v>70</v>
      </c>
      <c r="C35" s="303">
        <v>1007100</v>
      </c>
      <c r="D35" s="303">
        <v>1007100</v>
      </c>
      <c r="E35" s="301">
        <v>1007100</v>
      </c>
      <c r="F35" s="305"/>
      <c r="G35" s="282">
        <v>509780</v>
      </c>
      <c r="H35" s="301"/>
      <c r="I35" s="302">
        <f t="shared" si="1"/>
        <v>509780</v>
      </c>
      <c r="J35" s="337" t="s">
        <v>1070</v>
      </c>
      <c r="K35" s="362"/>
    </row>
    <row r="36" spans="1:15" x14ac:dyDescent="0.3">
      <c r="A36" s="298">
        <v>33</v>
      </c>
      <c r="B36" s="300" t="s">
        <v>57</v>
      </c>
      <c r="C36" s="303">
        <v>9503488.3000000007</v>
      </c>
      <c r="D36" s="283"/>
      <c r="E36" s="301">
        <v>9503488.3000000007</v>
      </c>
      <c r="F36" s="305">
        <v>4751744.1500000004</v>
      </c>
      <c r="G36" s="282">
        <v>511740</v>
      </c>
      <c r="H36" s="301">
        <v>612850</v>
      </c>
      <c r="I36" s="302">
        <f t="shared" si="1"/>
        <v>14766972.450000001</v>
      </c>
      <c r="J36" s="337" t="s">
        <v>1070</v>
      </c>
      <c r="K36" s="362"/>
    </row>
    <row r="37" spans="1:15" x14ac:dyDescent="0.3">
      <c r="A37" s="298">
        <v>34</v>
      </c>
      <c r="B37" s="306" t="s">
        <v>423</v>
      </c>
      <c r="C37" s="281">
        <v>67320000</v>
      </c>
      <c r="D37" s="285"/>
      <c r="E37" s="301">
        <v>67320000</v>
      </c>
      <c r="F37" s="282">
        <v>33660000</v>
      </c>
      <c r="G37" s="282">
        <v>490320</v>
      </c>
      <c r="H37" s="282">
        <v>2514450</v>
      </c>
      <c r="I37" s="302">
        <f t="shared" si="1"/>
        <v>101470320</v>
      </c>
      <c r="J37" t="s">
        <v>1067</v>
      </c>
      <c r="K37" s="362"/>
      <c r="L37" s="337"/>
      <c r="N37" s="337"/>
      <c r="O37" s="337"/>
    </row>
    <row r="38" spans="1:15" x14ac:dyDescent="0.3">
      <c r="A38" s="298">
        <v>36</v>
      </c>
      <c r="B38" s="300" t="s">
        <v>556</v>
      </c>
      <c r="C38" s="283">
        <v>6467800</v>
      </c>
      <c r="D38" s="280"/>
      <c r="E38" s="301">
        <v>6467800</v>
      </c>
      <c r="F38" s="282">
        <v>3233900</v>
      </c>
      <c r="G38" s="282">
        <v>497470</v>
      </c>
      <c r="H38" s="284"/>
      <c r="I38" s="302">
        <f t="shared" si="1"/>
        <v>10199170</v>
      </c>
      <c r="J38" t="s">
        <v>1067</v>
      </c>
      <c r="K38" s="362"/>
      <c r="L38" s="337"/>
      <c r="N38" s="337"/>
      <c r="O38" s="337"/>
    </row>
    <row r="39" spans="1:15" x14ac:dyDescent="0.3">
      <c r="A39" s="298">
        <v>37</v>
      </c>
      <c r="B39" s="300" t="s">
        <v>600</v>
      </c>
      <c r="C39" s="283">
        <v>5762500</v>
      </c>
      <c r="D39" s="286">
        <v>1500000</v>
      </c>
      <c r="E39" s="301">
        <v>5762500</v>
      </c>
      <c r="F39" s="282">
        <v>2881250</v>
      </c>
      <c r="G39" s="282">
        <v>497440</v>
      </c>
      <c r="H39" s="282">
        <v>465000</v>
      </c>
      <c r="I39" s="302">
        <f t="shared" si="1"/>
        <v>7641190</v>
      </c>
      <c r="J39" t="s">
        <v>1067</v>
      </c>
      <c r="K39" s="362"/>
      <c r="L39" s="337"/>
      <c r="N39" s="337"/>
      <c r="O39" s="337"/>
    </row>
    <row r="40" spans="1:15" x14ac:dyDescent="0.3">
      <c r="A40" s="298">
        <v>38</v>
      </c>
      <c r="B40" s="300" t="s">
        <v>699</v>
      </c>
      <c r="C40" s="283">
        <v>6908523.4000000004</v>
      </c>
      <c r="D40" s="280"/>
      <c r="E40" s="301">
        <v>6908523.4000000004</v>
      </c>
      <c r="F40" s="282">
        <v>3454261.7</v>
      </c>
      <c r="G40" s="282">
        <v>497440</v>
      </c>
      <c r="H40" s="284"/>
      <c r="I40" s="302">
        <f t="shared" si="1"/>
        <v>10860225.100000001</v>
      </c>
      <c r="J40" t="s">
        <v>1067</v>
      </c>
      <c r="K40" s="362"/>
      <c r="L40" s="337"/>
      <c r="N40" s="337"/>
      <c r="O40" s="337"/>
    </row>
    <row r="41" spans="1:15" x14ac:dyDescent="0.3">
      <c r="A41" s="298">
        <v>39</v>
      </c>
      <c r="B41" s="300" t="s">
        <v>964</v>
      </c>
      <c r="C41" s="285">
        <v>37083704</v>
      </c>
      <c r="D41" s="280"/>
      <c r="E41" s="301">
        <v>37083704</v>
      </c>
      <c r="F41" s="282">
        <v>18541852</v>
      </c>
      <c r="G41" s="282">
        <v>499105</v>
      </c>
      <c r="H41" s="282">
        <v>1576335</v>
      </c>
      <c r="I41" s="302">
        <f t="shared" si="1"/>
        <v>56124661</v>
      </c>
      <c r="J41" t="s">
        <v>1069</v>
      </c>
      <c r="K41" s="362"/>
      <c r="L41" s="337"/>
      <c r="N41" s="337"/>
      <c r="O41" s="337"/>
    </row>
    <row r="42" spans="1:15" x14ac:dyDescent="0.3">
      <c r="A42" s="298">
        <v>40</v>
      </c>
      <c r="B42" s="300" t="s">
        <v>411</v>
      </c>
      <c r="C42" s="283">
        <v>415823619.80000001</v>
      </c>
      <c r="D42" s="280"/>
      <c r="E42" s="301">
        <v>415823619.80000001</v>
      </c>
      <c r="F42" s="282">
        <v>207911809.90000001</v>
      </c>
      <c r="G42" s="282">
        <v>490990</v>
      </c>
      <c r="H42" s="284">
        <v>12174455</v>
      </c>
      <c r="I42" s="302">
        <f t="shared" si="1"/>
        <v>624226419.70000005</v>
      </c>
      <c r="J42" t="s">
        <v>1067</v>
      </c>
      <c r="K42" s="362"/>
      <c r="L42" s="337"/>
      <c r="N42" s="337"/>
      <c r="O42" s="337"/>
    </row>
    <row r="43" spans="1:15" x14ac:dyDescent="0.3">
      <c r="A43" s="298">
        <v>41</v>
      </c>
      <c r="B43" s="300" t="s">
        <v>807</v>
      </c>
      <c r="C43" s="283">
        <v>51560064</v>
      </c>
      <c r="D43" s="280"/>
      <c r="E43" s="301">
        <v>51560064</v>
      </c>
      <c r="F43" s="282">
        <v>25780032</v>
      </c>
      <c r="G43" s="282">
        <v>500099</v>
      </c>
      <c r="H43" s="282"/>
      <c r="I43" s="302">
        <f t="shared" si="1"/>
        <v>77840195</v>
      </c>
      <c r="J43" t="s">
        <v>1067</v>
      </c>
      <c r="K43" s="362"/>
      <c r="L43" s="337"/>
      <c r="N43" s="337"/>
      <c r="O43" s="337"/>
    </row>
    <row r="44" spans="1:15" x14ac:dyDescent="0.3">
      <c r="A44" s="298">
        <v>42</v>
      </c>
      <c r="B44" s="300" t="s">
        <v>514</v>
      </c>
      <c r="C44" s="283">
        <v>21738319</v>
      </c>
      <c r="D44" s="282"/>
      <c r="E44" s="301">
        <v>21738319</v>
      </c>
      <c r="F44" s="282">
        <v>10869159.5</v>
      </c>
      <c r="G44" s="282">
        <v>490990</v>
      </c>
      <c r="H44" s="284"/>
      <c r="I44" s="302">
        <f t="shared" si="1"/>
        <v>33098468.5</v>
      </c>
      <c r="J44" t="s">
        <v>1067</v>
      </c>
      <c r="K44" s="362"/>
      <c r="L44" s="337"/>
      <c r="N44" s="337"/>
      <c r="O44" s="337"/>
    </row>
    <row r="45" spans="1:15" ht="36" x14ac:dyDescent="0.3">
      <c r="A45" s="298">
        <v>43</v>
      </c>
      <c r="B45" s="300" t="s">
        <v>828</v>
      </c>
      <c r="C45" s="283">
        <v>52529039</v>
      </c>
      <c r="D45" s="282">
        <v>10000000</v>
      </c>
      <c r="E45" s="301">
        <v>52529039</v>
      </c>
      <c r="F45" s="282">
        <v>26264519.5</v>
      </c>
      <c r="G45" s="282">
        <v>499105</v>
      </c>
      <c r="H45" s="284"/>
      <c r="I45" s="302">
        <f t="shared" si="1"/>
        <v>69292663.5</v>
      </c>
      <c r="J45" t="s">
        <v>1069</v>
      </c>
      <c r="K45" s="362"/>
      <c r="L45" s="337"/>
      <c r="N45" s="337"/>
      <c r="O45" s="337"/>
    </row>
    <row r="46" spans="1:15" ht="24" x14ac:dyDescent="0.3">
      <c r="A46" s="298">
        <v>44</v>
      </c>
      <c r="B46" s="300" t="s">
        <v>685</v>
      </c>
      <c r="C46" s="283">
        <v>18132571</v>
      </c>
      <c r="D46" s="282">
        <v>5000000</v>
      </c>
      <c r="E46" s="301">
        <v>18132571</v>
      </c>
      <c r="F46" s="282">
        <v>9066285.5</v>
      </c>
      <c r="G46" s="282">
        <v>497445</v>
      </c>
      <c r="H46" s="284"/>
      <c r="I46" s="302">
        <f t="shared" si="1"/>
        <v>22696301.5</v>
      </c>
      <c r="J46" t="s">
        <v>1067</v>
      </c>
      <c r="K46" s="362"/>
      <c r="L46" s="337"/>
      <c r="N46" s="337"/>
      <c r="O46" s="337"/>
    </row>
    <row r="47" spans="1:15" x14ac:dyDescent="0.3">
      <c r="A47" s="298">
        <v>45</v>
      </c>
      <c r="B47" s="330" t="s">
        <v>756</v>
      </c>
      <c r="C47" s="282">
        <v>39941600</v>
      </c>
      <c r="D47" s="282"/>
      <c r="E47" s="301">
        <v>39941600</v>
      </c>
      <c r="F47" s="282">
        <v>19970800</v>
      </c>
      <c r="G47" s="282">
        <v>500095</v>
      </c>
      <c r="H47" s="284"/>
      <c r="I47" s="302">
        <f t="shared" si="1"/>
        <v>60412495</v>
      </c>
      <c r="J47" t="s">
        <v>1067</v>
      </c>
      <c r="K47" s="362"/>
      <c r="L47" s="337"/>
      <c r="N47" s="337"/>
      <c r="O47" s="337"/>
    </row>
    <row r="48" spans="1:15" x14ac:dyDescent="0.3">
      <c r="A48" s="298">
        <v>46</v>
      </c>
      <c r="B48" s="300" t="s">
        <v>781</v>
      </c>
      <c r="C48" s="283">
        <v>26573999</v>
      </c>
      <c r="D48" s="282"/>
      <c r="E48" s="301">
        <v>26573999</v>
      </c>
      <c r="F48" s="282">
        <v>13286999.5</v>
      </c>
      <c r="G48" s="282">
        <v>497440</v>
      </c>
      <c r="H48" s="284"/>
      <c r="I48" s="302">
        <f t="shared" si="1"/>
        <v>40358438.5</v>
      </c>
      <c r="J48" t="s">
        <v>1067</v>
      </c>
      <c r="K48" s="362"/>
      <c r="L48" s="337"/>
      <c r="N48" s="337"/>
      <c r="O48" s="337"/>
    </row>
    <row r="49" spans="1:15" x14ac:dyDescent="0.3">
      <c r="A49" s="298">
        <v>47</v>
      </c>
      <c r="B49" s="300" t="s">
        <v>439</v>
      </c>
      <c r="C49" s="283">
        <v>20034939</v>
      </c>
      <c r="D49" s="282"/>
      <c r="E49" s="301">
        <v>20034939</v>
      </c>
      <c r="F49" s="282">
        <v>10017469.5</v>
      </c>
      <c r="G49" s="282">
        <v>497440</v>
      </c>
      <c r="H49" s="284"/>
      <c r="I49" s="302">
        <f t="shared" si="1"/>
        <v>30549848.5</v>
      </c>
      <c r="J49" t="s">
        <v>1067</v>
      </c>
      <c r="K49" s="362"/>
      <c r="L49" s="337"/>
      <c r="N49" s="337"/>
      <c r="O49" s="337"/>
    </row>
    <row r="50" spans="1:15" x14ac:dyDescent="0.3">
      <c r="A50" s="298">
        <v>48</v>
      </c>
      <c r="B50" s="300" t="s">
        <v>498</v>
      </c>
      <c r="C50" s="283">
        <v>38081000</v>
      </c>
      <c r="D50" s="283">
        <v>38081000</v>
      </c>
      <c r="E50" s="301">
        <v>38081000</v>
      </c>
      <c r="F50" s="282"/>
      <c r="G50" s="282"/>
      <c r="H50" s="284"/>
      <c r="I50" s="302">
        <f t="shared" si="1"/>
        <v>0</v>
      </c>
      <c r="J50" t="s">
        <v>1067</v>
      </c>
      <c r="K50" s="362"/>
      <c r="L50" s="337"/>
      <c r="N50" s="337"/>
      <c r="O50" s="337"/>
    </row>
    <row r="51" spans="1:15" x14ac:dyDescent="0.3">
      <c r="A51" s="298">
        <v>49</v>
      </c>
      <c r="B51" s="300" t="s">
        <v>535</v>
      </c>
      <c r="C51" s="283">
        <v>19054800</v>
      </c>
      <c r="D51" s="282">
        <v>15000000</v>
      </c>
      <c r="E51" s="301">
        <v>19054800</v>
      </c>
      <c r="F51" s="282">
        <v>9527400</v>
      </c>
      <c r="G51" s="282">
        <v>497440</v>
      </c>
      <c r="H51" s="284"/>
      <c r="I51" s="302">
        <f t="shared" si="1"/>
        <v>14079640</v>
      </c>
      <c r="J51" t="s">
        <v>1069</v>
      </c>
      <c r="K51" s="362"/>
      <c r="L51" s="337"/>
      <c r="N51" s="337"/>
      <c r="O51" s="337"/>
    </row>
    <row r="52" spans="1:15" x14ac:dyDescent="0.3">
      <c r="A52" s="298">
        <v>50</v>
      </c>
      <c r="B52" s="331" t="s">
        <v>968</v>
      </c>
      <c r="C52" s="329">
        <v>70000000</v>
      </c>
      <c r="D52" s="287"/>
      <c r="E52" s="301">
        <v>70000000</v>
      </c>
      <c r="F52" s="282">
        <v>35000000</v>
      </c>
      <c r="G52" s="329">
        <v>499105</v>
      </c>
      <c r="H52" s="284"/>
      <c r="I52" s="302">
        <f t="shared" si="1"/>
        <v>105499105</v>
      </c>
      <c r="J52" t="s">
        <v>1069</v>
      </c>
      <c r="K52" s="362"/>
      <c r="L52" s="337"/>
      <c r="N52" s="337"/>
      <c r="O52" s="337"/>
    </row>
    <row r="53" spans="1:15" x14ac:dyDescent="0.3">
      <c r="A53" s="298">
        <v>51</v>
      </c>
      <c r="B53" s="331" t="s">
        <v>584</v>
      </c>
      <c r="C53" s="287">
        <v>5241757</v>
      </c>
      <c r="D53" s="282"/>
      <c r="E53" s="301">
        <v>5241757</v>
      </c>
      <c r="F53" s="282">
        <v>2620878.5</v>
      </c>
      <c r="G53" s="329">
        <v>490320</v>
      </c>
      <c r="H53" s="284"/>
      <c r="I53" s="302">
        <f t="shared" si="1"/>
        <v>8352955.5</v>
      </c>
      <c r="J53" t="s">
        <v>1067</v>
      </c>
      <c r="K53" s="362"/>
      <c r="L53" s="337"/>
      <c r="N53" s="337"/>
      <c r="O53" s="337"/>
    </row>
    <row r="54" spans="1:15" x14ac:dyDescent="0.3">
      <c r="A54" s="298">
        <v>52</v>
      </c>
      <c r="B54" s="331" t="s">
        <v>628</v>
      </c>
      <c r="C54" s="287">
        <v>5900410</v>
      </c>
      <c r="D54" s="282"/>
      <c r="E54" s="301">
        <v>5900410</v>
      </c>
      <c r="F54" s="282">
        <v>2950205</v>
      </c>
      <c r="G54" s="282"/>
      <c r="H54" s="284"/>
      <c r="I54" s="302">
        <f t="shared" si="1"/>
        <v>8850615</v>
      </c>
      <c r="J54" t="s">
        <v>1067</v>
      </c>
      <c r="K54" s="362"/>
      <c r="L54" s="337"/>
      <c r="N54" s="337"/>
      <c r="O54" s="337"/>
    </row>
    <row r="55" spans="1:15" x14ac:dyDescent="0.3">
      <c r="A55" s="298">
        <v>53</v>
      </c>
      <c r="B55" s="331" t="s">
        <v>795</v>
      </c>
      <c r="C55" s="287">
        <v>9512328</v>
      </c>
      <c r="D55" s="282"/>
      <c r="E55" s="301">
        <v>9512328</v>
      </c>
      <c r="F55" s="282">
        <v>4756164</v>
      </c>
      <c r="G55" s="282">
        <v>500099</v>
      </c>
      <c r="H55" s="284"/>
      <c r="I55" s="302">
        <f t="shared" si="1"/>
        <v>14768591</v>
      </c>
      <c r="J55" t="s">
        <v>1067</v>
      </c>
      <c r="K55" s="362"/>
      <c r="L55" s="337"/>
      <c r="N55" s="337"/>
      <c r="O55" s="337"/>
    </row>
    <row r="56" spans="1:15" x14ac:dyDescent="0.3">
      <c r="A56" s="298">
        <v>55</v>
      </c>
      <c r="B56" s="300" t="s">
        <v>460</v>
      </c>
      <c r="C56" s="283">
        <v>5289777</v>
      </c>
      <c r="D56" s="282"/>
      <c r="E56" s="301">
        <v>5289777</v>
      </c>
      <c r="F56" s="282">
        <v>2644888.5</v>
      </c>
      <c r="G56" s="282">
        <v>500099</v>
      </c>
      <c r="H56" s="284"/>
      <c r="I56" s="302">
        <f t="shared" si="1"/>
        <v>8434764.5</v>
      </c>
      <c r="J56" t="s">
        <v>1067</v>
      </c>
      <c r="K56" s="362"/>
      <c r="L56" s="337"/>
      <c r="N56" s="337"/>
      <c r="O56" s="337"/>
    </row>
    <row r="57" spans="1:15" x14ac:dyDescent="0.3">
      <c r="A57" s="298">
        <v>56</v>
      </c>
      <c r="B57" s="300" t="s">
        <v>240</v>
      </c>
      <c r="C57" s="283">
        <v>4798880</v>
      </c>
      <c r="D57" s="282"/>
      <c r="E57" s="301">
        <v>4798880</v>
      </c>
      <c r="F57" s="282">
        <v>2399440</v>
      </c>
      <c r="G57" s="282">
        <v>500099</v>
      </c>
      <c r="H57" s="284"/>
      <c r="I57" s="302">
        <f t="shared" si="1"/>
        <v>7698419</v>
      </c>
      <c r="J57" t="s">
        <v>1067</v>
      </c>
      <c r="K57" s="362"/>
      <c r="L57" s="337"/>
      <c r="N57" s="337"/>
      <c r="O57" s="337"/>
    </row>
    <row r="58" spans="1:15" x14ac:dyDescent="0.3">
      <c r="A58" s="298">
        <v>57</v>
      </c>
      <c r="B58" s="300" t="s">
        <v>539</v>
      </c>
      <c r="C58" s="283">
        <v>5349315</v>
      </c>
      <c r="D58" s="282">
        <v>4000000</v>
      </c>
      <c r="E58" s="301">
        <v>5349315</v>
      </c>
      <c r="F58" s="282">
        <v>2674657.5</v>
      </c>
      <c r="G58" s="282">
        <v>497470</v>
      </c>
      <c r="H58" s="284"/>
      <c r="I58" s="302">
        <f t="shared" si="1"/>
        <v>4521442.5</v>
      </c>
      <c r="J58" t="s">
        <v>1067</v>
      </c>
      <c r="K58" s="362"/>
      <c r="L58" s="337"/>
      <c r="N58" s="337"/>
      <c r="O58" s="337"/>
    </row>
    <row r="59" spans="1:15" x14ac:dyDescent="0.3">
      <c r="A59" s="298">
        <v>58</v>
      </c>
      <c r="B59" s="300" t="s">
        <v>550</v>
      </c>
      <c r="C59" s="283">
        <v>5349315</v>
      </c>
      <c r="D59" s="282">
        <v>1550040</v>
      </c>
      <c r="E59" s="301">
        <v>5349315</v>
      </c>
      <c r="F59" s="282">
        <v>2674657.5</v>
      </c>
      <c r="G59" s="282">
        <v>500099</v>
      </c>
      <c r="H59" s="284"/>
      <c r="I59" s="302">
        <f t="shared" si="1"/>
        <v>6974031.5</v>
      </c>
      <c r="J59" t="s">
        <v>1069</v>
      </c>
      <c r="K59" s="362"/>
      <c r="L59" s="337"/>
      <c r="N59" s="337"/>
      <c r="O59" s="337"/>
    </row>
    <row r="60" spans="1:15" x14ac:dyDescent="0.3">
      <c r="A60" s="298">
        <v>59</v>
      </c>
      <c r="B60" s="300" t="s">
        <v>692</v>
      </c>
      <c r="C60" s="283">
        <v>85504972</v>
      </c>
      <c r="D60" s="280">
        <v>65972000</v>
      </c>
      <c r="E60" s="301">
        <v>85504972</v>
      </c>
      <c r="F60" s="282"/>
      <c r="G60" s="282">
        <v>509785</v>
      </c>
      <c r="H60" s="284"/>
      <c r="I60" s="302">
        <f t="shared" si="1"/>
        <v>20042757</v>
      </c>
      <c r="J60" t="s">
        <v>1069</v>
      </c>
      <c r="K60" s="362"/>
      <c r="L60" s="337"/>
      <c r="N60" s="337"/>
      <c r="O60" s="337"/>
    </row>
    <row r="61" spans="1:15" x14ac:dyDescent="0.3">
      <c r="A61" s="298">
        <v>60</v>
      </c>
      <c r="B61" s="300" t="s">
        <v>740</v>
      </c>
      <c r="C61" s="283">
        <v>5300000</v>
      </c>
      <c r="D61" s="280"/>
      <c r="E61" s="301">
        <v>5300000</v>
      </c>
      <c r="F61" s="282">
        <v>2650000</v>
      </c>
      <c r="G61" s="282">
        <v>509785</v>
      </c>
      <c r="H61" s="284"/>
      <c r="I61" s="302">
        <f t="shared" si="1"/>
        <v>8459785</v>
      </c>
      <c r="J61" t="s">
        <v>1069</v>
      </c>
      <c r="K61" s="362"/>
      <c r="L61" s="337"/>
      <c r="N61" s="337"/>
      <c r="O61" s="337"/>
    </row>
    <row r="62" spans="1:15" ht="24" x14ac:dyDescent="0.3">
      <c r="A62" s="298">
        <v>61</v>
      </c>
      <c r="B62" s="300" t="s">
        <v>763</v>
      </c>
      <c r="C62" s="282">
        <v>5134500</v>
      </c>
      <c r="D62" s="282"/>
      <c r="E62" s="301">
        <v>5134500</v>
      </c>
      <c r="F62" s="282">
        <v>2567250</v>
      </c>
      <c r="G62" s="282">
        <v>500245</v>
      </c>
      <c r="H62" s="284"/>
      <c r="I62" s="302">
        <f t="shared" si="1"/>
        <v>8201995</v>
      </c>
      <c r="J62" t="s">
        <v>1067</v>
      </c>
      <c r="K62" s="362"/>
      <c r="L62" s="337"/>
      <c r="N62" s="337"/>
      <c r="O62" s="337"/>
    </row>
    <row r="63" spans="1:15" ht="24" x14ac:dyDescent="0.3">
      <c r="A63" s="298">
        <v>62</v>
      </c>
      <c r="B63" s="300" t="s">
        <v>822</v>
      </c>
      <c r="C63" s="282">
        <v>7551000</v>
      </c>
      <c r="D63" s="282">
        <v>551000</v>
      </c>
      <c r="E63" s="301">
        <v>7551000</v>
      </c>
      <c r="F63" s="282">
        <v>3775500</v>
      </c>
      <c r="G63" s="282">
        <v>509785</v>
      </c>
      <c r="H63" s="284"/>
      <c r="I63" s="302">
        <f t="shared" si="1"/>
        <v>11285285</v>
      </c>
      <c r="J63" t="s">
        <v>1069</v>
      </c>
      <c r="K63" s="362"/>
      <c r="L63" s="337"/>
      <c r="N63" s="337"/>
      <c r="O63" s="337"/>
    </row>
    <row r="64" spans="1:15" x14ac:dyDescent="0.3">
      <c r="A64" s="298">
        <v>63</v>
      </c>
      <c r="B64" s="300" t="s">
        <v>454</v>
      </c>
      <c r="C64" s="282">
        <v>5450000</v>
      </c>
      <c r="D64" s="282"/>
      <c r="E64" s="301">
        <v>5450000</v>
      </c>
      <c r="F64" s="282">
        <v>2725000</v>
      </c>
      <c r="G64" s="282">
        <v>509200</v>
      </c>
      <c r="H64" s="284"/>
      <c r="I64" s="302">
        <f t="shared" si="1"/>
        <v>8684200</v>
      </c>
      <c r="J64" t="s">
        <v>1067</v>
      </c>
      <c r="K64" s="362"/>
      <c r="L64" s="337"/>
      <c r="N64" s="337"/>
      <c r="O64" s="337"/>
    </row>
    <row r="65" spans="1:15" x14ac:dyDescent="0.3">
      <c r="A65" s="298">
        <v>64</v>
      </c>
      <c r="B65" s="300" t="s">
        <v>481</v>
      </c>
      <c r="C65" s="282">
        <v>2036999</v>
      </c>
      <c r="D65" s="282"/>
      <c r="E65" s="301">
        <v>2036999</v>
      </c>
      <c r="F65" s="282">
        <v>1018499.5</v>
      </c>
      <c r="G65" s="282">
        <v>497445</v>
      </c>
      <c r="H65" s="284"/>
      <c r="I65" s="302">
        <f t="shared" si="1"/>
        <v>3552943.5</v>
      </c>
      <c r="J65" t="s">
        <v>1067</v>
      </c>
      <c r="K65" s="362"/>
      <c r="L65" s="337"/>
      <c r="N65" s="337"/>
      <c r="O65" s="337"/>
    </row>
    <row r="66" spans="1:15" x14ac:dyDescent="0.3">
      <c r="A66" s="298">
        <v>65</v>
      </c>
      <c r="B66" s="300" t="s">
        <v>719</v>
      </c>
      <c r="C66" s="282">
        <v>3050000</v>
      </c>
      <c r="D66" s="282"/>
      <c r="E66" s="301">
        <v>3050000</v>
      </c>
      <c r="F66" s="282">
        <v>1525000</v>
      </c>
      <c r="G66" s="282">
        <v>497445</v>
      </c>
      <c r="H66" s="284"/>
      <c r="I66" s="302">
        <f t="shared" si="1"/>
        <v>5072445</v>
      </c>
      <c r="J66" t="s">
        <v>1069</v>
      </c>
      <c r="K66" s="362"/>
      <c r="L66" s="337"/>
      <c r="N66" s="337"/>
      <c r="O66" s="337"/>
    </row>
    <row r="67" spans="1:15" x14ac:dyDescent="0.3">
      <c r="A67" s="298">
        <v>66</v>
      </c>
      <c r="B67" s="300" t="s">
        <v>662</v>
      </c>
      <c r="C67" s="282">
        <v>6636000</v>
      </c>
      <c r="D67" s="282"/>
      <c r="E67" s="301">
        <v>6636000</v>
      </c>
      <c r="F67" s="282">
        <v>3318000</v>
      </c>
      <c r="G67" s="282">
        <v>497445</v>
      </c>
      <c r="H67" s="284"/>
      <c r="I67" s="302">
        <f t="shared" si="1"/>
        <v>10451445</v>
      </c>
      <c r="J67" t="s">
        <v>1069</v>
      </c>
      <c r="K67" s="362"/>
      <c r="L67" s="337"/>
      <c r="N67" s="337"/>
      <c r="O67" s="337"/>
    </row>
    <row r="68" spans="1:15" x14ac:dyDescent="0.3">
      <c r="A68" s="298">
        <v>67</v>
      </c>
      <c r="B68" s="300" t="s">
        <v>442</v>
      </c>
      <c r="C68" s="282">
        <v>11940000</v>
      </c>
      <c r="D68" s="282">
        <v>2000000</v>
      </c>
      <c r="E68" s="301">
        <v>11940000</v>
      </c>
      <c r="F68" s="282">
        <v>5970000</v>
      </c>
      <c r="G68" s="282"/>
      <c r="H68" s="284"/>
      <c r="I68" s="302">
        <f t="shared" si="1"/>
        <v>15910000</v>
      </c>
      <c r="J68" t="s">
        <v>1067</v>
      </c>
      <c r="K68" s="362"/>
      <c r="L68" s="337"/>
      <c r="N68" s="337"/>
      <c r="O68" s="337"/>
    </row>
    <row r="69" spans="1:15" x14ac:dyDescent="0.3">
      <c r="A69" s="298">
        <v>68</v>
      </c>
      <c r="B69" s="300" t="s">
        <v>589</v>
      </c>
      <c r="C69" s="282">
        <v>2053250</v>
      </c>
      <c r="D69" s="282">
        <v>1000000</v>
      </c>
      <c r="E69" s="301">
        <v>2053250</v>
      </c>
      <c r="F69" s="282">
        <v>526625</v>
      </c>
      <c r="G69" s="282"/>
      <c r="H69" s="284"/>
      <c r="I69" s="302">
        <f t="shared" si="1"/>
        <v>1579875</v>
      </c>
      <c r="J69" t="s">
        <v>1069</v>
      </c>
      <c r="K69" s="362"/>
      <c r="L69" s="337"/>
      <c r="N69" s="337"/>
      <c r="O69" s="337"/>
    </row>
    <row r="70" spans="1:15" x14ac:dyDescent="0.3">
      <c r="A70" s="298">
        <v>69</v>
      </c>
      <c r="B70" s="300" t="s">
        <v>725</v>
      </c>
      <c r="C70" s="282">
        <v>1942500</v>
      </c>
      <c r="D70" s="282"/>
      <c r="E70" s="301">
        <v>1942500</v>
      </c>
      <c r="F70" s="282">
        <v>971250</v>
      </c>
      <c r="G70" s="282"/>
      <c r="H70" s="284"/>
      <c r="I70" s="302">
        <f t="shared" si="1"/>
        <v>2913750</v>
      </c>
      <c r="J70" t="s">
        <v>1069</v>
      </c>
      <c r="K70" s="362"/>
      <c r="L70" s="337"/>
      <c r="N70" s="337"/>
      <c r="O70" s="337"/>
    </row>
    <row r="71" spans="1:15" x14ac:dyDescent="0.3">
      <c r="A71" s="298">
        <v>70</v>
      </c>
      <c r="B71" s="300" t="s">
        <v>897</v>
      </c>
      <c r="C71" s="282">
        <v>1680000</v>
      </c>
      <c r="D71" s="282"/>
      <c r="E71" s="301">
        <v>1680000</v>
      </c>
      <c r="F71" s="282">
        <v>840000</v>
      </c>
      <c r="G71" s="282"/>
      <c r="H71" s="284"/>
      <c r="I71" s="302">
        <f t="shared" si="1"/>
        <v>2520000</v>
      </c>
      <c r="J71" t="s">
        <v>1067</v>
      </c>
      <c r="K71" s="362"/>
      <c r="L71" s="337"/>
      <c r="N71" s="337"/>
      <c r="O71" s="337"/>
    </row>
    <row r="72" spans="1:15" x14ac:dyDescent="0.3">
      <c r="A72" s="298">
        <v>71</v>
      </c>
      <c r="B72" s="314" t="s">
        <v>413</v>
      </c>
      <c r="C72" s="282">
        <v>1474500</v>
      </c>
      <c r="D72" s="282"/>
      <c r="E72" s="282">
        <v>1474500</v>
      </c>
      <c r="F72" s="282">
        <v>737250</v>
      </c>
      <c r="G72" s="282">
        <v>504420</v>
      </c>
      <c r="H72" s="284"/>
      <c r="I72" s="302">
        <f t="shared" si="1"/>
        <v>2716170</v>
      </c>
      <c r="J72" t="s">
        <v>1071</v>
      </c>
      <c r="K72" s="362"/>
      <c r="L72" s="337"/>
      <c r="N72" s="337"/>
      <c r="O72" s="337"/>
    </row>
    <row r="73" spans="1:15" ht="24" x14ac:dyDescent="0.3">
      <c r="A73" s="298">
        <v>72</v>
      </c>
      <c r="B73" s="314" t="s">
        <v>763</v>
      </c>
      <c r="C73" s="282">
        <v>5162000</v>
      </c>
      <c r="D73" s="282"/>
      <c r="E73" s="282">
        <v>5162000</v>
      </c>
      <c r="F73" s="282">
        <v>2581000</v>
      </c>
      <c r="G73" s="282">
        <v>504414</v>
      </c>
      <c r="H73" s="284"/>
      <c r="I73" s="302">
        <f t="shared" si="1"/>
        <v>8247414</v>
      </c>
      <c r="J73" t="s">
        <v>1067</v>
      </c>
      <c r="K73" s="362"/>
      <c r="L73" s="337"/>
      <c r="N73" s="337"/>
      <c r="O73" s="337"/>
    </row>
    <row r="74" spans="1:15" x14ac:dyDescent="0.3">
      <c r="A74" s="298">
        <v>73</v>
      </c>
      <c r="B74" s="314" t="s">
        <v>417</v>
      </c>
      <c r="C74" s="282">
        <v>1474500</v>
      </c>
      <c r="D74" s="282"/>
      <c r="E74" s="282">
        <v>1474500</v>
      </c>
      <c r="F74" s="282">
        <f>E74/2</f>
        <v>737250</v>
      </c>
      <c r="G74" s="282">
        <v>505485</v>
      </c>
      <c r="H74" s="284"/>
      <c r="I74" s="302">
        <f t="shared" si="1"/>
        <v>2717235</v>
      </c>
      <c r="J74" t="s">
        <v>1067</v>
      </c>
      <c r="K74" s="362"/>
      <c r="L74" s="337"/>
      <c r="N74" s="337"/>
      <c r="O74" s="337"/>
    </row>
    <row r="75" spans="1:15" x14ac:dyDescent="0.3">
      <c r="A75" s="298">
        <v>74</v>
      </c>
      <c r="B75" s="314" t="s">
        <v>648</v>
      </c>
      <c r="C75" s="364">
        <v>1001484</v>
      </c>
      <c r="D75" s="282"/>
      <c r="E75" s="364">
        <v>1001484</v>
      </c>
      <c r="F75" s="282">
        <f>E75/2</f>
        <v>500742</v>
      </c>
      <c r="G75" s="282">
        <v>505480</v>
      </c>
      <c r="H75" s="284"/>
      <c r="I75" s="302">
        <f t="shared" si="1"/>
        <v>2007706</v>
      </c>
      <c r="J75" t="s">
        <v>1069</v>
      </c>
      <c r="K75" s="362"/>
      <c r="L75" s="337"/>
      <c r="N75" s="337"/>
      <c r="O75" s="337"/>
    </row>
    <row r="76" spans="1:15" x14ac:dyDescent="0.3">
      <c r="A76" s="307"/>
      <c r="B76" s="308"/>
      <c r="C76" s="309">
        <f t="shared" ref="C76:I76" si="2">SUM(C4:C75)</f>
        <v>1416940386.1500001</v>
      </c>
      <c r="D76" s="309">
        <f t="shared" si="2"/>
        <v>334863481</v>
      </c>
      <c r="E76" s="309">
        <f t="shared" si="2"/>
        <v>1416940386.1500001</v>
      </c>
      <c r="F76" s="309">
        <f t="shared" si="2"/>
        <v>594949761.5</v>
      </c>
      <c r="G76" s="309">
        <f t="shared" si="2"/>
        <v>33000167</v>
      </c>
      <c r="H76" s="309">
        <f t="shared" si="2"/>
        <v>32494189</v>
      </c>
      <c r="I76" s="309">
        <f t="shared" si="2"/>
        <v>1710026833.6500001</v>
      </c>
    </row>
    <row r="77" spans="1:15" x14ac:dyDescent="0.3">
      <c r="C77" s="311">
        <f>C76-D76</f>
        <v>1082076905.1500001</v>
      </c>
      <c r="D77" s="297"/>
      <c r="E77" s="297"/>
      <c r="F77" s="297"/>
      <c r="G77" s="311">
        <f>G76+H76</f>
        <v>65494356</v>
      </c>
    </row>
    <row r="78" spans="1:15" x14ac:dyDescent="0.3">
      <c r="C78" s="297"/>
      <c r="D78" s="297"/>
      <c r="E78" s="297"/>
      <c r="F78" s="297"/>
      <c r="G78" s="297"/>
    </row>
  </sheetData>
  <autoFilter ref="A1:L77" xr:uid="{C717ABAD-0EF3-4E32-A860-A30ABF8103AD}">
    <filterColumn colId="1" showButton="0"/>
  </autoFilter>
  <mergeCells count="7">
    <mergeCell ref="E2:H2"/>
    <mergeCell ref="I2:I3"/>
    <mergeCell ref="B1:C1"/>
    <mergeCell ref="A2:A3"/>
    <mergeCell ref="B2:B3"/>
    <mergeCell ref="C2:C3"/>
    <mergeCell ref="D2:D3"/>
  </mergeCells>
  <pageMargins left="0.7" right="0.7" top="0.75" bottom="0.75" header="0.3" footer="0.3"/>
  <pageSetup paperSize="9" scale="9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650-A9E2-4EE1-B3F5-6B83E5D2FC21}">
  <dimension ref="A1:H12"/>
  <sheetViews>
    <sheetView zoomScaleNormal="100" workbookViewId="0">
      <selection activeCell="F12" sqref="F12"/>
    </sheetView>
  </sheetViews>
  <sheetFormatPr defaultColWidth="8.109375" defaultRowHeight="14.4" x14ac:dyDescent="0.3"/>
  <cols>
    <col min="1" max="1" width="4.33203125" customWidth="1"/>
    <col min="2" max="2" width="26.44140625" style="18" customWidth="1"/>
    <col min="3" max="3" width="15.5546875" style="93" customWidth="1"/>
    <col min="4" max="4" width="32.33203125" style="31" customWidth="1"/>
    <col min="5" max="5" width="14.33203125" style="105" customWidth="1"/>
    <col min="6" max="6" width="16.33203125" style="105" customWidth="1"/>
    <col min="7" max="7" width="18.33203125" style="57" customWidth="1"/>
    <col min="8" max="8" width="15.44140625" style="93" customWidth="1"/>
    <col min="9" max="9" width="15.88671875" customWidth="1"/>
    <col min="10" max="10" width="14.5546875" customWidth="1"/>
    <col min="11" max="11" width="14.5546875" bestFit="1" customWidth="1"/>
  </cols>
  <sheetData>
    <row r="1" spans="1:8" ht="13.2" customHeight="1" x14ac:dyDescent="0.3">
      <c r="A1" s="29"/>
      <c r="B1" s="441" t="s">
        <v>0</v>
      </c>
      <c r="C1" s="441"/>
      <c r="D1" s="100"/>
      <c r="E1" s="172"/>
      <c r="F1" s="172"/>
      <c r="G1" s="56"/>
      <c r="H1" s="173"/>
    </row>
    <row r="2" spans="1:8" ht="12.6" customHeight="1" x14ac:dyDescent="0.3">
      <c r="A2" s="29"/>
      <c r="B2" s="442" t="s">
        <v>1</v>
      </c>
      <c r="C2" s="442"/>
      <c r="D2" s="100" t="s">
        <v>963</v>
      </c>
      <c r="E2" s="172"/>
      <c r="F2" s="172"/>
      <c r="G2" s="56"/>
      <c r="H2" s="173"/>
    </row>
    <row r="3" spans="1:8" ht="22.8" x14ac:dyDescent="0.3">
      <c r="A3" s="79"/>
      <c r="B3" s="111" t="s">
        <v>98</v>
      </c>
      <c r="C3" s="110" t="s">
        <v>154</v>
      </c>
      <c r="D3" s="111" t="s">
        <v>100</v>
      </c>
      <c r="E3" s="110" t="s">
        <v>101</v>
      </c>
      <c r="F3" s="110" t="s">
        <v>99</v>
      </c>
      <c r="G3" s="112" t="s">
        <v>116</v>
      </c>
      <c r="H3" s="115" t="s">
        <v>294</v>
      </c>
    </row>
    <row r="4" spans="1:8" ht="22.8" x14ac:dyDescent="0.3">
      <c r="A4" s="174">
        <v>1</v>
      </c>
      <c r="B4" s="54" t="s">
        <v>168</v>
      </c>
      <c r="C4" s="97">
        <v>38166700</v>
      </c>
      <c r="D4" s="60" t="s">
        <v>166</v>
      </c>
      <c r="E4" s="102">
        <v>28000000</v>
      </c>
      <c r="F4" s="102">
        <f>SUM(C4-E4)</f>
        <v>10166700</v>
      </c>
      <c r="G4" s="109" t="s">
        <v>300</v>
      </c>
      <c r="H4" s="173">
        <v>45974000</v>
      </c>
    </row>
    <row r="5" spans="1:8" x14ac:dyDescent="0.3">
      <c r="A5" s="174"/>
      <c r="B5" s="55" t="s">
        <v>169</v>
      </c>
      <c r="C5" s="96"/>
      <c r="D5" s="61"/>
      <c r="E5" s="104"/>
      <c r="F5" s="103"/>
      <c r="G5" s="107"/>
      <c r="H5" s="173"/>
    </row>
    <row r="6" spans="1:8" ht="22.8" x14ac:dyDescent="0.3">
      <c r="A6" s="174">
        <v>2</v>
      </c>
      <c r="B6" s="54" t="s">
        <v>170</v>
      </c>
      <c r="C6" s="97">
        <v>227616113.90000001</v>
      </c>
      <c r="D6" s="60" t="s">
        <v>296</v>
      </c>
      <c r="E6" s="102">
        <v>219000000</v>
      </c>
      <c r="F6" s="102">
        <f>SUM(C6-E6)</f>
        <v>8616113.900000006</v>
      </c>
      <c r="G6" s="109" t="s">
        <v>300</v>
      </c>
      <c r="H6" s="173"/>
    </row>
    <row r="7" spans="1:8" x14ac:dyDescent="0.3">
      <c r="A7" s="174"/>
      <c r="B7" s="55" t="s">
        <v>171</v>
      </c>
      <c r="C7" s="96"/>
      <c r="D7" s="61"/>
      <c r="E7" s="104"/>
      <c r="F7" s="103"/>
      <c r="G7" s="107"/>
      <c r="H7" s="173"/>
    </row>
    <row r="8" spans="1:8" x14ac:dyDescent="0.3">
      <c r="A8" s="174">
        <v>4</v>
      </c>
      <c r="B8" s="117" t="s">
        <v>306</v>
      </c>
      <c r="C8" s="170">
        <v>159416540.12</v>
      </c>
      <c r="D8" s="116" t="s">
        <v>299</v>
      </c>
      <c r="E8" s="171">
        <v>130000000</v>
      </c>
      <c r="F8" s="102">
        <f>SUM(C8-E8)</f>
        <v>29416540.120000005</v>
      </c>
      <c r="G8" s="109" t="s">
        <v>300</v>
      </c>
      <c r="H8" s="173"/>
    </row>
    <row r="9" spans="1:8" x14ac:dyDescent="0.3">
      <c r="A9" s="174"/>
      <c r="B9" s="82" t="s">
        <v>307</v>
      </c>
      <c r="C9" s="173"/>
      <c r="D9" s="80"/>
      <c r="E9" s="162"/>
      <c r="F9" s="103"/>
      <c r="G9" s="108"/>
      <c r="H9" s="173"/>
    </row>
    <row r="10" spans="1:8" x14ac:dyDescent="0.3">
      <c r="A10" s="174">
        <v>5</v>
      </c>
      <c r="B10" s="43" t="s">
        <v>4</v>
      </c>
      <c r="C10" s="94">
        <v>22839918</v>
      </c>
      <c r="D10" s="12" t="s">
        <v>368</v>
      </c>
      <c r="E10" s="102">
        <v>6303292.4000000004</v>
      </c>
      <c r="F10" s="102">
        <f>SUM(C10-E10)</f>
        <v>16536625.6</v>
      </c>
      <c r="G10" s="109" t="s">
        <v>300</v>
      </c>
      <c r="H10" s="173">
        <v>9211475</v>
      </c>
    </row>
    <row r="11" spans="1:8" ht="22.8" x14ac:dyDescent="0.3">
      <c r="A11" s="174"/>
      <c r="B11" s="19" t="s">
        <v>157</v>
      </c>
      <c r="C11" s="95"/>
      <c r="D11" s="222"/>
      <c r="E11" s="103"/>
      <c r="F11" s="103"/>
      <c r="G11" s="107"/>
      <c r="H11" s="173"/>
    </row>
    <row r="12" spans="1:8" x14ac:dyDescent="0.3">
      <c r="A12" s="79"/>
      <c r="B12" s="82"/>
      <c r="C12" s="175">
        <f>SUM(C4:C11)</f>
        <v>448039272.01999998</v>
      </c>
      <c r="D12" s="175"/>
      <c r="E12" s="175">
        <f>SUM(E4:E11)</f>
        <v>383303292.39999998</v>
      </c>
      <c r="F12" s="175">
        <f>SUM(F4:F11)</f>
        <v>64735979.620000012</v>
      </c>
      <c r="G12" s="175"/>
      <c r="H12" s="175">
        <f>SUM(H4:H11)</f>
        <v>55185475</v>
      </c>
    </row>
  </sheetData>
  <mergeCells count="2">
    <mergeCell ref="B1:C1"/>
    <mergeCell ref="B2:C2"/>
  </mergeCells>
  <phoneticPr fontId="26" type="noConversion"/>
  <pageMargins left="0.7" right="0.7" top="0.75" bottom="0.75" header="0.3" footer="0.3"/>
  <pageSetup paperSize="9" scale="8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61B1E-BF6D-4EFA-A020-97431B51BFD3}">
  <dimension ref="A1:N92"/>
  <sheetViews>
    <sheetView zoomScale="70" zoomScaleNormal="70" workbookViewId="0">
      <selection activeCell="D11" sqref="D11"/>
    </sheetView>
  </sheetViews>
  <sheetFormatPr defaultColWidth="8.109375" defaultRowHeight="11.4" outlineLevelRow="4" x14ac:dyDescent="0.2"/>
  <cols>
    <col min="1" max="1" width="8.109375" style="49"/>
    <col min="2" max="2" width="16.6640625" style="414" customWidth="1"/>
    <col min="3" max="3" width="14.5546875" style="31" customWidth="1"/>
    <col min="4" max="4" width="14.33203125" style="31" customWidth="1"/>
    <col min="5" max="6" width="14.5546875" style="31" customWidth="1"/>
    <col min="7" max="7" width="11.5546875" style="31" customWidth="1"/>
    <col min="8" max="8" width="24.5546875" style="32" customWidth="1"/>
    <col min="9" max="9" width="28.33203125" style="32" customWidth="1"/>
    <col min="10" max="10" width="19.5546875" style="32" customWidth="1"/>
    <col min="11" max="11" width="23.6640625" style="32" customWidth="1"/>
    <col min="12" max="12" width="27.6640625" style="32" customWidth="1"/>
    <col min="13" max="13" width="30.44140625" style="32" customWidth="1"/>
    <col min="14" max="14" width="25.44140625" style="176" customWidth="1"/>
    <col min="15" max="16384" width="8.109375" style="29"/>
  </cols>
  <sheetData>
    <row r="1" spans="1:14" ht="13.2" customHeight="1" x14ac:dyDescent="0.25">
      <c r="B1" s="417" t="s">
        <v>0</v>
      </c>
      <c r="C1" s="417"/>
      <c r="D1" s="30"/>
      <c r="E1" s="30"/>
      <c r="F1" s="30"/>
    </row>
    <row r="2" spans="1:14" ht="13.2" customHeight="1" x14ac:dyDescent="0.25">
      <c r="B2" s="401" t="s">
        <v>1</v>
      </c>
      <c r="C2" s="30"/>
      <c r="D2" s="30"/>
      <c r="E2" s="30"/>
      <c r="F2" s="30"/>
    </row>
    <row r="3" spans="1:14" ht="13.2" customHeight="1" x14ac:dyDescent="0.25">
      <c r="B3" s="457" t="s">
        <v>111</v>
      </c>
      <c r="C3" s="458"/>
      <c r="D3" s="458"/>
      <c r="E3" s="30"/>
      <c r="F3" s="30"/>
    </row>
    <row r="4" spans="1:14" ht="16.2" customHeight="1" x14ac:dyDescent="0.2">
      <c r="A4" s="420" t="s">
        <v>95</v>
      </c>
      <c r="B4" s="455" t="s">
        <v>2</v>
      </c>
      <c r="C4" s="428" t="s">
        <v>181</v>
      </c>
      <c r="D4" s="68" t="s">
        <v>193</v>
      </c>
      <c r="E4" s="68" t="s">
        <v>195</v>
      </c>
      <c r="F4" s="428" t="s">
        <v>182</v>
      </c>
      <c r="G4" s="424" t="s">
        <v>97</v>
      </c>
      <c r="H4" s="452" t="s">
        <v>186</v>
      </c>
      <c r="I4" s="421" t="s">
        <v>188</v>
      </c>
      <c r="J4" s="421"/>
      <c r="K4" s="421"/>
      <c r="L4" s="421"/>
      <c r="M4" s="448" t="s">
        <v>325</v>
      </c>
      <c r="N4" s="451" t="s">
        <v>194</v>
      </c>
    </row>
    <row r="5" spans="1:14" ht="33" customHeight="1" x14ac:dyDescent="0.2">
      <c r="A5" s="420"/>
      <c r="B5" s="456"/>
      <c r="C5" s="429"/>
      <c r="D5" s="69"/>
      <c r="E5" s="69"/>
      <c r="F5" s="450"/>
      <c r="G5" s="425"/>
      <c r="H5" s="453"/>
      <c r="I5" s="37" t="s">
        <v>189</v>
      </c>
      <c r="J5" s="37" t="s">
        <v>190</v>
      </c>
      <c r="K5" s="37" t="s">
        <v>191</v>
      </c>
      <c r="L5" s="37" t="s">
        <v>192</v>
      </c>
      <c r="M5" s="449"/>
      <c r="N5" s="451"/>
    </row>
    <row r="6" spans="1:14" ht="12" x14ac:dyDescent="0.2">
      <c r="A6" s="443" t="s">
        <v>311</v>
      </c>
      <c r="B6" s="444"/>
      <c r="C6" s="444"/>
      <c r="D6" s="444"/>
      <c r="E6" s="444"/>
      <c r="F6" s="444"/>
      <c r="G6" s="444"/>
      <c r="H6" s="444"/>
      <c r="I6" s="444"/>
      <c r="J6" s="444"/>
      <c r="K6" s="444"/>
      <c r="L6" s="444"/>
      <c r="M6" s="444"/>
      <c r="N6" s="445"/>
    </row>
    <row r="7" spans="1:14" ht="133.19999999999999" customHeight="1" outlineLevel="4" x14ac:dyDescent="0.2">
      <c r="A7" s="446">
        <v>1</v>
      </c>
      <c r="B7" s="399" t="s">
        <v>978</v>
      </c>
      <c r="C7" s="73">
        <v>2137894.2000000002</v>
      </c>
      <c r="D7" s="11">
        <v>999985</v>
      </c>
      <c r="E7" s="11">
        <f>SUM(C7-D7)</f>
        <v>1137909.2000000002</v>
      </c>
      <c r="F7" s="11" t="s">
        <v>183</v>
      </c>
      <c r="G7" s="12" t="s">
        <v>196</v>
      </c>
      <c r="H7" s="74" t="s">
        <v>197</v>
      </c>
      <c r="I7" s="73" t="s">
        <v>326</v>
      </c>
      <c r="J7" s="74" t="s">
        <v>327</v>
      </c>
      <c r="K7" s="74" t="s">
        <v>328</v>
      </c>
      <c r="L7" s="74" t="s">
        <v>329</v>
      </c>
      <c r="M7" s="74" t="s">
        <v>917</v>
      </c>
      <c r="N7" s="154" t="s">
        <v>164</v>
      </c>
    </row>
    <row r="8" spans="1:14" ht="22.8" outlineLevel="4" x14ac:dyDescent="0.2">
      <c r="A8" s="454"/>
      <c r="B8" s="400" t="s">
        <v>42</v>
      </c>
      <c r="C8" s="120"/>
      <c r="D8" s="6"/>
      <c r="E8" s="11"/>
      <c r="F8" s="6"/>
      <c r="G8" s="7"/>
      <c r="H8" s="46"/>
      <c r="I8" s="6"/>
      <c r="J8" s="46"/>
      <c r="K8" s="46"/>
      <c r="L8" s="46"/>
      <c r="M8" s="46"/>
      <c r="N8" s="152"/>
    </row>
    <row r="9" spans="1:14" ht="22.8" outlineLevel="4" x14ac:dyDescent="0.2">
      <c r="A9" s="389"/>
      <c r="B9" s="400" t="s">
        <v>29</v>
      </c>
      <c r="C9" s="120"/>
      <c r="D9" s="6"/>
      <c r="E9" s="11"/>
      <c r="F9" s="6"/>
      <c r="G9" s="7"/>
      <c r="H9" s="47"/>
      <c r="I9" s="21"/>
      <c r="J9" s="47"/>
      <c r="K9" s="47"/>
      <c r="L9" s="47"/>
      <c r="M9" s="47"/>
      <c r="N9" s="152"/>
    </row>
    <row r="10" spans="1:14" ht="136.19999999999999" customHeight="1" outlineLevel="4" x14ac:dyDescent="0.2">
      <c r="A10" s="446">
        <v>3</v>
      </c>
      <c r="B10" s="399" t="s">
        <v>979</v>
      </c>
      <c r="C10" s="73">
        <v>1424744</v>
      </c>
      <c r="D10" s="11">
        <v>46844</v>
      </c>
      <c r="E10" s="11">
        <f>SUM(C10-D10)</f>
        <v>1377900</v>
      </c>
      <c r="F10" s="11" t="s">
        <v>286</v>
      </c>
      <c r="G10" s="12" t="s">
        <v>196</v>
      </c>
      <c r="H10" s="74" t="s">
        <v>980</v>
      </c>
      <c r="I10" s="73" t="s">
        <v>331</v>
      </c>
      <c r="J10" s="74" t="s">
        <v>332</v>
      </c>
      <c r="K10" s="74" t="s">
        <v>330</v>
      </c>
      <c r="L10" s="74" t="s">
        <v>333</v>
      </c>
      <c r="M10" s="74" t="s">
        <v>391</v>
      </c>
      <c r="N10" s="154" t="s">
        <v>164</v>
      </c>
    </row>
    <row r="11" spans="1:14" ht="22.8" outlineLevel="4" x14ac:dyDescent="0.2">
      <c r="A11" s="447"/>
      <c r="B11" s="400" t="s">
        <v>288</v>
      </c>
      <c r="C11" s="120"/>
      <c r="D11" s="6"/>
      <c r="E11" s="11"/>
      <c r="F11" s="6"/>
      <c r="G11" s="7"/>
      <c r="H11" s="47"/>
      <c r="I11" s="21"/>
      <c r="J11" s="47"/>
      <c r="K11" s="47"/>
      <c r="L11" s="47"/>
      <c r="M11" s="45"/>
      <c r="N11" s="152"/>
    </row>
    <row r="12" spans="1:14" ht="106.8" customHeight="1" outlineLevel="4" x14ac:dyDescent="0.2">
      <c r="A12" s="446">
        <v>4</v>
      </c>
      <c r="B12" s="399" t="s">
        <v>110</v>
      </c>
      <c r="C12" s="73">
        <v>25071041</v>
      </c>
      <c r="D12" s="11">
        <v>13011526.68</v>
      </c>
      <c r="E12" s="11">
        <f>SUM(C12-D12)</f>
        <v>12059514.32</v>
      </c>
      <c r="F12" s="11"/>
      <c r="G12" s="12" t="s">
        <v>196</v>
      </c>
      <c r="H12" s="74" t="s">
        <v>930</v>
      </c>
      <c r="I12" s="73" t="s">
        <v>334</v>
      </c>
      <c r="J12" s="74" t="s">
        <v>335</v>
      </c>
      <c r="K12" s="74" t="s">
        <v>336</v>
      </c>
      <c r="L12" s="74" t="s">
        <v>918</v>
      </c>
      <c r="M12" s="74" t="s">
        <v>928</v>
      </c>
      <c r="N12" s="154" t="s">
        <v>164</v>
      </c>
    </row>
    <row r="13" spans="1:14" ht="22.8" outlineLevel="4" x14ac:dyDescent="0.2">
      <c r="A13" s="454"/>
      <c r="B13" s="400" t="s">
        <v>112</v>
      </c>
      <c r="C13" s="120"/>
      <c r="D13" s="6"/>
      <c r="E13" s="11"/>
      <c r="F13" s="6"/>
      <c r="G13" s="7"/>
      <c r="H13" s="121"/>
      <c r="I13" s="120"/>
      <c r="J13" s="121"/>
      <c r="K13" s="121"/>
      <c r="L13" s="121"/>
      <c r="M13" s="121"/>
      <c r="N13" s="154"/>
    </row>
    <row r="14" spans="1:14" ht="91.2" outlineLevel="4" x14ac:dyDescent="0.2">
      <c r="A14" s="388">
        <v>5</v>
      </c>
      <c r="B14" s="399" t="s">
        <v>85</v>
      </c>
      <c r="C14" s="73">
        <v>5030570</v>
      </c>
      <c r="D14" s="11">
        <v>0</v>
      </c>
      <c r="E14" s="11">
        <f t="shared" ref="E14:E20" si="0">SUM(C14-D14)</f>
        <v>5030570</v>
      </c>
      <c r="F14" s="11"/>
      <c r="G14" s="12"/>
      <c r="H14" s="45"/>
      <c r="I14" s="11"/>
      <c r="J14" s="45"/>
      <c r="K14" s="45"/>
      <c r="L14" s="45"/>
      <c r="M14" s="45"/>
      <c r="N14" s="61" t="s">
        <v>1106</v>
      </c>
    </row>
    <row r="15" spans="1:14" outlineLevel="4" x14ac:dyDescent="0.2">
      <c r="A15" s="388"/>
      <c r="B15" s="400"/>
      <c r="C15" s="6"/>
      <c r="D15" s="6"/>
      <c r="E15" s="11">
        <f t="shared" si="0"/>
        <v>0</v>
      </c>
      <c r="F15" s="6"/>
      <c r="G15" s="7"/>
      <c r="H15" s="46"/>
      <c r="I15" s="6"/>
      <c r="J15" s="46"/>
      <c r="K15" s="46"/>
      <c r="L15" s="46"/>
      <c r="M15" s="46"/>
      <c r="N15" s="152"/>
    </row>
    <row r="16" spans="1:14" outlineLevel="4" x14ac:dyDescent="0.2">
      <c r="A16" s="388">
        <v>6</v>
      </c>
      <c r="B16" s="399" t="s">
        <v>463</v>
      </c>
      <c r="C16" s="374">
        <v>2711825</v>
      </c>
      <c r="D16" s="77"/>
      <c r="E16" s="11">
        <f t="shared" si="0"/>
        <v>2711825</v>
      </c>
      <c r="F16" s="77"/>
      <c r="G16" s="77"/>
      <c r="H16" s="77"/>
      <c r="I16" s="77"/>
      <c r="J16" s="77"/>
      <c r="K16" s="77"/>
      <c r="L16" s="77"/>
      <c r="M16" s="77"/>
      <c r="N16" s="61"/>
    </row>
    <row r="17" spans="1:14" outlineLevel="4" x14ac:dyDescent="0.2">
      <c r="A17" s="388"/>
      <c r="B17" s="400"/>
      <c r="C17" s="380"/>
      <c r="D17" s="390"/>
      <c r="E17" s="11"/>
      <c r="F17" s="390"/>
      <c r="G17" s="390"/>
      <c r="H17" s="390"/>
      <c r="I17" s="390"/>
      <c r="J17" s="390"/>
      <c r="K17" s="390"/>
      <c r="L17" s="390"/>
      <c r="M17" s="390"/>
      <c r="N17" s="390"/>
    </row>
    <row r="18" spans="1:14" ht="124.2" customHeight="1" outlineLevel="4" x14ac:dyDescent="0.2">
      <c r="A18" s="388">
        <v>7</v>
      </c>
      <c r="B18" s="398" t="s">
        <v>635</v>
      </c>
      <c r="C18" s="374">
        <v>18538435</v>
      </c>
      <c r="D18" s="375"/>
      <c r="E18" s="11">
        <f>SUM(C18-D18)</f>
        <v>18538435</v>
      </c>
      <c r="F18" s="376">
        <v>45813</v>
      </c>
      <c r="G18" s="117" t="s">
        <v>1107</v>
      </c>
      <c r="H18" s="375" t="s">
        <v>197</v>
      </c>
      <c r="I18" s="117" t="s">
        <v>1108</v>
      </c>
      <c r="J18" s="375"/>
      <c r="K18" s="117" t="s">
        <v>1109</v>
      </c>
      <c r="L18" s="117" t="s">
        <v>1110</v>
      </c>
      <c r="M18" s="117" t="s">
        <v>1111</v>
      </c>
      <c r="N18" s="377" t="s">
        <v>1106</v>
      </c>
    </row>
    <row r="19" spans="1:14" outlineLevel="4" x14ac:dyDescent="0.2">
      <c r="A19" s="388"/>
      <c r="B19" s="397"/>
      <c r="C19" s="380"/>
      <c r="D19" s="390"/>
      <c r="E19" s="11"/>
      <c r="F19" s="390"/>
      <c r="G19" s="390"/>
      <c r="H19" s="390"/>
      <c r="I19" s="390"/>
      <c r="J19" s="390"/>
      <c r="K19" s="390"/>
      <c r="L19" s="390"/>
      <c r="M19" s="390"/>
      <c r="N19" s="390"/>
    </row>
    <row r="20" spans="1:14" ht="148.19999999999999" outlineLevel="4" x14ac:dyDescent="0.2">
      <c r="A20" s="388">
        <v>8</v>
      </c>
      <c r="B20" s="398" t="s">
        <v>492</v>
      </c>
      <c r="C20" s="374">
        <v>33842441</v>
      </c>
      <c r="D20" s="77"/>
      <c r="E20" s="11">
        <f t="shared" si="0"/>
        <v>33842441</v>
      </c>
      <c r="F20" s="376">
        <v>45813</v>
      </c>
      <c r="G20" s="376">
        <v>45813</v>
      </c>
      <c r="H20" s="117" t="s">
        <v>1112</v>
      </c>
      <c r="I20" s="117" t="s">
        <v>1113</v>
      </c>
      <c r="J20" s="117" t="s">
        <v>1114</v>
      </c>
      <c r="K20" s="117" t="s">
        <v>1115</v>
      </c>
      <c r="L20" s="117" t="s">
        <v>1116</v>
      </c>
      <c r="M20" s="117" t="s">
        <v>1117</v>
      </c>
      <c r="N20" s="154" t="s">
        <v>1118</v>
      </c>
    </row>
    <row r="21" spans="1:14" outlineLevel="4" x14ac:dyDescent="0.2">
      <c r="A21" s="388"/>
      <c r="B21" s="397"/>
      <c r="C21" s="380"/>
      <c r="D21" s="390"/>
      <c r="E21" s="11"/>
      <c r="F21" s="390"/>
      <c r="G21" s="390"/>
      <c r="H21" s="390"/>
      <c r="I21" s="390"/>
      <c r="J21" s="390"/>
      <c r="K21" s="390"/>
      <c r="L21" s="390"/>
      <c r="M21" s="390"/>
      <c r="N21" s="390"/>
    </row>
    <row r="22" spans="1:14" ht="126.6" customHeight="1" outlineLevel="4" x14ac:dyDescent="0.2">
      <c r="A22" s="388">
        <v>9</v>
      </c>
      <c r="B22" s="398" t="s">
        <v>425</v>
      </c>
      <c r="C22" s="374">
        <v>3440350</v>
      </c>
      <c r="D22" s="375"/>
      <c r="E22" s="11">
        <f>SUM(C22-D22)</f>
        <v>3440350</v>
      </c>
      <c r="F22" s="376">
        <v>45813</v>
      </c>
      <c r="G22" s="117" t="s">
        <v>1107</v>
      </c>
      <c r="H22" s="375" t="s">
        <v>197</v>
      </c>
      <c r="I22" s="117" t="s">
        <v>1119</v>
      </c>
      <c r="J22" s="375" t="s">
        <v>1120</v>
      </c>
      <c r="K22" s="117" t="s">
        <v>1109</v>
      </c>
      <c r="L22" s="117" t="s">
        <v>1110</v>
      </c>
      <c r="M22" s="117" t="s">
        <v>1111</v>
      </c>
      <c r="N22" s="377" t="s">
        <v>1106</v>
      </c>
    </row>
    <row r="23" spans="1:14" outlineLevel="4" x14ac:dyDescent="0.2">
      <c r="A23" s="388"/>
      <c r="B23" s="397"/>
      <c r="C23" s="380"/>
      <c r="D23" s="390"/>
      <c r="E23" s="391"/>
      <c r="F23" s="391"/>
      <c r="G23" s="390"/>
      <c r="H23" s="390"/>
      <c r="I23" s="390"/>
      <c r="J23" s="390"/>
      <c r="K23" s="390"/>
      <c r="L23" s="390"/>
      <c r="M23" s="390"/>
      <c r="N23" s="390"/>
    </row>
    <row r="24" spans="1:14" ht="91.2" outlineLevel="4" x14ac:dyDescent="0.2">
      <c r="A24" s="388">
        <v>10</v>
      </c>
      <c r="B24" s="398" t="s">
        <v>451</v>
      </c>
      <c r="C24" s="374">
        <v>94733030</v>
      </c>
      <c r="D24" s="374">
        <v>94733030</v>
      </c>
      <c r="E24" s="374">
        <v>94733030</v>
      </c>
      <c r="F24" s="376">
        <v>45813</v>
      </c>
      <c r="G24" s="117" t="s">
        <v>196</v>
      </c>
      <c r="H24" s="117" t="s">
        <v>197</v>
      </c>
      <c r="I24" s="117" t="s">
        <v>1121</v>
      </c>
      <c r="J24" s="117" t="s">
        <v>1122</v>
      </c>
      <c r="K24" s="117" t="s">
        <v>328</v>
      </c>
      <c r="L24" s="117" t="s">
        <v>1123</v>
      </c>
      <c r="M24" s="117" t="s">
        <v>1124</v>
      </c>
      <c r="N24" s="154" t="s">
        <v>1125</v>
      </c>
    </row>
    <row r="25" spans="1:14" outlineLevel="4" x14ac:dyDescent="0.2">
      <c r="A25" s="388"/>
      <c r="B25" s="397"/>
      <c r="C25" s="380"/>
      <c r="D25" s="380"/>
      <c r="E25" s="380"/>
      <c r="F25" s="381"/>
      <c r="G25" s="154"/>
      <c r="H25" s="154"/>
      <c r="I25" s="154"/>
      <c r="J25" s="154"/>
      <c r="K25" s="154"/>
      <c r="L25" s="154"/>
      <c r="M25" s="154"/>
      <c r="N25" s="154"/>
    </row>
    <row r="26" spans="1:14" ht="171" outlineLevel="4" x14ac:dyDescent="0.2">
      <c r="A26" s="388">
        <v>11</v>
      </c>
      <c r="B26" s="396" t="s">
        <v>1126</v>
      </c>
      <c r="C26" s="378">
        <v>1279990</v>
      </c>
      <c r="D26" s="375"/>
      <c r="E26" s="379">
        <v>1279990</v>
      </c>
      <c r="F26" s="376">
        <v>45813</v>
      </c>
      <c r="G26" s="117" t="s">
        <v>1127</v>
      </c>
      <c r="H26" s="375" t="s">
        <v>197</v>
      </c>
      <c r="I26" s="375" t="s">
        <v>398</v>
      </c>
      <c r="J26" s="375" t="s">
        <v>398</v>
      </c>
      <c r="K26" s="117" t="s">
        <v>1109</v>
      </c>
      <c r="L26" s="117" t="s">
        <v>1110</v>
      </c>
      <c r="M26" s="117" t="s">
        <v>1128</v>
      </c>
      <c r="N26" s="154" t="s">
        <v>1106</v>
      </c>
    </row>
    <row r="27" spans="1:14" outlineLevel="4" x14ac:dyDescent="0.2">
      <c r="A27" s="388"/>
      <c r="B27" s="400"/>
      <c r="C27" s="6"/>
      <c r="D27" s="6"/>
      <c r="E27" s="11"/>
      <c r="F27" s="6"/>
      <c r="G27" s="7"/>
      <c r="H27" s="121"/>
      <c r="I27" s="120"/>
      <c r="J27" s="121"/>
      <c r="K27" s="121"/>
      <c r="L27" s="121"/>
      <c r="M27" s="121"/>
      <c r="N27" s="154"/>
    </row>
    <row r="28" spans="1:14" ht="12" outlineLevel="4" x14ac:dyDescent="0.2">
      <c r="A28" s="443" t="s">
        <v>312</v>
      </c>
      <c r="B28" s="444"/>
      <c r="C28" s="444"/>
      <c r="D28" s="444"/>
      <c r="E28" s="444"/>
      <c r="F28" s="444"/>
      <c r="G28" s="444"/>
      <c r="H28" s="444"/>
      <c r="I28" s="444"/>
      <c r="J28" s="444"/>
      <c r="K28" s="444"/>
      <c r="L28" s="444"/>
      <c r="M28" s="444"/>
      <c r="N28" s="445"/>
    </row>
    <row r="29" spans="1:14" ht="205.2" customHeight="1" outlineLevel="3" x14ac:dyDescent="0.2">
      <c r="A29" s="446">
        <v>1</v>
      </c>
      <c r="B29" s="399" t="s">
        <v>981</v>
      </c>
      <c r="C29" s="11">
        <v>65910399.399999999</v>
      </c>
      <c r="D29" s="11">
        <v>5000000</v>
      </c>
      <c r="E29" s="11">
        <f>SUM(C29-D29)</f>
        <v>60910399.399999999</v>
      </c>
      <c r="F29" s="11" t="s">
        <v>184</v>
      </c>
      <c r="G29" s="12" t="s">
        <v>196</v>
      </c>
      <c r="H29" s="74" t="s">
        <v>1021</v>
      </c>
      <c r="I29" s="382" t="s">
        <v>337</v>
      </c>
      <c r="J29" s="74" t="s">
        <v>279</v>
      </c>
      <c r="K29" s="74" t="s">
        <v>280</v>
      </c>
      <c r="L29" s="74" t="s">
        <v>925</v>
      </c>
      <c r="M29" s="74" t="s">
        <v>972</v>
      </c>
      <c r="N29" s="154" t="s">
        <v>151</v>
      </c>
    </row>
    <row r="30" spans="1:14" ht="22.8" outlineLevel="4" x14ac:dyDescent="0.2">
      <c r="A30" s="447"/>
      <c r="B30" s="400" t="s">
        <v>16</v>
      </c>
      <c r="C30" s="6"/>
      <c r="D30" s="6"/>
      <c r="E30" s="6"/>
      <c r="F30" s="6"/>
      <c r="G30" s="7"/>
      <c r="H30" s="46"/>
      <c r="I30" s="120"/>
      <c r="J30" s="121"/>
      <c r="K30" s="121"/>
      <c r="L30" s="121"/>
      <c r="M30" s="74"/>
      <c r="N30" s="152"/>
    </row>
    <row r="31" spans="1:14" ht="151.19999999999999" customHeight="1" outlineLevel="3" x14ac:dyDescent="0.2">
      <c r="A31" s="446">
        <v>2</v>
      </c>
      <c r="B31" s="399" t="s">
        <v>982</v>
      </c>
      <c r="C31" s="11">
        <v>18608827</v>
      </c>
      <c r="D31" s="11"/>
      <c r="E31" s="11">
        <f>SUM(C31-D31)</f>
        <v>18608827</v>
      </c>
      <c r="F31" s="11" t="s">
        <v>185</v>
      </c>
      <c r="G31" s="12" t="s">
        <v>196</v>
      </c>
      <c r="H31" s="74" t="s">
        <v>197</v>
      </c>
      <c r="I31" s="73" t="s">
        <v>198</v>
      </c>
      <c r="J31" s="74" t="s">
        <v>281</v>
      </c>
      <c r="K31" s="74" t="s">
        <v>282</v>
      </c>
      <c r="L31" s="74" t="s">
        <v>926</v>
      </c>
      <c r="M31" s="74" t="s">
        <v>973</v>
      </c>
      <c r="N31" s="154" t="s">
        <v>151</v>
      </c>
    </row>
    <row r="32" spans="1:14" ht="45.6" outlineLevel="4" x14ac:dyDescent="0.2">
      <c r="A32" s="447"/>
      <c r="B32" s="402" t="s">
        <v>149</v>
      </c>
      <c r="C32" s="392"/>
      <c r="D32" s="392"/>
      <c r="E32" s="11"/>
      <c r="F32" s="392"/>
      <c r="G32" s="51"/>
      <c r="H32" s="46"/>
      <c r="I32" s="120"/>
      <c r="J32" s="121"/>
      <c r="K32" s="121"/>
      <c r="L32" s="121"/>
      <c r="M32" s="74"/>
      <c r="N32" s="393"/>
    </row>
    <row r="33" spans="1:14" ht="177" customHeight="1" x14ac:dyDescent="0.2">
      <c r="A33" s="446">
        <v>3</v>
      </c>
      <c r="B33" s="399" t="s">
        <v>983</v>
      </c>
      <c r="C33" s="11">
        <v>3671527</v>
      </c>
      <c r="D33" s="11"/>
      <c r="E33" s="11">
        <f>SUM(C33-D33)</f>
        <v>3671527</v>
      </c>
      <c r="F33" s="11" t="s">
        <v>355</v>
      </c>
      <c r="G33" s="12" t="s">
        <v>196</v>
      </c>
      <c r="H33" s="73" t="s">
        <v>187</v>
      </c>
      <c r="I33" s="73" t="s">
        <v>338</v>
      </c>
      <c r="J33" s="74" t="s">
        <v>281</v>
      </c>
      <c r="K33" s="74" t="s">
        <v>282</v>
      </c>
      <c r="L33" s="74" t="s">
        <v>927</v>
      </c>
      <c r="M33" s="74" t="s">
        <v>974</v>
      </c>
      <c r="N33" s="154" t="s">
        <v>148</v>
      </c>
    </row>
    <row r="34" spans="1:14" ht="37.200000000000003" customHeight="1" x14ac:dyDescent="0.2">
      <c r="A34" s="447"/>
      <c r="B34" s="403" t="s">
        <v>92</v>
      </c>
      <c r="C34" s="15"/>
      <c r="D34" s="15"/>
      <c r="E34" s="11"/>
      <c r="F34" s="15"/>
      <c r="G34" s="5"/>
      <c r="H34" s="5"/>
      <c r="I34" s="120"/>
      <c r="J34" s="122"/>
      <c r="K34" s="122"/>
      <c r="L34" s="122"/>
      <c r="M34" s="122"/>
      <c r="N34" s="152"/>
    </row>
    <row r="35" spans="1:14" ht="137.4" customHeight="1" x14ac:dyDescent="0.2">
      <c r="A35" s="446">
        <v>4</v>
      </c>
      <c r="B35" s="399" t="s">
        <v>984</v>
      </c>
      <c r="C35" s="11">
        <v>14451769</v>
      </c>
      <c r="D35" s="11">
        <v>4861630.09</v>
      </c>
      <c r="E35" s="11">
        <f t="shared" ref="E35:E41" si="1">SUM(C35-D35)</f>
        <v>9590138.9100000001</v>
      </c>
      <c r="F35" s="11" t="s">
        <v>386</v>
      </c>
      <c r="G35" s="12" t="s">
        <v>196</v>
      </c>
      <c r="H35" s="74" t="s">
        <v>993</v>
      </c>
      <c r="I35" s="73" t="s">
        <v>921</v>
      </c>
      <c r="J35" s="45" t="s">
        <v>398</v>
      </c>
      <c r="K35" s="45" t="s">
        <v>399</v>
      </c>
      <c r="L35" s="74" t="s">
        <v>923</v>
      </c>
      <c r="M35" s="74" t="s">
        <v>400</v>
      </c>
      <c r="N35" s="154" t="s">
        <v>383</v>
      </c>
    </row>
    <row r="36" spans="1:14" ht="22.8" x14ac:dyDescent="0.2">
      <c r="A36" s="454"/>
      <c r="B36" s="400" t="s">
        <v>52</v>
      </c>
      <c r="C36" s="6"/>
      <c r="D36" s="6"/>
      <c r="E36" s="11"/>
      <c r="F36" s="6"/>
      <c r="G36" s="7"/>
      <c r="H36" s="47"/>
      <c r="I36" s="21"/>
      <c r="J36" s="46"/>
      <c r="K36" s="46"/>
      <c r="L36" s="46"/>
      <c r="M36" s="46"/>
      <c r="N36" s="152"/>
    </row>
    <row r="37" spans="1:14" ht="22.8" x14ac:dyDescent="0.2">
      <c r="A37" s="447"/>
      <c r="B37" s="400" t="s">
        <v>53</v>
      </c>
      <c r="C37" s="6"/>
      <c r="D37" s="6"/>
      <c r="E37" s="11"/>
      <c r="F37" s="6"/>
      <c r="G37" s="7"/>
      <c r="H37" s="47"/>
      <c r="I37" s="21"/>
      <c r="J37" s="46"/>
      <c r="K37" s="46"/>
      <c r="L37" s="46"/>
      <c r="M37" s="46"/>
      <c r="N37" s="152"/>
    </row>
    <row r="38" spans="1:14" ht="216.6" x14ac:dyDescent="0.2">
      <c r="A38" s="446">
        <v>5</v>
      </c>
      <c r="B38" s="399" t="s">
        <v>985</v>
      </c>
      <c r="C38" s="11">
        <v>23023961.43</v>
      </c>
      <c r="D38" s="11">
        <v>15716790</v>
      </c>
      <c r="E38" s="11">
        <f t="shared" si="1"/>
        <v>7307171.4299999997</v>
      </c>
      <c r="F38" s="11" t="s">
        <v>384</v>
      </c>
      <c r="G38" s="12" t="s">
        <v>196</v>
      </c>
      <c r="H38" s="74" t="s">
        <v>994</v>
      </c>
      <c r="I38" s="73" t="s">
        <v>922</v>
      </c>
      <c r="J38" s="74" t="s">
        <v>281</v>
      </c>
      <c r="K38" s="74" t="s">
        <v>282</v>
      </c>
      <c r="L38" s="74" t="s">
        <v>924</v>
      </c>
      <c r="M38" s="74" t="s">
        <v>385</v>
      </c>
      <c r="N38" s="154" t="s">
        <v>383</v>
      </c>
    </row>
    <row r="39" spans="1:14" ht="22.8" x14ac:dyDescent="0.2">
      <c r="A39" s="454"/>
      <c r="B39" s="400" t="s">
        <v>62</v>
      </c>
      <c r="C39" s="6"/>
      <c r="D39" s="6"/>
      <c r="E39" s="11"/>
      <c r="F39" s="6"/>
      <c r="G39" s="7"/>
      <c r="H39" s="47"/>
      <c r="I39" s="21"/>
      <c r="J39" s="46"/>
      <c r="K39" s="46"/>
      <c r="L39" s="46"/>
      <c r="M39" s="46"/>
      <c r="N39" s="152"/>
    </row>
    <row r="40" spans="1:14" ht="22.8" x14ac:dyDescent="0.2">
      <c r="A40" s="447"/>
      <c r="B40" s="400" t="s">
        <v>63</v>
      </c>
      <c r="C40" s="6"/>
      <c r="D40" s="6"/>
      <c r="E40" s="11"/>
      <c r="F40" s="6"/>
      <c r="G40" s="7"/>
      <c r="H40" s="47"/>
      <c r="I40" s="21"/>
      <c r="J40" s="46"/>
      <c r="K40" s="46"/>
      <c r="L40" s="46"/>
      <c r="M40" s="46"/>
      <c r="N40" s="152"/>
    </row>
    <row r="41" spans="1:14" ht="154.94999999999999" customHeight="1" x14ac:dyDescent="0.2">
      <c r="A41" s="360">
        <v>6</v>
      </c>
      <c r="B41" s="399" t="s">
        <v>986</v>
      </c>
      <c r="C41" s="11">
        <v>54778356</v>
      </c>
      <c r="D41" s="11">
        <v>11129223.369999999</v>
      </c>
      <c r="E41" s="11">
        <f t="shared" si="1"/>
        <v>43649132.630000003</v>
      </c>
      <c r="F41" s="11" t="s">
        <v>386</v>
      </c>
      <c r="G41" s="12" t="s">
        <v>196</v>
      </c>
      <c r="H41" s="74" t="s">
        <v>995</v>
      </c>
      <c r="I41" s="73" t="s">
        <v>401</v>
      </c>
      <c r="J41" s="74" t="s">
        <v>402</v>
      </c>
      <c r="K41" s="74" t="s">
        <v>282</v>
      </c>
      <c r="L41" s="74" t="s">
        <v>920</v>
      </c>
      <c r="M41" s="74" t="s">
        <v>403</v>
      </c>
      <c r="N41" s="154" t="s">
        <v>383</v>
      </c>
    </row>
    <row r="42" spans="1:14" ht="22.8" x14ac:dyDescent="0.2">
      <c r="A42" s="388"/>
      <c r="B42" s="400" t="s">
        <v>315</v>
      </c>
      <c r="C42" s="6"/>
      <c r="D42" s="6"/>
      <c r="E42" s="11"/>
      <c r="F42" s="6"/>
      <c r="G42" s="7"/>
      <c r="H42" s="46"/>
      <c r="I42" s="6"/>
      <c r="J42" s="121"/>
      <c r="K42" s="121"/>
      <c r="L42" s="121"/>
      <c r="M42" s="121"/>
      <c r="N42" s="154"/>
    </row>
    <row r="43" spans="1:14" ht="106.8" customHeight="1" x14ac:dyDescent="0.2">
      <c r="A43" s="388">
        <v>7</v>
      </c>
      <c r="B43" s="399" t="s">
        <v>987</v>
      </c>
      <c r="C43" s="11">
        <v>347530</v>
      </c>
      <c r="D43" s="11"/>
      <c r="E43" s="11">
        <f>C43-D43</f>
        <v>347530</v>
      </c>
      <c r="F43" s="11" t="s">
        <v>933</v>
      </c>
      <c r="G43" s="12" t="s">
        <v>196</v>
      </c>
      <c r="H43" s="74" t="s">
        <v>943</v>
      </c>
      <c r="I43" s="20" t="s">
        <v>945</v>
      </c>
      <c r="J43" s="74" t="s">
        <v>946</v>
      </c>
      <c r="K43" s="74" t="s">
        <v>282</v>
      </c>
      <c r="L43" s="74" t="s">
        <v>947</v>
      </c>
      <c r="M43" s="74" t="s">
        <v>948</v>
      </c>
      <c r="N43" s="154" t="s">
        <v>383</v>
      </c>
    </row>
    <row r="44" spans="1:14" ht="28.95" customHeight="1" x14ac:dyDescent="0.2">
      <c r="A44" s="389"/>
      <c r="B44" s="400" t="s">
        <v>25</v>
      </c>
      <c r="C44" s="6"/>
      <c r="D44" s="6"/>
      <c r="E44" s="11"/>
      <c r="F44" s="6"/>
      <c r="G44" s="7"/>
      <c r="H44" s="46"/>
      <c r="I44" s="6"/>
      <c r="J44" s="46"/>
      <c r="K44" s="46"/>
      <c r="L44" s="46"/>
      <c r="M44" s="46"/>
      <c r="N44" s="152"/>
    </row>
    <row r="45" spans="1:14" ht="12" x14ac:dyDescent="0.2">
      <c r="A45" s="443" t="s">
        <v>313</v>
      </c>
      <c r="B45" s="444"/>
      <c r="C45" s="444"/>
      <c r="D45" s="444"/>
      <c r="E45" s="444"/>
      <c r="F45" s="444"/>
      <c r="G45" s="444"/>
      <c r="H45" s="444"/>
      <c r="I45" s="444"/>
      <c r="J45" s="444"/>
      <c r="K45" s="444"/>
      <c r="L45" s="444"/>
      <c r="M45" s="444"/>
      <c r="N45" s="445"/>
    </row>
    <row r="46" spans="1:14" ht="102" customHeight="1" x14ac:dyDescent="0.2">
      <c r="A46" s="446">
        <v>1</v>
      </c>
      <c r="B46" s="399" t="s">
        <v>988</v>
      </c>
      <c r="C46" s="11">
        <v>55221281</v>
      </c>
      <c r="D46" s="11">
        <v>1162369</v>
      </c>
      <c r="E46" s="11">
        <f>SUM(C46-D46)</f>
        <v>54058912</v>
      </c>
      <c r="F46" s="11" t="s">
        <v>284</v>
      </c>
      <c r="G46" s="12" t="s">
        <v>196</v>
      </c>
      <c r="H46" s="74" t="s">
        <v>387</v>
      </c>
      <c r="I46" s="20" t="s">
        <v>339</v>
      </c>
      <c r="J46" s="74" t="s">
        <v>340</v>
      </c>
      <c r="K46" s="74" t="s">
        <v>392</v>
      </c>
      <c r="L46" s="74" t="s">
        <v>393</v>
      </c>
      <c r="M46" s="74" t="s">
        <v>1010</v>
      </c>
      <c r="N46" s="154" t="s">
        <v>285</v>
      </c>
    </row>
    <row r="47" spans="1:14" ht="37.950000000000003" customHeight="1" x14ac:dyDescent="0.2">
      <c r="A47" s="454"/>
      <c r="B47" s="400" t="s">
        <v>202</v>
      </c>
      <c r="C47" s="6"/>
      <c r="D47" s="6"/>
      <c r="E47" s="11"/>
      <c r="F47" s="6"/>
      <c r="G47" s="7"/>
      <c r="H47" s="47"/>
      <c r="I47" s="21"/>
      <c r="J47" s="47"/>
      <c r="K47" s="47"/>
      <c r="L47" s="47"/>
      <c r="M47" s="47"/>
      <c r="N47" s="152"/>
    </row>
    <row r="48" spans="1:14" ht="22.8" x14ac:dyDescent="0.2">
      <c r="A48" s="447"/>
      <c r="B48" s="400" t="s">
        <v>201</v>
      </c>
      <c r="C48" s="6"/>
      <c r="D48" s="6"/>
      <c r="E48" s="11"/>
      <c r="F48" s="6"/>
      <c r="G48" s="7"/>
      <c r="H48" s="47"/>
      <c r="I48" s="21"/>
      <c r="J48" s="47"/>
      <c r="K48" s="47"/>
      <c r="L48" s="47"/>
      <c r="M48" s="47"/>
      <c r="N48" s="152"/>
    </row>
    <row r="49" spans="1:14" ht="177.6" customHeight="1" x14ac:dyDescent="0.2">
      <c r="A49" s="446">
        <v>2</v>
      </c>
      <c r="B49" s="399" t="s">
        <v>989</v>
      </c>
      <c r="C49" s="11">
        <v>59712911</v>
      </c>
      <c r="D49" s="11"/>
      <c r="E49" s="11">
        <f>SUM(C49-D49)</f>
        <v>59712911</v>
      </c>
      <c r="F49" s="11" t="s">
        <v>367</v>
      </c>
      <c r="G49" s="12" t="s">
        <v>354</v>
      </c>
      <c r="H49" s="74" t="s">
        <v>1022</v>
      </c>
      <c r="I49" s="20" t="s">
        <v>369</v>
      </c>
      <c r="J49" s="74" t="s">
        <v>370</v>
      </c>
      <c r="K49" s="74" t="s">
        <v>282</v>
      </c>
      <c r="L49" s="74" t="s">
        <v>329</v>
      </c>
      <c r="M49" s="74" t="s">
        <v>395</v>
      </c>
      <c r="N49" s="154" t="s">
        <v>366</v>
      </c>
    </row>
    <row r="50" spans="1:14" ht="34.950000000000003" customHeight="1" x14ac:dyDescent="0.2">
      <c r="A50" s="447"/>
      <c r="B50" s="400" t="s">
        <v>207</v>
      </c>
      <c r="C50" s="6"/>
      <c r="D50" s="6"/>
      <c r="E50" s="11"/>
      <c r="F50" s="6"/>
      <c r="G50" s="7"/>
      <c r="H50" s="47"/>
      <c r="I50" s="21"/>
      <c r="J50" s="47"/>
      <c r="K50" s="47"/>
      <c r="L50" s="47"/>
      <c r="M50" s="47"/>
      <c r="N50" s="152"/>
    </row>
    <row r="51" spans="1:14" ht="114" x14ac:dyDescent="0.2">
      <c r="A51" s="446">
        <v>3</v>
      </c>
      <c r="B51" s="399" t="s">
        <v>990</v>
      </c>
      <c r="C51" s="59">
        <v>37754134</v>
      </c>
      <c r="D51" s="11"/>
      <c r="E51" s="11">
        <f t="shared" ref="E51:E56" si="2">SUM(C51-D51)</f>
        <v>37754134</v>
      </c>
      <c r="F51" s="11" t="s">
        <v>394</v>
      </c>
      <c r="G51" s="12" t="s">
        <v>354</v>
      </c>
      <c r="H51" s="74" t="s">
        <v>915</v>
      </c>
      <c r="I51" s="20" t="s">
        <v>405</v>
      </c>
      <c r="J51" s="45"/>
      <c r="K51" s="74" t="s">
        <v>282</v>
      </c>
      <c r="L51" s="74" t="s">
        <v>329</v>
      </c>
      <c r="M51" s="45"/>
      <c r="N51" s="154" t="s">
        <v>366</v>
      </c>
    </row>
    <row r="52" spans="1:14" ht="22.8" x14ac:dyDescent="0.2">
      <c r="A52" s="447"/>
      <c r="B52" s="403" t="s">
        <v>199</v>
      </c>
      <c r="C52" s="52"/>
      <c r="D52" s="6"/>
      <c r="E52" s="11"/>
      <c r="F52" s="6"/>
      <c r="G52" s="7"/>
      <c r="H52" s="47"/>
      <c r="I52" s="21"/>
      <c r="J52" s="47"/>
      <c r="K52" s="47"/>
      <c r="L52" s="47"/>
      <c r="M52" s="47"/>
      <c r="N52" s="152"/>
    </row>
    <row r="53" spans="1:14" ht="130.80000000000001" customHeight="1" x14ac:dyDescent="0.2">
      <c r="A53" s="389">
        <v>4</v>
      </c>
      <c r="B53" s="404" t="s">
        <v>991</v>
      </c>
      <c r="C53" s="11">
        <v>71009885</v>
      </c>
      <c r="D53" s="11">
        <v>1526360</v>
      </c>
      <c r="E53" s="11">
        <f t="shared" si="2"/>
        <v>69483525</v>
      </c>
      <c r="F53" s="312">
        <v>45674</v>
      </c>
      <c r="G53" s="12" t="s">
        <v>354</v>
      </c>
      <c r="H53" s="74" t="s">
        <v>996</v>
      </c>
      <c r="I53" s="20" t="s">
        <v>1006</v>
      </c>
      <c r="J53" s="74" t="s">
        <v>1007</v>
      </c>
      <c r="K53" s="74" t="s">
        <v>1008</v>
      </c>
      <c r="L53" s="74" t="s">
        <v>1091</v>
      </c>
      <c r="M53" s="74" t="s">
        <v>1009</v>
      </c>
      <c r="N53" s="154" t="s">
        <v>285</v>
      </c>
    </row>
    <row r="54" spans="1:14" ht="22.8" x14ac:dyDescent="0.2">
      <c r="A54" s="389"/>
      <c r="B54" s="405" t="s">
        <v>174</v>
      </c>
      <c r="C54" s="225"/>
      <c r="D54" s="6"/>
      <c r="E54" s="11"/>
      <c r="F54" s="6"/>
      <c r="G54" s="7"/>
      <c r="H54" s="47"/>
      <c r="I54" s="21"/>
      <c r="J54" s="47"/>
      <c r="K54" s="47"/>
      <c r="L54" s="47"/>
      <c r="M54" s="47"/>
      <c r="N54" s="152"/>
    </row>
    <row r="55" spans="1:14" ht="22.8" x14ac:dyDescent="0.2">
      <c r="A55" s="389"/>
      <c r="B55" s="405" t="s">
        <v>175</v>
      </c>
      <c r="C55" s="225"/>
      <c r="D55" s="6"/>
      <c r="E55" s="11"/>
      <c r="F55" s="6"/>
      <c r="G55" s="7"/>
      <c r="H55" s="47"/>
      <c r="I55" s="21"/>
      <c r="J55" s="47"/>
      <c r="K55" s="47"/>
      <c r="L55" s="47"/>
      <c r="M55" s="47"/>
      <c r="N55" s="152"/>
    </row>
    <row r="56" spans="1:14" ht="90" customHeight="1" x14ac:dyDescent="0.2">
      <c r="A56" s="389">
        <v>5</v>
      </c>
      <c r="B56" s="399" t="s">
        <v>992</v>
      </c>
      <c r="C56" s="226">
        <v>10848279</v>
      </c>
      <c r="D56" s="11"/>
      <c r="E56" s="11">
        <f t="shared" si="2"/>
        <v>10848279</v>
      </c>
      <c r="F56" s="312">
        <v>45803</v>
      </c>
      <c r="G56" s="12" t="s">
        <v>354</v>
      </c>
      <c r="H56" s="74" t="s">
        <v>1000</v>
      </c>
      <c r="I56" s="20" t="s">
        <v>1001</v>
      </c>
      <c r="J56" s="74" t="s">
        <v>1002</v>
      </c>
      <c r="K56" s="74" t="s">
        <v>1003</v>
      </c>
      <c r="L56" s="74" t="s">
        <v>1004</v>
      </c>
      <c r="M56" s="74" t="s">
        <v>1005</v>
      </c>
      <c r="N56" s="154" t="s">
        <v>366</v>
      </c>
    </row>
    <row r="57" spans="1:14" ht="22.8" x14ac:dyDescent="0.2">
      <c r="A57" s="389"/>
      <c r="B57" s="403" t="s">
        <v>276</v>
      </c>
      <c r="C57" s="96"/>
      <c r="D57" s="6"/>
      <c r="E57" s="11"/>
      <c r="F57" s="6"/>
      <c r="G57" s="7"/>
      <c r="H57" s="47"/>
      <c r="I57" s="21"/>
      <c r="J57" s="47"/>
      <c r="K57" s="47"/>
      <c r="L57" s="47"/>
      <c r="M57" s="47"/>
      <c r="N57" s="152"/>
    </row>
    <row r="58" spans="1:14" ht="107.4" customHeight="1" x14ac:dyDescent="0.2">
      <c r="A58" s="389">
        <v>6</v>
      </c>
      <c r="B58" s="406" t="s">
        <v>999</v>
      </c>
      <c r="C58" s="226">
        <v>28831641</v>
      </c>
      <c r="D58" s="226"/>
      <c r="E58" s="226">
        <v>28831641</v>
      </c>
      <c r="F58" s="11" t="s">
        <v>1066</v>
      </c>
      <c r="G58" s="12" t="s">
        <v>354</v>
      </c>
      <c r="H58" s="74" t="s">
        <v>998</v>
      </c>
      <c r="I58" s="20" t="s">
        <v>1012</v>
      </c>
      <c r="J58" s="74" t="s">
        <v>1013</v>
      </c>
      <c r="K58" s="74" t="s">
        <v>1014</v>
      </c>
      <c r="L58" s="74" t="s">
        <v>1015</v>
      </c>
      <c r="M58" s="74" t="s">
        <v>1016</v>
      </c>
      <c r="N58" s="154" t="s">
        <v>285</v>
      </c>
    </row>
    <row r="59" spans="1:14" x14ac:dyDescent="0.2">
      <c r="A59" s="389"/>
      <c r="B59" s="407"/>
      <c r="C59" s="96"/>
      <c r="D59" s="6"/>
      <c r="E59" s="11"/>
      <c r="F59" s="6"/>
      <c r="G59" s="7"/>
      <c r="H59" s="47"/>
      <c r="I59" s="21"/>
      <c r="J59" s="47"/>
      <c r="K59" s="47"/>
      <c r="L59" s="47"/>
      <c r="M59" s="47"/>
      <c r="N59" s="152"/>
    </row>
    <row r="60" spans="1:14" x14ac:dyDescent="0.2">
      <c r="A60" s="389">
        <v>7</v>
      </c>
      <c r="B60" s="406"/>
      <c r="C60" s="97"/>
      <c r="D60" s="11"/>
      <c r="E60" s="11"/>
      <c r="F60" s="11"/>
      <c r="G60" s="12"/>
      <c r="H60" s="45"/>
      <c r="I60" s="20"/>
      <c r="J60" s="45"/>
      <c r="K60" s="45"/>
      <c r="L60" s="45"/>
      <c r="M60" s="45"/>
      <c r="N60" s="152"/>
    </row>
    <row r="61" spans="1:14" x14ac:dyDescent="0.2">
      <c r="A61" s="389"/>
      <c r="B61" s="408"/>
      <c r="C61" s="96"/>
      <c r="D61" s="6"/>
      <c r="E61" s="11"/>
      <c r="F61" s="6"/>
      <c r="G61" s="7"/>
      <c r="H61" s="47"/>
      <c r="I61" s="21"/>
      <c r="J61" s="47"/>
      <c r="K61" s="47"/>
      <c r="L61" s="47"/>
      <c r="M61" s="47"/>
      <c r="N61" s="152"/>
    </row>
    <row r="62" spans="1:14" x14ac:dyDescent="0.2">
      <c r="A62" s="389"/>
      <c r="B62" s="408"/>
      <c r="C62" s="96"/>
      <c r="D62" s="6"/>
      <c r="E62" s="11"/>
      <c r="F62" s="6"/>
      <c r="G62" s="7"/>
      <c r="H62" s="47"/>
      <c r="I62" s="21"/>
      <c r="J62" s="47"/>
      <c r="K62" s="47"/>
      <c r="L62" s="47"/>
      <c r="M62" s="47"/>
      <c r="N62" s="152"/>
    </row>
    <row r="63" spans="1:14" x14ac:dyDescent="0.2">
      <c r="A63" s="389"/>
      <c r="B63" s="409"/>
      <c r="C63" s="6"/>
      <c r="D63" s="6"/>
      <c r="E63" s="11"/>
      <c r="F63" s="6"/>
      <c r="G63" s="7"/>
      <c r="H63" s="47"/>
      <c r="I63" s="21"/>
      <c r="J63" s="47"/>
      <c r="K63" s="47"/>
      <c r="L63" s="47"/>
      <c r="M63" s="47"/>
      <c r="N63" s="152"/>
    </row>
    <row r="64" spans="1:14" ht="12" x14ac:dyDescent="0.2">
      <c r="A64" s="443" t="s">
        <v>316</v>
      </c>
      <c r="B64" s="444"/>
      <c r="C64" s="444"/>
      <c r="D64" s="444"/>
      <c r="E64" s="444"/>
      <c r="F64" s="444"/>
      <c r="G64" s="444"/>
      <c r="H64" s="444"/>
      <c r="I64" s="444"/>
      <c r="J64" s="444"/>
      <c r="K64" s="444"/>
      <c r="L64" s="444"/>
      <c r="M64" s="444"/>
      <c r="N64" s="445"/>
    </row>
    <row r="65" spans="1:14" ht="102.6" x14ac:dyDescent="0.2">
      <c r="A65" s="446">
        <v>1</v>
      </c>
      <c r="B65" s="399" t="s">
        <v>1023</v>
      </c>
      <c r="C65" s="11">
        <v>2420810</v>
      </c>
      <c r="D65" s="11"/>
      <c r="E65" s="11">
        <f>SUM(C65-D65)</f>
        <v>2420810</v>
      </c>
      <c r="F65" s="11" t="s">
        <v>289</v>
      </c>
      <c r="G65" s="12" t="s">
        <v>196</v>
      </c>
      <c r="H65" s="74" t="s">
        <v>1029</v>
      </c>
      <c r="I65" s="73" t="s">
        <v>341</v>
      </c>
      <c r="J65" s="74" t="s">
        <v>342</v>
      </c>
      <c r="K65" s="74" t="s">
        <v>343</v>
      </c>
      <c r="L65" s="74" t="s">
        <v>344</v>
      </c>
      <c r="M65" s="74" t="s">
        <v>397</v>
      </c>
      <c r="N65" s="154" t="s">
        <v>293</v>
      </c>
    </row>
    <row r="66" spans="1:14" ht="22.8" x14ac:dyDescent="0.2">
      <c r="A66" s="447"/>
      <c r="B66" s="400" t="s">
        <v>267</v>
      </c>
      <c r="C66" s="394"/>
      <c r="D66" s="6"/>
      <c r="E66" s="11"/>
      <c r="F66" s="6"/>
      <c r="G66" s="7"/>
      <c r="H66" s="47"/>
      <c r="I66" s="21"/>
      <c r="J66" s="47"/>
      <c r="K66" s="47"/>
      <c r="L66" s="47"/>
      <c r="M66" s="45"/>
      <c r="N66" s="152"/>
    </row>
    <row r="67" spans="1:14" ht="22.8" x14ac:dyDescent="0.2">
      <c r="A67" s="389"/>
      <c r="B67" s="400" t="s">
        <v>290</v>
      </c>
      <c r="C67" s="6"/>
      <c r="D67" s="6"/>
      <c r="E67" s="11"/>
      <c r="F67" s="6"/>
      <c r="G67" s="7"/>
      <c r="H67" s="47"/>
      <c r="I67" s="21"/>
      <c r="J67" s="47"/>
      <c r="K67" s="47"/>
      <c r="L67" s="47"/>
      <c r="M67" s="45"/>
      <c r="N67" s="152"/>
    </row>
    <row r="68" spans="1:14" ht="102.6" x14ac:dyDescent="0.2">
      <c r="A68" s="446">
        <v>2</v>
      </c>
      <c r="B68" s="399" t="s">
        <v>1025</v>
      </c>
      <c r="C68" s="11">
        <v>625072</v>
      </c>
      <c r="D68" s="11">
        <v>430000</v>
      </c>
      <c r="E68" s="11">
        <f>SUM(C68-D68)</f>
        <v>195072</v>
      </c>
      <c r="F68" s="11" t="s">
        <v>376</v>
      </c>
      <c r="G68" s="12" t="s">
        <v>196</v>
      </c>
      <c r="H68" s="74" t="s">
        <v>1024</v>
      </c>
      <c r="I68" s="20" t="s">
        <v>380</v>
      </c>
      <c r="J68" s="74" t="s">
        <v>377</v>
      </c>
      <c r="K68" s="74" t="s">
        <v>379</v>
      </c>
      <c r="L68" s="74" t="s">
        <v>378</v>
      </c>
      <c r="M68" s="74" t="s">
        <v>396</v>
      </c>
      <c r="N68" s="154" t="s">
        <v>293</v>
      </c>
    </row>
    <row r="69" spans="1:14" ht="22.8" x14ac:dyDescent="0.2">
      <c r="A69" s="447"/>
      <c r="B69" s="400" t="s">
        <v>208</v>
      </c>
      <c r="C69" s="6"/>
      <c r="D69" s="6"/>
      <c r="E69" s="11"/>
      <c r="F69" s="6"/>
      <c r="G69" s="7"/>
      <c r="H69" s="47"/>
      <c r="I69" s="21"/>
      <c r="J69" s="47"/>
      <c r="K69" s="47"/>
      <c r="L69" s="47"/>
      <c r="M69" s="45"/>
      <c r="N69" s="152"/>
    </row>
    <row r="70" spans="1:14" ht="112.8" customHeight="1" x14ac:dyDescent="0.2">
      <c r="A70" s="446">
        <v>3</v>
      </c>
      <c r="B70" s="406" t="s">
        <v>1028</v>
      </c>
      <c r="C70" s="11">
        <v>9195748</v>
      </c>
      <c r="D70" s="11">
        <v>1000000</v>
      </c>
      <c r="E70" s="11">
        <f>SUM(C70-D70)</f>
        <v>8195748</v>
      </c>
      <c r="F70" s="11" t="s">
        <v>320</v>
      </c>
      <c r="G70" s="12" t="s">
        <v>196</v>
      </c>
      <c r="H70" s="74" t="s">
        <v>1027</v>
      </c>
      <c r="I70" s="73" t="s">
        <v>372</v>
      </c>
      <c r="J70" s="74" t="s">
        <v>373</v>
      </c>
      <c r="K70" s="74" t="s">
        <v>374</v>
      </c>
      <c r="L70" s="74" t="s">
        <v>375</v>
      </c>
      <c r="M70" s="74" t="s">
        <v>371</v>
      </c>
      <c r="N70" s="154" t="s">
        <v>293</v>
      </c>
    </row>
    <row r="71" spans="1:14" ht="22.8" x14ac:dyDescent="0.2">
      <c r="A71" s="447"/>
      <c r="B71" s="400" t="s">
        <v>319</v>
      </c>
      <c r="C71" s="6"/>
      <c r="D71" s="6"/>
      <c r="E71" s="6"/>
      <c r="F71" s="6"/>
      <c r="G71" s="7"/>
      <c r="H71" s="47"/>
      <c r="I71" s="21"/>
      <c r="J71" s="47"/>
      <c r="K71" s="47"/>
      <c r="L71" s="47"/>
      <c r="M71" s="47"/>
      <c r="N71" s="152"/>
    </row>
    <row r="72" spans="1:14" x14ac:dyDescent="0.2">
      <c r="A72" s="389"/>
      <c r="B72" s="410"/>
      <c r="C72" s="6"/>
      <c r="D72" s="6"/>
      <c r="E72" s="6"/>
      <c r="F72" s="6"/>
      <c r="G72" s="7"/>
      <c r="H72" s="47"/>
      <c r="I72" s="21"/>
      <c r="J72" s="47"/>
      <c r="K72" s="47"/>
      <c r="L72" s="47"/>
      <c r="M72" s="47"/>
      <c r="N72" s="152"/>
    </row>
    <row r="73" spans="1:14" x14ac:dyDescent="0.2">
      <c r="A73" s="389"/>
      <c r="B73" s="410"/>
      <c r="C73" s="6"/>
      <c r="D73" s="6"/>
      <c r="E73" s="6"/>
      <c r="F73" s="6"/>
      <c r="G73" s="7"/>
      <c r="H73" s="47"/>
      <c r="I73" s="21"/>
      <c r="J73" s="47"/>
      <c r="K73" s="47"/>
      <c r="L73" s="47"/>
      <c r="M73" s="47"/>
      <c r="N73" s="152"/>
    </row>
    <row r="74" spans="1:14" ht="12" x14ac:dyDescent="0.2">
      <c r="A74" s="443" t="s">
        <v>317</v>
      </c>
      <c r="B74" s="444"/>
      <c r="C74" s="444"/>
      <c r="D74" s="444"/>
      <c r="E74" s="444"/>
      <c r="F74" s="444"/>
      <c r="G74" s="444"/>
      <c r="H74" s="444"/>
      <c r="I74" s="444"/>
      <c r="J74" s="444"/>
      <c r="K74" s="444"/>
      <c r="L74" s="444"/>
      <c r="M74" s="444"/>
      <c r="N74" s="445"/>
    </row>
    <row r="75" spans="1:14" ht="111" customHeight="1" x14ac:dyDescent="0.2">
      <c r="A75" s="360">
        <v>1</v>
      </c>
      <c r="B75" s="411" t="s">
        <v>321</v>
      </c>
      <c r="C75" s="11">
        <v>2914855</v>
      </c>
      <c r="D75" s="11">
        <v>584500</v>
      </c>
      <c r="E75" s="11">
        <v>2780105</v>
      </c>
      <c r="F75" s="11" t="s">
        <v>322</v>
      </c>
      <c r="G75" s="12" t="s">
        <v>323</v>
      </c>
      <c r="H75" s="45"/>
      <c r="I75" s="20" t="s">
        <v>388</v>
      </c>
      <c r="J75" s="74" t="s">
        <v>389</v>
      </c>
      <c r="K75" s="74" t="s">
        <v>345</v>
      </c>
      <c r="L75" s="74" t="s">
        <v>346</v>
      </c>
      <c r="M75" s="74" t="s">
        <v>390</v>
      </c>
      <c r="N75" s="154" t="s">
        <v>324</v>
      </c>
    </row>
    <row r="76" spans="1:14" x14ac:dyDescent="0.2">
      <c r="A76" s="389"/>
      <c r="B76" s="403"/>
      <c r="C76" s="225"/>
      <c r="D76" s="225"/>
      <c r="E76" s="225"/>
      <c r="F76" s="225"/>
      <c r="G76" s="7"/>
      <c r="H76" s="47"/>
      <c r="I76" s="21"/>
      <c r="J76" s="47"/>
      <c r="K76" s="47"/>
      <c r="L76" s="47"/>
      <c r="M76" s="47"/>
      <c r="N76" s="395"/>
    </row>
    <row r="77" spans="1:14" ht="12" x14ac:dyDescent="0.2">
      <c r="A77" s="443" t="s">
        <v>1011</v>
      </c>
      <c r="B77" s="444"/>
      <c r="C77" s="444"/>
      <c r="D77" s="444"/>
      <c r="E77" s="444"/>
      <c r="F77" s="444"/>
      <c r="G77" s="444"/>
      <c r="H77" s="444"/>
      <c r="I77" s="444"/>
      <c r="J77" s="444"/>
      <c r="K77" s="444"/>
      <c r="L77" s="444"/>
      <c r="M77" s="444"/>
      <c r="N77" s="445"/>
    </row>
    <row r="78" spans="1:14" ht="12" x14ac:dyDescent="0.2">
      <c r="A78" s="359"/>
      <c r="B78" s="412"/>
      <c r="C78" s="386"/>
      <c r="D78" s="386"/>
      <c r="E78" s="386"/>
      <c r="F78" s="386"/>
      <c r="G78" s="386"/>
      <c r="H78" s="386"/>
      <c r="I78" s="386"/>
      <c r="J78" s="386"/>
      <c r="K78" s="386"/>
      <c r="L78" s="386"/>
      <c r="M78" s="386"/>
      <c r="N78" s="387"/>
    </row>
    <row r="79" spans="1:14" ht="12" x14ac:dyDescent="0.2">
      <c r="A79" s="359"/>
      <c r="B79" s="412"/>
      <c r="C79" s="386"/>
      <c r="D79" s="386"/>
      <c r="E79" s="386"/>
      <c r="F79" s="386"/>
      <c r="G79" s="386"/>
      <c r="H79" s="386"/>
      <c r="I79" s="386"/>
      <c r="J79" s="386"/>
      <c r="K79" s="386"/>
      <c r="L79" s="386"/>
      <c r="M79" s="386"/>
      <c r="N79" s="387"/>
    </row>
    <row r="80" spans="1:14" ht="12" x14ac:dyDescent="0.25">
      <c r="A80" s="83"/>
      <c r="B80" s="396"/>
      <c r="C80" s="78">
        <f>SUM(C7:C77)</f>
        <v>647537306.02999997</v>
      </c>
      <c r="D80" s="78">
        <f>SUM(D7:D77)</f>
        <v>150202258.14000002</v>
      </c>
      <c r="E80" s="78">
        <f>SUM(E7:E77)</f>
        <v>592517827.88999999</v>
      </c>
      <c r="F80" s="78"/>
      <c r="G80" s="383"/>
      <c r="H80" s="384"/>
      <c r="I80" s="78"/>
      <c r="J80" s="384"/>
      <c r="K80" s="384"/>
      <c r="L80" s="384"/>
      <c r="M80" s="384"/>
      <c r="N80" s="395"/>
    </row>
    <row r="81" spans="1:12" ht="12" x14ac:dyDescent="0.25">
      <c r="A81" s="72"/>
      <c r="B81" s="413"/>
      <c r="C81" s="385"/>
      <c r="D81" s="385"/>
      <c r="E81" s="385"/>
      <c r="F81" s="385"/>
      <c r="G81" s="80"/>
      <c r="H81" s="81"/>
      <c r="I81" s="81"/>
      <c r="J81" s="81"/>
      <c r="K81" s="81"/>
      <c r="L81" s="81"/>
    </row>
    <row r="89" spans="1:12" x14ac:dyDescent="0.2">
      <c r="C89" s="161"/>
    </row>
    <row r="92" spans="1:12" x14ac:dyDescent="0.2">
      <c r="C92" s="161"/>
    </row>
  </sheetData>
  <autoFilter ref="A1:N52" xr:uid="{07761B1E-BF6D-4EFA-A020-97431B51BFD3}">
    <filterColumn colId="1" showButton="0"/>
  </autoFilter>
  <mergeCells count="31">
    <mergeCell ref="B1:C1"/>
    <mergeCell ref="A4:A5"/>
    <mergeCell ref="B4:B5"/>
    <mergeCell ref="C4:C5"/>
    <mergeCell ref="A51:A52"/>
    <mergeCell ref="A29:A30"/>
    <mergeCell ref="A31:A32"/>
    <mergeCell ref="A7:A8"/>
    <mergeCell ref="A35:A37"/>
    <mergeCell ref="A38:A40"/>
    <mergeCell ref="A33:A34"/>
    <mergeCell ref="A49:A50"/>
    <mergeCell ref="A46:A48"/>
    <mergeCell ref="A45:N45"/>
    <mergeCell ref="G4:G5"/>
    <mergeCell ref="B3:D3"/>
    <mergeCell ref="A28:N28"/>
    <mergeCell ref="A6:N6"/>
    <mergeCell ref="M4:M5"/>
    <mergeCell ref="F4:F5"/>
    <mergeCell ref="I4:L4"/>
    <mergeCell ref="N4:N5"/>
    <mergeCell ref="H4:H5"/>
    <mergeCell ref="A10:A11"/>
    <mergeCell ref="A12:A13"/>
    <mergeCell ref="A77:N77"/>
    <mergeCell ref="A74:N74"/>
    <mergeCell ref="A70:A71"/>
    <mergeCell ref="A64:N64"/>
    <mergeCell ref="A65:A66"/>
    <mergeCell ref="A68:A69"/>
  </mergeCells>
  <pageMargins left="0.7" right="0.7" top="0.75" bottom="0.75" header="0.3" footer="0.3"/>
  <pageSetup paperSize="9" scale="5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F9A9A-3818-464D-9F03-0BBDE6FB4627}">
  <dimension ref="A1:K32"/>
  <sheetViews>
    <sheetView topLeftCell="A7" zoomScale="70" zoomScaleNormal="70" workbookViewId="0">
      <selection activeCell="H24" sqref="H24"/>
    </sheetView>
  </sheetViews>
  <sheetFormatPr defaultColWidth="8.109375" defaultRowHeight="14.4" outlineLevelRow="4" x14ac:dyDescent="0.3"/>
  <cols>
    <col min="1" max="1" width="8.109375" style="50"/>
    <col min="2" max="2" width="18.88671875" customWidth="1"/>
    <col min="3" max="3" width="14.5546875" style="1" customWidth="1"/>
    <col min="4" max="4" width="12.5546875" style="1" customWidth="1"/>
    <col min="5" max="6" width="14.5546875" style="1" customWidth="1"/>
    <col min="7" max="7" width="17" style="1" customWidth="1"/>
    <col min="8" max="8" width="40.33203125" style="2" customWidth="1"/>
    <col min="9" max="9" width="17.33203125" style="2" customWidth="1"/>
    <col min="10" max="10" width="36.109375" style="2" customWidth="1"/>
    <col min="11" max="11" width="36.88671875" style="18" customWidth="1"/>
  </cols>
  <sheetData>
    <row r="1" spans="1:11" ht="13.2" customHeight="1" x14ac:dyDescent="0.3">
      <c r="A1" s="49"/>
      <c r="B1" s="417" t="s">
        <v>0</v>
      </c>
      <c r="C1" s="417"/>
      <c r="D1" s="30"/>
      <c r="E1" s="30"/>
      <c r="F1" s="30"/>
      <c r="G1" s="31"/>
      <c r="H1" s="32"/>
      <c r="I1" s="32"/>
      <c r="J1" s="32"/>
    </row>
    <row r="2" spans="1:11" ht="13.2" customHeight="1" x14ac:dyDescent="0.3">
      <c r="A2" s="49"/>
      <c r="B2" s="30" t="s">
        <v>1</v>
      </c>
      <c r="C2" s="30"/>
      <c r="D2" s="30"/>
      <c r="E2" s="30"/>
      <c r="F2" s="30"/>
      <c r="G2" s="31"/>
      <c r="H2" s="32"/>
      <c r="I2" s="32"/>
      <c r="J2" s="32"/>
    </row>
    <row r="3" spans="1:11" ht="13.2" customHeight="1" x14ac:dyDescent="0.3">
      <c r="A3" s="49"/>
      <c r="B3" s="457" t="s">
        <v>914</v>
      </c>
      <c r="C3" s="468"/>
      <c r="D3" s="468"/>
      <c r="E3" s="30"/>
      <c r="F3" s="30"/>
      <c r="G3" s="31"/>
      <c r="H3" s="32"/>
      <c r="I3" s="32"/>
      <c r="J3" s="32"/>
    </row>
    <row r="4" spans="1:11" ht="16.2" customHeight="1" x14ac:dyDescent="0.3">
      <c r="A4" s="420" t="s">
        <v>95</v>
      </c>
      <c r="B4" s="428" t="s">
        <v>2</v>
      </c>
      <c r="C4" s="428" t="s">
        <v>181</v>
      </c>
      <c r="D4" s="68" t="s">
        <v>193</v>
      </c>
      <c r="E4" s="68" t="s">
        <v>195</v>
      </c>
      <c r="F4" s="428" t="s">
        <v>182</v>
      </c>
      <c r="G4" s="424" t="s">
        <v>97</v>
      </c>
      <c r="H4" s="452" t="s">
        <v>186</v>
      </c>
      <c r="I4" s="448" t="s">
        <v>188</v>
      </c>
      <c r="J4" s="448" t="s">
        <v>912</v>
      </c>
      <c r="K4" s="465" t="s">
        <v>194</v>
      </c>
    </row>
    <row r="5" spans="1:11" ht="33" customHeight="1" x14ac:dyDescent="0.3">
      <c r="A5" s="420"/>
      <c r="B5" s="429"/>
      <c r="C5" s="429"/>
      <c r="D5" s="69"/>
      <c r="E5" s="69"/>
      <c r="F5" s="466"/>
      <c r="G5" s="425"/>
      <c r="H5" s="453"/>
      <c r="I5" s="462"/>
      <c r="J5" s="462"/>
      <c r="K5" s="465"/>
    </row>
    <row r="6" spans="1:11" x14ac:dyDescent="0.3">
      <c r="A6" s="443" t="s">
        <v>311</v>
      </c>
      <c r="B6" s="460"/>
      <c r="C6" s="460"/>
      <c r="D6" s="460"/>
      <c r="E6" s="460"/>
      <c r="F6" s="460"/>
      <c r="G6" s="460"/>
      <c r="H6" s="460"/>
      <c r="I6" s="460"/>
      <c r="J6" s="460"/>
      <c r="K6" s="461"/>
    </row>
    <row r="7" spans="1:11" ht="83.4" customHeight="1" outlineLevel="4" x14ac:dyDescent="0.3">
      <c r="A7" s="463">
        <v>1</v>
      </c>
      <c r="B7" s="43" t="s">
        <v>110</v>
      </c>
      <c r="C7" s="11">
        <v>25071041</v>
      </c>
      <c r="D7" s="11">
        <v>13011526.68</v>
      </c>
      <c r="E7" s="11">
        <f>SUM(C7-D7)</f>
        <v>12059514.32</v>
      </c>
      <c r="F7" s="11"/>
      <c r="G7" s="12" t="s">
        <v>196</v>
      </c>
      <c r="H7" s="74" t="s">
        <v>930</v>
      </c>
      <c r="I7" s="74" t="s">
        <v>911</v>
      </c>
      <c r="J7" s="74" t="s">
        <v>929</v>
      </c>
      <c r="K7" s="75" t="s">
        <v>164</v>
      </c>
    </row>
    <row r="8" spans="1:11" ht="22.8" outlineLevel="4" x14ac:dyDescent="0.3">
      <c r="A8" s="464"/>
      <c r="B8" s="19" t="s">
        <v>112</v>
      </c>
      <c r="C8" s="6"/>
      <c r="D8" s="6"/>
      <c r="E8" s="11"/>
      <c r="F8" s="6"/>
      <c r="G8" s="7"/>
      <c r="H8" s="121"/>
      <c r="I8" s="121"/>
      <c r="J8" s="121"/>
      <c r="K8" s="75"/>
    </row>
    <row r="9" spans="1:11" outlineLevel="4" x14ac:dyDescent="0.3">
      <c r="A9" s="459" t="s">
        <v>312</v>
      </c>
      <c r="B9" s="460"/>
      <c r="C9" s="460"/>
      <c r="D9" s="460"/>
      <c r="E9" s="460"/>
      <c r="F9" s="460"/>
      <c r="G9" s="460"/>
      <c r="H9" s="460"/>
      <c r="I9" s="460"/>
      <c r="J9" s="460"/>
      <c r="K9" s="461"/>
    </row>
    <row r="10" spans="1:11" ht="79.8" outlineLevel="4" x14ac:dyDescent="0.3">
      <c r="A10" s="268">
        <v>1</v>
      </c>
      <c r="B10" s="43" t="s">
        <v>24</v>
      </c>
      <c r="C10" s="11">
        <v>347530</v>
      </c>
      <c r="D10" s="11"/>
      <c r="E10" s="11">
        <f>C10-D10</f>
        <v>347530</v>
      </c>
      <c r="F10" s="11" t="s">
        <v>933</v>
      </c>
      <c r="G10" s="12" t="s">
        <v>196</v>
      </c>
      <c r="H10" s="74" t="s">
        <v>943</v>
      </c>
      <c r="I10" s="74" t="s">
        <v>911</v>
      </c>
      <c r="J10" s="74" t="s">
        <v>948</v>
      </c>
      <c r="K10" s="75" t="s">
        <v>383</v>
      </c>
    </row>
    <row r="11" spans="1:11" ht="22.8" x14ac:dyDescent="0.3">
      <c r="A11" s="53"/>
      <c r="B11" s="19" t="s">
        <v>25</v>
      </c>
      <c r="C11" s="6"/>
      <c r="D11" s="6"/>
      <c r="E11" s="11"/>
      <c r="F11" s="6"/>
      <c r="G11" s="7"/>
      <c r="H11" s="46"/>
      <c r="I11" s="6"/>
      <c r="J11" s="46"/>
      <c r="K11" s="46"/>
    </row>
    <row r="12" spans="1:11" x14ac:dyDescent="0.3">
      <c r="A12" s="459" t="s">
        <v>313</v>
      </c>
      <c r="B12" s="460"/>
      <c r="C12" s="460"/>
      <c r="D12" s="460"/>
      <c r="E12" s="460"/>
      <c r="F12" s="460"/>
      <c r="G12" s="460"/>
      <c r="H12" s="460"/>
      <c r="I12" s="460"/>
      <c r="J12" s="460"/>
      <c r="K12" s="461"/>
    </row>
    <row r="13" spans="1:11" ht="114" x14ac:dyDescent="0.3">
      <c r="A13" s="463">
        <v>1</v>
      </c>
      <c r="B13" s="43" t="s">
        <v>283</v>
      </c>
      <c r="C13" s="11">
        <v>55221281</v>
      </c>
      <c r="D13" s="11">
        <v>774680</v>
      </c>
      <c r="E13" s="11">
        <f>C13-D13</f>
        <v>54446601</v>
      </c>
      <c r="F13" s="11" t="s">
        <v>284</v>
      </c>
      <c r="G13" s="12" t="s">
        <v>196</v>
      </c>
      <c r="H13" s="74" t="s">
        <v>955</v>
      </c>
      <c r="I13" s="74" t="s">
        <v>911</v>
      </c>
      <c r="J13" s="74" t="s">
        <v>957</v>
      </c>
      <c r="K13" s="75" t="s">
        <v>366</v>
      </c>
    </row>
    <row r="14" spans="1:11" ht="22.8" x14ac:dyDescent="0.3">
      <c r="A14" s="464"/>
      <c r="B14" s="19" t="s">
        <v>202</v>
      </c>
      <c r="C14" s="6"/>
      <c r="D14" s="6"/>
      <c r="E14" s="11"/>
      <c r="F14" s="6"/>
      <c r="G14" s="7"/>
      <c r="H14" s="47"/>
      <c r="I14" s="21"/>
      <c r="J14" s="47"/>
      <c r="K14" s="47"/>
    </row>
    <row r="15" spans="1:11" ht="22.8" x14ac:dyDescent="0.3">
      <c r="A15" s="467"/>
      <c r="B15" s="19" t="s">
        <v>201</v>
      </c>
      <c r="C15" s="6"/>
      <c r="D15" s="6"/>
      <c r="E15" s="11"/>
      <c r="F15" s="6"/>
      <c r="G15" s="7"/>
      <c r="H15" s="47"/>
      <c r="I15" s="21"/>
      <c r="J15" s="47"/>
      <c r="K15" s="47"/>
    </row>
    <row r="16" spans="1:11" ht="68.400000000000006" x14ac:dyDescent="0.3">
      <c r="A16" s="463">
        <v>2</v>
      </c>
      <c r="B16" s="43" t="s">
        <v>292</v>
      </c>
      <c r="C16" s="11">
        <v>59712911</v>
      </c>
      <c r="D16" s="11"/>
      <c r="E16" s="11">
        <f>SUM(C16-D16)</f>
        <v>59712911</v>
      </c>
      <c r="F16" s="11" t="s">
        <v>367</v>
      </c>
      <c r="G16" s="12" t="s">
        <v>196</v>
      </c>
      <c r="H16" s="74" t="s">
        <v>958</v>
      </c>
      <c r="I16" s="74" t="s">
        <v>911</v>
      </c>
      <c r="J16" s="74" t="s">
        <v>959</v>
      </c>
      <c r="K16" s="75" t="s">
        <v>366</v>
      </c>
    </row>
    <row r="17" spans="1:11" ht="22.8" x14ac:dyDescent="0.3">
      <c r="A17" s="467"/>
      <c r="B17" s="19" t="s">
        <v>207</v>
      </c>
      <c r="C17" s="6"/>
      <c r="D17" s="6"/>
      <c r="E17" s="11"/>
      <c r="F17" s="6"/>
      <c r="G17" s="7"/>
      <c r="H17" s="47"/>
      <c r="I17" s="21"/>
      <c r="J17" s="47"/>
      <c r="K17" s="47"/>
    </row>
    <row r="18" spans="1:11" ht="57.6" x14ac:dyDescent="0.3">
      <c r="A18" s="463">
        <v>3</v>
      </c>
      <c r="B18" s="43" t="s">
        <v>200</v>
      </c>
      <c r="C18" s="59">
        <v>37754134</v>
      </c>
      <c r="D18" s="11"/>
      <c r="E18" s="11">
        <f>SUM(C18-D18)</f>
        <v>37754134</v>
      </c>
      <c r="F18" s="11" t="s">
        <v>394</v>
      </c>
      <c r="G18" s="12" t="s">
        <v>354</v>
      </c>
      <c r="H18" s="74" t="s">
        <v>956</v>
      </c>
      <c r="I18" s="74" t="s">
        <v>911</v>
      </c>
      <c r="J18" s="74" t="s">
        <v>960</v>
      </c>
      <c r="K18" s="75" t="s">
        <v>366</v>
      </c>
    </row>
    <row r="19" spans="1:11" ht="22.8" x14ac:dyDescent="0.3">
      <c r="A19" s="467"/>
      <c r="B19" s="44" t="s">
        <v>199</v>
      </c>
      <c r="C19" s="52"/>
      <c r="D19" s="6"/>
      <c r="E19" s="11"/>
      <c r="F19" s="6"/>
      <c r="G19" s="7"/>
      <c r="H19" s="47"/>
      <c r="I19" s="21"/>
      <c r="J19" s="47"/>
      <c r="K19" s="47"/>
    </row>
    <row r="20" spans="1:11" ht="57" x14ac:dyDescent="0.3">
      <c r="A20" s="206">
        <v>4</v>
      </c>
      <c r="B20" s="278" t="s">
        <v>423</v>
      </c>
      <c r="C20" s="279">
        <v>67320000</v>
      </c>
      <c r="D20" s="11"/>
      <c r="E20" s="11">
        <f>SUM(C20-D20)</f>
        <v>67320000</v>
      </c>
      <c r="F20" s="11"/>
      <c r="G20" s="12" t="s">
        <v>961</v>
      </c>
      <c r="H20" s="74" t="s">
        <v>971</v>
      </c>
      <c r="I20" s="74" t="s">
        <v>911</v>
      </c>
      <c r="J20" s="74" t="s">
        <v>969</v>
      </c>
      <c r="K20" s="47"/>
    </row>
    <row r="21" spans="1:11" ht="22.8" x14ac:dyDescent="0.3">
      <c r="A21" s="206"/>
      <c r="B21" s="272" t="s">
        <v>424</v>
      </c>
      <c r="C21" s="277"/>
      <c r="D21" s="6"/>
      <c r="E21" s="11"/>
      <c r="F21" s="6"/>
      <c r="G21" s="7"/>
      <c r="H21" s="47"/>
      <c r="I21" s="21"/>
      <c r="J21" s="47"/>
      <c r="K21" s="47"/>
    </row>
    <row r="22" spans="1:11" x14ac:dyDescent="0.3">
      <c r="A22" s="206">
        <v>5</v>
      </c>
      <c r="B22" s="12" t="s">
        <v>411</v>
      </c>
      <c r="C22" s="102">
        <v>415823619.80000001</v>
      </c>
      <c r="D22" s="11"/>
      <c r="E22" s="11">
        <f>SUM(C22-D22)</f>
        <v>415823619.80000001</v>
      </c>
      <c r="F22" s="11"/>
      <c r="G22" s="12" t="s">
        <v>961</v>
      </c>
      <c r="H22" s="74" t="s">
        <v>197</v>
      </c>
      <c r="I22" s="74" t="s">
        <v>197</v>
      </c>
      <c r="J22" s="74" t="s">
        <v>970</v>
      </c>
      <c r="K22" s="47"/>
    </row>
    <row r="23" spans="1:11" ht="22.8" x14ac:dyDescent="0.3">
      <c r="A23" s="206"/>
      <c r="B23" s="7" t="s">
        <v>412</v>
      </c>
      <c r="C23" s="103"/>
      <c r="D23" s="6"/>
      <c r="E23" s="6"/>
      <c r="F23" s="6"/>
      <c r="G23" s="7"/>
      <c r="H23" s="121"/>
      <c r="I23" s="121"/>
      <c r="J23" s="121"/>
      <c r="K23" s="47"/>
    </row>
    <row r="24" spans="1:11" ht="57" x14ac:dyDescent="0.3">
      <c r="A24" s="206">
        <v>6</v>
      </c>
      <c r="B24" s="43" t="s">
        <v>992</v>
      </c>
      <c r="C24" s="226">
        <v>10848279</v>
      </c>
      <c r="D24" s="11"/>
      <c r="E24" s="11">
        <f>SUM(C24-D24)</f>
        <v>10848279</v>
      </c>
      <c r="F24" s="11">
        <v>45702</v>
      </c>
      <c r="G24" s="12" t="s">
        <v>354</v>
      </c>
      <c r="H24" s="45" t="s">
        <v>1000</v>
      </c>
      <c r="I24" s="121"/>
      <c r="J24" s="121"/>
      <c r="K24" s="47"/>
    </row>
    <row r="25" spans="1:11" ht="22.8" x14ac:dyDescent="0.3">
      <c r="A25" s="206"/>
      <c r="B25" s="44" t="s">
        <v>276</v>
      </c>
      <c r="C25" s="96"/>
      <c r="D25" s="6"/>
      <c r="E25" s="11"/>
      <c r="F25" s="6"/>
      <c r="G25" s="7"/>
      <c r="H25" s="47"/>
      <c r="I25" s="47"/>
      <c r="J25" s="47"/>
      <c r="K25" s="76"/>
    </row>
    <row r="26" spans="1:11" x14ac:dyDescent="0.3">
      <c r="A26" s="459" t="s">
        <v>316</v>
      </c>
      <c r="B26" s="460"/>
      <c r="C26" s="460"/>
      <c r="D26" s="460"/>
      <c r="E26" s="460"/>
      <c r="F26" s="460"/>
      <c r="G26" s="460"/>
      <c r="H26" s="460"/>
      <c r="I26" s="460"/>
      <c r="J26" s="460"/>
      <c r="K26" s="461"/>
    </row>
    <row r="27" spans="1:11" x14ac:dyDescent="0.3">
      <c r="A27" s="53"/>
      <c r="B27" s="19"/>
      <c r="C27" s="6"/>
      <c r="D27" s="6"/>
      <c r="E27" s="6"/>
      <c r="F27" s="6"/>
      <c r="G27" s="7"/>
      <c r="H27" s="47"/>
      <c r="I27" s="47"/>
      <c r="J27" s="47"/>
      <c r="K27" s="76"/>
    </row>
    <row r="28" spans="1:11" x14ac:dyDescent="0.3">
      <c r="A28" s="459" t="s">
        <v>317</v>
      </c>
      <c r="B28" s="460"/>
      <c r="C28" s="460"/>
      <c r="D28" s="460"/>
      <c r="E28" s="460"/>
      <c r="F28" s="460"/>
      <c r="G28" s="460"/>
      <c r="H28" s="460"/>
      <c r="I28" s="460"/>
      <c r="J28" s="460"/>
      <c r="K28" s="461"/>
    </row>
    <row r="29" spans="1:11" ht="68.400000000000006" x14ac:dyDescent="0.3">
      <c r="A29" s="106">
        <v>1</v>
      </c>
      <c r="B29" s="118" t="s">
        <v>321</v>
      </c>
      <c r="C29" s="11">
        <v>2914855</v>
      </c>
      <c r="D29" s="11">
        <v>134750</v>
      </c>
      <c r="E29" s="11">
        <v>2780105</v>
      </c>
      <c r="F29" s="11" t="s">
        <v>322</v>
      </c>
      <c r="G29" s="12" t="s">
        <v>196</v>
      </c>
      <c r="H29" s="12" t="s">
        <v>323</v>
      </c>
      <c r="I29" s="74" t="s">
        <v>911</v>
      </c>
      <c r="J29" s="74" t="s">
        <v>913</v>
      </c>
      <c r="K29" s="75" t="s">
        <v>324</v>
      </c>
    </row>
    <row r="30" spans="1:11" x14ac:dyDescent="0.3">
      <c r="A30" s="195"/>
      <c r="B30" s="196"/>
      <c r="C30" s="197">
        <f>SUM(C7:C29)</f>
        <v>675013650.79999995</v>
      </c>
      <c r="D30" s="197">
        <f>SUM(D7:D29)</f>
        <v>13920956.68</v>
      </c>
      <c r="E30" s="197">
        <f>SUM(E7:E29)</f>
        <v>661092694.12</v>
      </c>
      <c r="F30" s="197"/>
      <c r="G30" s="198"/>
      <c r="H30" s="199"/>
      <c r="I30" s="199"/>
      <c r="J30" s="199"/>
      <c r="K30" s="58"/>
    </row>
    <row r="31" spans="1:11" x14ac:dyDescent="0.3">
      <c r="B31" s="23"/>
      <c r="C31" s="24"/>
      <c r="D31" s="24"/>
      <c r="E31" s="24"/>
      <c r="F31" s="24"/>
      <c r="G31" s="24"/>
      <c r="H31" s="25"/>
      <c r="I31" s="25"/>
      <c r="J31" s="25"/>
    </row>
    <row r="32" spans="1:11" x14ac:dyDescent="0.3">
      <c r="B32" s="23"/>
      <c r="C32" s="24"/>
      <c r="D32" s="24"/>
      <c r="E32" s="24"/>
      <c r="F32" s="24"/>
      <c r="G32" s="24"/>
      <c r="H32" s="25"/>
      <c r="I32" s="25"/>
      <c r="J32" s="25"/>
    </row>
  </sheetData>
  <mergeCells count="20">
    <mergeCell ref="B1:C1"/>
    <mergeCell ref="B3:D3"/>
    <mergeCell ref="A4:A5"/>
    <mergeCell ref="B4:B5"/>
    <mergeCell ref="C4:C5"/>
    <mergeCell ref="A28:K28"/>
    <mergeCell ref="I4:I5"/>
    <mergeCell ref="A26:K26"/>
    <mergeCell ref="A12:K12"/>
    <mergeCell ref="A9:K9"/>
    <mergeCell ref="A7:A8"/>
    <mergeCell ref="G4:G5"/>
    <mergeCell ref="H4:H5"/>
    <mergeCell ref="J4:J5"/>
    <mergeCell ref="K4:K5"/>
    <mergeCell ref="A6:K6"/>
    <mergeCell ref="F4:F5"/>
    <mergeCell ref="A13:A15"/>
    <mergeCell ref="A16:A17"/>
    <mergeCell ref="A18:A19"/>
  </mergeCells>
  <pageMargins left="0.7" right="0.7" top="0.75" bottom="0.75" header="0.3" footer="0.3"/>
  <pageSetup paperSize="9" scale="5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5DD3D-3E0F-4112-A175-2AC3C7B1C449}">
  <sheetPr filterMode="1"/>
  <dimension ref="A1:N355"/>
  <sheetViews>
    <sheetView zoomScale="90" zoomScaleNormal="90" workbookViewId="0">
      <selection activeCell="G28" sqref="G28"/>
    </sheetView>
  </sheetViews>
  <sheetFormatPr defaultRowHeight="14.4" x14ac:dyDescent="0.3"/>
  <cols>
    <col min="1" max="1" width="4.33203125" customWidth="1"/>
    <col min="2" max="2" width="37.44140625" customWidth="1"/>
    <col min="3" max="3" width="15.21875" customWidth="1"/>
    <col min="4" max="4" width="14.88671875" customWidth="1"/>
    <col min="5" max="5" width="15.109375" customWidth="1"/>
    <col min="6" max="6" width="14.21875" customWidth="1"/>
    <col min="7" max="7" width="15.77734375" customWidth="1"/>
    <col min="8" max="8" width="14.33203125" customWidth="1"/>
    <col min="9" max="9" width="22.44140625" customWidth="1"/>
    <col min="10" max="10" width="8.6640625" customWidth="1"/>
    <col min="11" max="11" width="22.21875" customWidth="1"/>
    <col min="12" max="12" width="13.5546875" style="368" customWidth="1"/>
    <col min="13" max="13" width="17.77734375" customWidth="1"/>
  </cols>
  <sheetData>
    <row r="1" spans="1:12" x14ac:dyDescent="0.3">
      <c r="A1" s="29"/>
      <c r="B1" s="158" t="s">
        <v>0</v>
      </c>
      <c r="C1" s="159"/>
      <c r="D1" s="30"/>
      <c r="E1" s="84"/>
      <c r="F1" s="30"/>
      <c r="G1" s="30"/>
      <c r="H1" s="31"/>
      <c r="I1" s="29"/>
      <c r="J1" s="29"/>
      <c r="K1" s="29"/>
    </row>
    <row r="2" spans="1:12" hidden="1" x14ac:dyDescent="0.3">
      <c r="A2" s="29"/>
      <c r="B2" s="158"/>
      <c r="C2" s="159"/>
      <c r="D2" s="30"/>
      <c r="E2" s="84"/>
      <c r="F2" s="30"/>
      <c r="G2" s="30"/>
      <c r="H2" s="31"/>
      <c r="I2" s="29"/>
      <c r="J2" s="29"/>
      <c r="K2" s="29"/>
      <c r="L2"/>
    </row>
    <row r="3" spans="1:12" ht="34.200000000000003" x14ac:dyDescent="0.3">
      <c r="A3" s="29"/>
      <c r="B3" s="240" t="s">
        <v>176</v>
      </c>
      <c r="C3" s="241" t="s">
        <v>408</v>
      </c>
      <c r="D3" s="240" t="s">
        <v>833</v>
      </c>
      <c r="E3" s="242" t="s">
        <v>102</v>
      </c>
      <c r="F3" s="240" t="s">
        <v>835</v>
      </c>
      <c r="G3" s="240" t="s">
        <v>177</v>
      </c>
      <c r="H3" s="240" t="s">
        <v>896</v>
      </c>
      <c r="I3" s="341" t="s">
        <v>834</v>
      </c>
      <c r="J3" s="353" t="s">
        <v>1086</v>
      </c>
      <c r="K3" s="29"/>
    </row>
    <row r="4" spans="1:12" hidden="1" x14ac:dyDescent="0.3">
      <c r="A4" s="29"/>
      <c r="B4" s="243" t="s">
        <v>2</v>
      </c>
      <c r="C4" s="244"/>
      <c r="D4" s="245"/>
      <c r="E4" s="246"/>
      <c r="F4" s="245"/>
      <c r="G4" s="245"/>
      <c r="H4" s="245"/>
      <c r="I4" s="342"/>
      <c r="J4" s="349"/>
      <c r="K4" s="29"/>
      <c r="L4"/>
    </row>
    <row r="5" spans="1:12" hidden="1" x14ac:dyDescent="0.3">
      <c r="A5" s="161" t="s">
        <v>95</v>
      </c>
      <c r="B5" s="247" t="s">
        <v>409</v>
      </c>
      <c r="C5" s="248"/>
      <c r="D5" s="249"/>
      <c r="E5" s="249"/>
      <c r="F5" s="250"/>
      <c r="G5" s="250"/>
      <c r="H5" s="249"/>
      <c r="I5" s="343"/>
      <c r="J5" s="349"/>
      <c r="K5" s="29"/>
      <c r="L5"/>
    </row>
    <row r="6" spans="1:12" x14ac:dyDescent="0.3">
      <c r="A6" s="29">
        <v>1</v>
      </c>
      <c r="B6" s="43" t="s">
        <v>966</v>
      </c>
      <c r="C6" s="236">
        <v>41240012179</v>
      </c>
      <c r="D6" s="11">
        <v>4715500</v>
      </c>
      <c r="E6" s="251">
        <v>2715500</v>
      </c>
      <c r="F6" s="11">
        <f>D6-E6</f>
        <v>2000000</v>
      </c>
      <c r="G6" s="259" t="s">
        <v>1093</v>
      </c>
      <c r="H6" s="237" t="s">
        <v>410</v>
      </c>
      <c r="I6" s="344" t="s">
        <v>841</v>
      </c>
      <c r="J6" s="173" t="s">
        <v>1067</v>
      </c>
      <c r="K6" s="350" t="s">
        <v>1076</v>
      </c>
      <c r="L6"/>
    </row>
    <row r="7" spans="1:12" hidden="1" x14ac:dyDescent="0.3">
      <c r="A7" s="29"/>
      <c r="B7" s="44" t="s">
        <v>884</v>
      </c>
      <c r="C7" s="252"/>
      <c r="D7" s="5"/>
      <c r="E7" s="253"/>
      <c r="F7" s="6"/>
      <c r="G7" s="254"/>
      <c r="H7" s="253"/>
      <c r="I7" s="345"/>
      <c r="J7" s="173"/>
      <c r="K7" s="220"/>
      <c r="L7"/>
    </row>
    <row r="8" spans="1:12" x14ac:dyDescent="0.3">
      <c r="A8" s="29">
        <v>2</v>
      </c>
      <c r="B8" s="256" t="s">
        <v>411</v>
      </c>
      <c r="C8" s="261">
        <v>240340017707</v>
      </c>
      <c r="D8" s="258"/>
      <c r="E8" s="258"/>
      <c r="F8" s="258"/>
      <c r="G8" s="258" t="s">
        <v>949</v>
      </c>
      <c r="H8" s="259" t="s">
        <v>156</v>
      </c>
      <c r="I8" s="346" t="s">
        <v>836</v>
      </c>
      <c r="J8" s="173" t="s">
        <v>1067</v>
      </c>
      <c r="K8" s="220"/>
      <c r="L8"/>
    </row>
    <row r="9" spans="1:12" hidden="1" x14ac:dyDescent="0.3">
      <c r="A9" s="29"/>
      <c r="B9" s="44" t="s">
        <v>412</v>
      </c>
      <c r="C9" s="252"/>
      <c r="D9" s="5"/>
      <c r="E9" s="5"/>
      <c r="F9" s="6"/>
      <c r="G9" s="255"/>
      <c r="H9" s="5"/>
      <c r="I9" s="347"/>
      <c r="J9" s="173"/>
      <c r="K9" s="220"/>
      <c r="L9"/>
    </row>
    <row r="10" spans="1:12" x14ac:dyDescent="0.3">
      <c r="A10" s="29">
        <v>3</v>
      </c>
      <c r="B10" s="256" t="s">
        <v>413</v>
      </c>
      <c r="C10" s="261">
        <v>211140012904</v>
      </c>
      <c r="D10" s="258"/>
      <c r="E10" s="258"/>
      <c r="F10" s="258"/>
      <c r="G10" s="259" t="s">
        <v>1020</v>
      </c>
      <c r="H10" s="259" t="s">
        <v>295</v>
      </c>
      <c r="I10" s="346" t="s">
        <v>838</v>
      </c>
      <c r="J10" s="173" t="s">
        <v>1071</v>
      </c>
      <c r="K10" s="220"/>
    </row>
    <row r="11" spans="1:12" hidden="1" x14ac:dyDescent="0.3">
      <c r="A11" s="31"/>
      <c r="B11" s="44" t="s">
        <v>414</v>
      </c>
      <c r="C11" s="252"/>
      <c r="D11" s="5"/>
      <c r="E11" s="5"/>
      <c r="F11" s="6"/>
      <c r="G11" s="255"/>
      <c r="H11" s="239"/>
      <c r="I11" s="347"/>
      <c r="J11" s="173"/>
      <c r="K11" s="220"/>
      <c r="L11"/>
    </row>
    <row r="12" spans="1:12" x14ac:dyDescent="0.3">
      <c r="A12" s="161">
        <v>4</v>
      </c>
      <c r="B12" s="256" t="s">
        <v>5</v>
      </c>
      <c r="C12" s="261" t="s">
        <v>415</v>
      </c>
      <c r="D12" s="258"/>
      <c r="E12" s="258"/>
      <c r="F12" s="258"/>
      <c r="G12" s="258" t="s">
        <v>949</v>
      </c>
      <c r="H12" s="259" t="s">
        <v>156</v>
      </c>
      <c r="I12" s="346" t="s">
        <v>866</v>
      </c>
      <c r="J12" s="173" t="s">
        <v>1070</v>
      </c>
      <c r="K12" s="220"/>
    </row>
    <row r="13" spans="1:12" hidden="1" x14ac:dyDescent="0.3">
      <c r="A13" s="29"/>
      <c r="B13" s="44" t="s">
        <v>416</v>
      </c>
      <c r="C13" s="252"/>
      <c r="D13" s="5"/>
      <c r="E13" s="5"/>
      <c r="F13" s="6"/>
      <c r="G13" s="255"/>
      <c r="H13" s="5"/>
      <c r="I13" s="347"/>
      <c r="J13" s="173"/>
      <c r="K13" s="220"/>
      <c r="L13"/>
    </row>
    <row r="14" spans="1:12" x14ac:dyDescent="0.3">
      <c r="A14" s="161">
        <v>5</v>
      </c>
      <c r="B14" s="256" t="s">
        <v>417</v>
      </c>
      <c r="C14" s="261">
        <v>200840027349</v>
      </c>
      <c r="D14" s="258"/>
      <c r="E14" s="258"/>
      <c r="F14" s="258"/>
      <c r="G14" s="258" t="s">
        <v>949</v>
      </c>
      <c r="H14" s="259" t="s">
        <v>156</v>
      </c>
      <c r="I14" s="346" t="s">
        <v>844</v>
      </c>
      <c r="J14" s="173" t="s">
        <v>1067</v>
      </c>
      <c r="K14" s="220"/>
      <c r="L14"/>
    </row>
    <row r="15" spans="1:12" hidden="1" x14ac:dyDescent="0.3">
      <c r="A15" s="29"/>
      <c r="B15" s="44" t="s">
        <v>418</v>
      </c>
      <c r="C15" s="252"/>
      <c r="D15" s="5"/>
      <c r="E15" s="5"/>
      <c r="F15" s="255"/>
      <c r="G15" s="255"/>
      <c r="H15" s="5"/>
      <c r="I15" s="347"/>
      <c r="J15" s="173"/>
      <c r="K15" s="220"/>
      <c r="L15"/>
    </row>
    <row r="16" spans="1:12" x14ac:dyDescent="0.3">
      <c r="A16" s="161">
        <v>6</v>
      </c>
      <c r="B16" s="43" t="s">
        <v>168</v>
      </c>
      <c r="C16" s="236">
        <v>150440031846</v>
      </c>
      <c r="D16" s="11">
        <v>54312056.100000001</v>
      </c>
      <c r="E16" s="11"/>
      <c r="F16" s="11">
        <f>D16-E16</f>
        <v>54312056.100000001</v>
      </c>
      <c r="G16" s="259" t="s">
        <v>938</v>
      </c>
      <c r="H16" s="237" t="s">
        <v>156</v>
      </c>
      <c r="I16" s="344" t="s">
        <v>854</v>
      </c>
      <c r="J16" s="173" t="s">
        <v>1072</v>
      </c>
      <c r="K16" s="220"/>
      <c r="L16"/>
    </row>
    <row r="17" spans="1:12" hidden="1" x14ac:dyDescent="0.3">
      <c r="A17" s="29"/>
      <c r="B17" s="44" t="s">
        <v>419</v>
      </c>
      <c r="C17" s="252"/>
      <c r="D17" s="5"/>
      <c r="E17" s="5"/>
      <c r="F17" s="255"/>
      <c r="G17" s="255"/>
      <c r="H17" s="5"/>
      <c r="I17" s="347"/>
      <c r="J17" s="173"/>
      <c r="K17" s="220"/>
      <c r="L17"/>
    </row>
    <row r="18" spans="1:12" x14ac:dyDescent="0.3">
      <c r="A18" s="161">
        <v>7</v>
      </c>
      <c r="B18" s="43" t="s">
        <v>420</v>
      </c>
      <c r="C18" s="236" t="s">
        <v>421</v>
      </c>
      <c r="D18" s="20">
        <v>15387970</v>
      </c>
      <c r="E18" s="11">
        <v>7182000</v>
      </c>
      <c r="F18" s="11">
        <f>D18-E18</f>
        <v>8205970</v>
      </c>
      <c r="G18" s="366" t="s">
        <v>977</v>
      </c>
      <c r="H18" s="237" t="s">
        <v>410</v>
      </c>
      <c r="I18" s="344" t="s">
        <v>844</v>
      </c>
      <c r="J18" s="173" t="s">
        <v>1067</v>
      </c>
      <c r="K18" s="351"/>
      <c r="L18"/>
    </row>
    <row r="19" spans="1:12" hidden="1" x14ac:dyDescent="0.3">
      <c r="A19" s="29"/>
      <c r="B19" s="44" t="s">
        <v>422</v>
      </c>
      <c r="C19" s="252"/>
      <c r="D19" s="5"/>
      <c r="E19" s="5"/>
      <c r="F19" s="255"/>
      <c r="G19" s="255"/>
      <c r="H19" s="5"/>
      <c r="I19" s="347"/>
      <c r="J19" s="173"/>
      <c r="K19" s="220"/>
      <c r="L19"/>
    </row>
    <row r="20" spans="1:12" x14ac:dyDescent="0.3">
      <c r="A20" s="29">
        <v>8</v>
      </c>
      <c r="B20" s="256" t="s">
        <v>423</v>
      </c>
      <c r="C20" s="261">
        <v>50440004302</v>
      </c>
      <c r="D20" s="267"/>
      <c r="E20" s="258"/>
      <c r="F20" s="258"/>
      <c r="G20" s="258" t="s">
        <v>949</v>
      </c>
      <c r="H20" s="259" t="s">
        <v>410</v>
      </c>
      <c r="I20" s="346" t="s">
        <v>836</v>
      </c>
      <c r="J20" s="173" t="s">
        <v>1067</v>
      </c>
      <c r="K20" s="220"/>
      <c r="L20"/>
    </row>
    <row r="21" spans="1:12" hidden="1" x14ac:dyDescent="0.3">
      <c r="A21" s="29"/>
      <c r="B21" s="44" t="s">
        <v>424</v>
      </c>
      <c r="C21" s="252"/>
      <c r="D21" s="5"/>
      <c r="E21" s="5"/>
      <c r="F21" s="255"/>
      <c r="G21" s="255"/>
      <c r="H21" s="5"/>
      <c r="I21" s="347"/>
      <c r="J21" s="173"/>
      <c r="K21" s="220"/>
      <c r="L21"/>
    </row>
    <row r="22" spans="1:12" x14ac:dyDescent="0.3">
      <c r="A22" s="161">
        <v>9</v>
      </c>
      <c r="B22" s="256" t="s">
        <v>425</v>
      </c>
      <c r="C22" s="261" t="s">
        <v>426</v>
      </c>
      <c r="D22" s="258"/>
      <c r="E22" s="258"/>
      <c r="F22" s="258"/>
      <c r="G22" s="258" t="s">
        <v>949</v>
      </c>
      <c r="H22" s="259" t="s">
        <v>410</v>
      </c>
      <c r="I22" s="346" t="s">
        <v>879</v>
      </c>
      <c r="J22" s="173" t="s">
        <v>1070</v>
      </c>
      <c r="K22" s="220"/>
    </row>
    <row r="23" spans="1:12" hidden="1" x14ac:dyDescent="0.3">
      <c r="A23" s="29"/>
      <c r="B23" s="44" t="s">
        <v>427</v>
      </c>
      <c r="C23" s="252"/>
      <c r="D23" s="5"/>
      <c r="E23" s="5"/>
      <c r="F23" s="255"/>
      <c r="G23" s="255"/>
      <c r="H23" s="5"/>
      <c r="I23" s="347"/>
      <c r="J23" s="173"/>
      <c r="K23" s="220"/>
      <c r="L23"/>
    </row>
    <row r="24" spans="1:12" x14ac:dyDescent="0.3">
      <c r="A24" s="161">
        <v>10</v>
      </c>
      <c r="B24" s="43" t="s">
        <v>239</v>
      </c>
      <c r="C24" s="236" t="s">
        <v>428</v>
      </c>
      <c r="D24" s="11">
        <v>1498950</v>
      </c>
      <c r="E24" s="11">
        <v>1300000</v>
      </c>
      <c r="F24" s="11">
        <f>D24-E24</f>
        <v>198950</v>
      </c>
      <c r="G24" s="259" t="s">
        <v>1033</v>
      </c>
      <c r="H24" s="237" t="s">
        <v>410</v>
      </c>
      <c r="I24" s="344" t="s">
        <v>848</v>
      </c>
      <c r="J24" s="173" t="s">
        <v>1067</v>
      </c>
      <c r="K24" s="351" t="s">
        <v>1019</v>
      </c>
      <c r="L24"/>
    </row>
    <row r="25" spans="1:12" hidden="1" x14ac:dyDescent="0.3">
      <c r="A25" s="29"/>
      <c r="B25" s="44" t="s">
        <v>429</v>
      </c>
      <c r="C25" s="252"/>
      <c r="D25" s="5"/>
      <c r="E25" s="5"/>
      <c r="F25" s="255"/>
      <c r="G25" s="255"/>
      <c r="H25" s="5"/>
      <c r="I25" s="347"/>
      <c r="J25" s="173"/>
      <c r="K25" s="220"/>
      <c r="L25"/>
    </row>
    <row r="26" spans="1:12" x14ac:dyDescent="0.3">
      <c r="A26" s="161">
        <v>11</v>
      </c>
      <c r="B26" s="256" t="s">
        <v>430</v>
      </c>
      <c r="C26" s="261">
        <v>980106350124</v>
      </c>
      <c r="D26" s="258"/>
      <c r="E26" s="258"/>
      <c r="F26" s="258"/>
      <c r="G26" s="259" t="s">
        <v>949</v>
      </c>
      <c r="H26" s="259" t="s">
        <v>156</v>
      </c>
      <c r="I26" s="346" t="s">
        <v>844</v>
      </c>
      <c r="J26" s="173" t="s">
        <v>1067</v>
      </c>
      <c r="K26" s="351"/>
      <c r="L26"/>
    </row>
    <row r="27" spans="1:12" hidden="1" x14ac:dyDescent="0.3">
      <c r="A27" s="29"/>
      <c r="B27" s="44" t="s">
        <v>431</v>
      </c>
      <c r="C27" s="252"/>
      <c r="D27" s="5"/>
      <c r="E27" s="5"/>
      <c r="F27" s="255"/>
      <c r="G27" s="255"/>
      <c r="H27" s="5"/>
      <c r="I27" s="347"/>
      <c r="J27" s="173"/>
      <c r="K27" s="220"/>
      <c r="L27"/>
    </row>
    <row r="28" spans="1:12" ht="34.200000000000003" x14ac:dyDescent="0.3">
      <c r="A28" s="29">
        <v>12</v>
      </c>
      <c r="B28" s="43" t="s">
        <v>432</v>
      </c>
      <c r="C28" s="236">
        <v>70264033733</v>
      </c>
      <c r="D28" s="11">
        <v>3002950</v>
      </c>
      <c r="E28" s="11">
        <v>216000</v>
      </c>
      <c r="F28" s="11">
        <f>D28-E28</f>
        <v>2786950</v>
      </c>
      <c r="G28" s="259" t="s">
        <v>1018</v>
      </c>
      <c r="H28" s="237" t="s">
        <v>410</v>
      </c>
      <c r="I28" s="344" t="s">
        <v>848</v>
      </c>
      <c r="J28" s="173" t="s">
        <v>1067</v>
      </c>
      <c r="K28" s="352" t="s">
        <v>1077</v>
      </c>
      <c r="L28"/>
    </row>
    <row r="29" spans="1:12" hidden="1" x14ac:dyDescent="0.3">
      <c r="A29" s="29"/>
      <c r="B29" s="44" t="s">
        <v>433</v>
      </c>
      <c r="C29" s="252"/>
      <c r="D29" s="5"/>
      <c r="E29" s="5"/>
      <c r="F29" s="255"/>
      <c r="G29" s="255"/>
      <c r="H29" s="5"/>
      <c r="I29" s="347"/>
      <c r="J29" s="173"/>
      <c r="K29" s="220"/>
      <c r="L29"/>
    </row>
    <row r="30" spans="1:12" x14ac:dyDescent="0.3">
      <c r="A30" s="29">
        <v>13</v>
      </c>
      <c r="B30" s="256" t="s">
        <v>434</v>
      </c>
      <c r="C30" s="261">
        <v>591209301137</v>
      </c>
      <c r="D30" s="258"/>
      <c r="E30" s="258"/>
      <c r="F30" s="258"/>
      <c r="G30" s="258" t="s">
        <v>949</v>
      </c>
      <c r="H30" s="259" t="s">
        <v>410</v>
      </c>
      <c r="I30" s="346" t="s">
        <v>870</v>
      </c>
      <c r="J30" s="173" t="s">
        <v>1071</v>
      </c>
      <c r="K30" s="220"/>
    </row>
    <row r="31" spans="1:12" hidden="1" x14ac:dyDescent="0.3">
      <c r="A31" s="31"/>
      <c r="B31" s="44" t="s">
        <v>435</v>
      </c>
      <c r="C31" s="252"/>
      <c r="D31" s="5"/>
      <c r="E31" s="5"/>
      <c r="F31" s="6"/>
      <c r="G31" s="262"/>
      <c r="H31" s="5"/>
      <c r="I31" s="347"/>
      <c r="J31" s="173"/>
      <c r="K31" s="220"/>
      <c r="L31"/>
    </row>
    <row r="32" spans="1:12" ht="22.8" x14ac:dyDescent="0.3">
      <c r="A32" s="29">
        <v>14</v>
      </c>
      <c r="B32" s="43" t="s">
        <v>436</v>
      </c>
      <c r="C32" s="236" t="s">
        <v>437</v>
      </c>
      <c r="D32" s="20">
        <v>7920350</v>
      </c>
      <c r="E32" s="11"/>
      <c r="F32" s="11">
        <f>D32-E32</f>
        <v>7920350</v>
      </c>
      <c r="G32" s="258" t="s">
        <v>1087</v>
      </c>
      <c r="H32" s="237" t="s">
        <v>410</v>
      </c>
      <c r="I32" s="344" t="s">
        <v>842</v>
      </c>
      <c r="J32" s="173" t="s">
        <v>1067</v>
      </c>
      <c r="K32" s="220"/>
      <c r="L32"/>
    </row>
    <row r="33" spans="1:12" hidden="1" x14ac:dyDescent="0.3">
      <c r="A33" s="31"/>
      <c r="B33" s="44" t="s">
        <v>438</v>
      </c>
      <c r="C33" s="252"/>
      <c r="D33" s="5"/>
      <c r="E33" s="5"/>
      <c r="F33" s="6"/>
      <c r="G33" s="255"/>
      <c r="H33" s="5"/>
      <c r="I33" s="347"/>
      <c r="J33" s="173"/>
      <c r="K33" s="220"/>
      <c r="L33"/>
    </row>
    <row r="34" spans="1:12" x14ac:dyDescent="0.3">
      <c r="A34" s="29">
        <v>15</v>
      </c>
      <c r="B34" s="256" t="s">
        <v>439</v>
      </c>
      <c r="C34" s="261" t="s">
        <v>440</v>
      </c>
      <c r="D34" s="258"/>
      <c r="E34" s="258"/>
      <c r="F34" s="258"/>
      <c r="G34" s="258" t="s">
        <v>949</v>
      </c>
      <c r="H34" s="259" t="s">
        <v>410</v>
      </c>
      <c r="I34" s="346" t="s">
        <v>836</v>
      </c>
      <c r="J34" s="173" t="s">
        <v>1067</v>
      </c>
      <c r="K34" s="220"/>
      <c r="L34"/>
    </row>
    <row r="35" spans="1:12" hidden="1" x14ac:dyDescent="0.3">
      <c r="A35" s="31"/>
      <c r="B35" s="44" t="s">
        <v>441</v>
      </c>
      <c r="C35" s="252"/>
      <c r="D35" s="5"/>
      <c r="E35" s="5"/>
      <c r="F35" s="6"/>
      <c r="G35" s="255"/>
      <c r="H35" s="5"/>
      <c r="I35" s="347"/>
      <c r="J35" s="173"/>
      <c r="K35" s="220"/>
      <c r="L35"/>
    </row>
    <row r="36" spans="1:12" x14ac:dyDescent="0.3">
      <c r="A36" s="29">
        <v>16</v>
      </c>
      <c r="B36" s="256" t="s">
        <v>442</v>
      </c>
      <c r="C36" s="261" t="s">
        <v>443</v>
      </c>
      <c r="D36" s="258"/>
      <c r="E36" s="258"/>
      <c r="F36" s="258"/>
      <c r="G36" s="258" t="s">
        <v>949</v>
      </c>
      <c r="H36" s="259" t="s">
        <v>156</v>
      </c>
      <c r="I36" s="346" t="s">
        <v>840</v>
      </c>
      <c r="J36" s="173" t="s">
        <v>1067</v>
      </c>
      <c r="K36" s="220"/>
      <c r="L36"/>
    </row>
    <row r="37" spans="1:12" hidden="1" x14ac:dyDescent="0.3">
      <c r="A37" s="31"/>
      <c r="B37" s="44" t="s">
        <v>444</v>
      </c>
      <c r="C37" s="252"/>
      <c r="D37" s="5"/>
      <c r="E37" s="5"/>
      <c r="F37" s="6"/>
      <c r="G37" s="255"/>
      <c r="H37" s="5"/>
      <c r="I37" s="347"/>
      <c r="J37" s="173"/>
      <c r="K37" s="220"/>
      <c r="L37"/>
    </row>
    <row r="38" spans="1:12" x14ac:dyDescent="0.3">
      <c r="A38" s="29">
        <v>17</v>
      </c>
      <c r="B38" s="256" t="s">
        <v>445</v>
      </c>
      <c r="C38" s="261">
        <v>160240000682</v>
      </c>
      <c r="D38" s="258"/>
      <c r="E38" s="258"/>
      <c r="F38" s="258"/>
      <c r="G38" s="258" t="s">
        <v>949</v>
      </c>
      <c r="H38" s="259" t="s">
        <v>156</v>
      </c>
      <c r="I38" s="346" t="s">
        <v>852</v>
      </c>
      <c r="J38" s="173" t="s">
        <v>1069</v>
      </c>
      <c r="K38" s="220"/>
      <c r="L38"/>
    </row>
    <row r="39" spans="1:12" hidden="1" x14ac:dyDescent="0.3">
      <c r="A39" s="31"/>
      <c r="B39" s="44" t="s">
        <v>446</v>
      </c>
      <c r="C39" s="252"/>
      <c r="D39" s="5"/>
      <c r="E39" s="5"/>
      <c r="F39" s="6"/>
      <c r="G39" s="255"/>
      <c r="H39" s="5"/>
      <c r="I39" s="347"/>
      <c r="J39" s="173"/>
      <c r="K39" s="220"/>
      <c r="L39"/>
    </row>
    <row r="40" spans="1:12" x14ac:dyDescent="0.3">
      <c r="A40" s="29">
        <v>18</v>
      </c>
      <c r="B40" s="256" t="s">
        <v>447</v>
      </c>
      <c r="C40" s="261">
        <v>151240013229</v>
      </c>
      <c r="D40" s="258"/>
      <c r="E40" s="258"/>
      <c r="F40" s="258"/>
      <c r="G40" s="258" t="s">
        <v>949</v>
      </c>
      <c r="H40" s="259" t="s">
        <v>156</v>
      </c>
      <c r="I40" s="346" t="s">
        <v>853</v>
      </c>
      <c r="J40" s="173" t="s">
        <v>1070</v>
      </c>
      <c r="K40" s="220"/>
    </row>
    <row r="41" spans="1:12" hidden="1" x14ac:dyDescent="0.3">
      <c r="A41" s="31"/>
      <c r="B41" s="44" t="s">
        <v>448</v>
      </c>
      <c r="C41" s="252"/>
      <c r="D41" s="5"/>
      <c r="E41" s="5"/>
      <c r="F41" s="6"/>
      <c r="G41" s="255"/>
      <c r="H41" s="5"/>
      <c r="I41" s="347"/>
      <c r="J41" s="173"/>
      <c r="K41" s="220"/>
      <c r="L41"/>
    </row>
    <row r="42" spans="1:12" x14ac:dyDescent="0.3">
      <c r="A42" s="29">
        <v>19</v>
      </c>
      <c r="B42" s="256" t="s">
        <v>449</v>
      </c>
      <c r="C42" s="261">
        <v>170540027479</v>
      </c>
      <c r="D42" s="258"/>
      <c r="E42" s="258"/>
      <c r="F42" s="258"/>
      <c r="G42" s="258" t="s">
        <v>949</v>
      </c>
      <c r="H42" s="259" t="s">
        <v>156</v>
      </c>
      <c r="I42" s="346" t="s">
        <v>879</v>
      </c>
      <c r="J42" s="173" t="s">
        <v>1070</v>
      </c>
      <c r="K42" s="220"/>
    </row>
    <row r="43" spans="1:12" hidden="1" x14ac:dyDescent="0.3">
      <c r="A43" s="31"/>
      <c r="B43" s="44" t="s">
        <v>450</v>
      </c>
      <c r="C43" s="252"/>
      <c r="D43" s="5"/>
      <c r="E43" s="5"/>
      <c r="F43" s="6"/>
      <c r="G43" s="255"/>
      <c r="H43" s="5"/>
      <c r="I43" s="347"/>
      <c r="J43" s="173"/>
      <c r="K43" s="220"/>
      <c r="L43"/>
    </row>
    <row r="44" spans="1:12" x14ac:dyDescent="0.3">
      <c r="A44" s="29">
        <v>20</v>
      </c>
      <c r="B44" s="256" t="s">
        <v>451</v>
      </c>
      <c r="C44" s="261">
        <v>170540027518</v>
      </c>
      <c r="D44" s="258"/>
      <c r="E44" s="258"/>
      <c r="F44" s="258"/>
      <c r="G44" s="258" t="s">
        <v>949</v>
      </c>
      <c r="H44" s="259" t="s">
        <v>156</v>
      </c>
      <c r="I44" s="346" t="s">
        <v>860</v>
      </c>
      <c r="J44" s="173" t="s">
        <v>1070</v>
      </c>
      <c r="K44" s="220"/>
    </row>
    <row r="45" spans="1:12" hidden="1" x14ac:dyDescent="0.3">
      <c r="A45" s="31"/>
      <c r="B45" s="44" t="s">
        <v>452</v>
      </c>
      <c r="C45" s="252"/>
      <c r="D45" s="5"/>
      <c r="E45" s="5"/>
      <c r="F45" s="6"/>
      <c r="G45" s="255"/>
      <c r="H45" s="5"/>
      <c r="I45" s="347"/>
      <c r="J45" s="173"/>
      <c r="K45" s="220"/>
      <c r="L45"/>
    </row>
    <row r="46" spans="1:12" hidden="1" x14ac:dyDescent="0.3">
      <c r="A46" s="31"/>
      <c r="B46" s="44" t="s">
        <v>453</v>
      </c>
      <c r="C46" s="252"/>
      <c r="D46" s="5"/>
      <c r="E46" s="5"/>
      <c r="F46" s="6"/>
      <c r="G46" s="255"/>
      <c r="H46" s="5"/>
      <c r="I46" s="347"/>
      <c r="J46" s="173"/>
      <c r="K46" s="220"/>
      <c r="L46"/>
    </row>
    <row r="47" spans="1:12" x14ac:dyDescent="0.3">
      <c r="A47" s="29">
        <v>21</v>
      </c>
      <c r="B47" s="256" t="s">
        <v>454</v>
      </c>
      <c r="C47" s="261" t="s">
        <v>455</v>
      </c>
      <c r="D47" s="258"/>
      <c r="E47" s="258"/>
      <c r="F47" s="258"/>
      <c r="G47" s="258" t="s">
        <v>949</v>
      </c>
      <c r="H47" s="259" t="s">
        <v>837</v>
      </c>
      <c r="I47" s="346" t="s">
        <v>841</v>
      </c>
      <c r="J47" s="173" t="s">
        <v>1067</v>
      </c>
      <c r="K47" s="220"/>
      <c r="L47"/>
    </row>
    <row r="48" spans="1:12" hidden="1" x14ac:dyDescent="0.3">
      <c r="A48" s="31"/>
      <c r="B48" s="44" t="s">
        <v>456</v>
      </c>
      <c r="C48" s="252"/>
      <c r="D48" s="5"/>
      <c r="E48" s="5"/>
      <c r="F48" s="6"/>
      <c r="G48" s="255"/>
      <c r="H48" s="5"/>
      <c r="I48" s="347"/>
      <c r="J48" s="173"/>
      <c r="K48" s="220"/>
      <c r="L48"/>
    </row>
    <row r="49" spans="1:12" x14ac:dyDescent="0.3">
      <c r="A49" s="176">
        <v>22</v>
      </c>
      <c r="B49" s="43" t="s">
        <v>457</v>
      </c>
      <c r="C49" s="236">
        <v>980429350428</v>
      </c>
      <c r="D49" s="20">
        <v>1787920</v>
      </c>
      <c r="E49" s="11">
        <v>1587720</v>
      </c>
      <c r="F49" s="11">
        <f>D49-E49</f>
        <v>200200</v>
      </c>
      <c r="G49" s="259" t="s">
        <v>1033</v>
      </c>
      <c r="H49" s="237" t="s">
        <v>295</v>
      </c>
      <c r="I49" s="344" t="s">
        <v>840</v>
      </c>
      <c r="J49" s="173" t="s">
        <v>1067</v>
      </c>
      <c r="K49" s="220"/>
      <c r="L49"/>
    </row>
    <row r="50" spans="1:12" hidden="1" x14ac:dyDescent="0.3">
      <c r="A50" s="31"/>
      <c r="B50" s="44" t="s">
        <v>458</v>
      </c>
      <c r="C50" s="252"/>
      <c r="D50" s="5"/>
      <c r="E50" s="5"/>
      <c r="F50" s="11"/>
      <c r="G50" s="255"/>
      <c r="H50" s="237"/>
      <c r="I50" s="347"/>
      <c r="J50" s="173"/>
      <c r="K50" s="220"/>
      <c r="L50"/>
    </row>
    <row r="51" spans="1:12" hidden="1" x14ac:dyDescent="0.3">
      <c r="A51" s="29"/>
      <c r="B51" s="44" t="s">
        <v>459</v>
      </c>
      <c r="C51" s="252"/>
      <c r="D51" s="5"/>
      <c r="E51" s="5"/>
      <c r="F51" s="11"/>
      <c r="G51" s="255"/>
      <c r="H51" s="5"/>
      <c r="I51" s="347"/>
      <c r="J51" s="173"/>
      <c r="K51" s="220"/>
      <c r="L51"/>
    </row>
    <row r="52" spans="1:12" x14ac:dyDescent="0.3">
      <c r="A52" s="161">
        <v>23</v>
      </c>
      <c r="B52" s="256" t="s">
        <v>460</v>
      </c>
      <c r="C52" s="261" t="s">
        <v>461</v>
      </c>
      <c r="D52" s="258"/>
      <c r="E52" s="258"/>
      <c r="F52" s="258"/>
      <c r="G52" s="258" t="s">
        <v>949</v>
      </c>
      <c r="H52" s="259" t="s">
        <v>410</v>
      </c>
      <c r="I52" s="346" t="s">
        <v>844</v>
      </c>
      <c r="J52" s="173" t="s">
        <v>1067</v>
      </c>
      <c r="K52" s="220"/>
      <c r="L52"/>
    </row>
    <row r="53" spans="1:12" hidden="1" x14ac:dyDescent="0.3">
      <c r="A53" s="161"/>
      <c r="B53" s="44" t="s">
        <v>462</v>
      </c>
      <c r="C53" s="252"/>
      <c r="D53" s="5"/>
      <c r="E53" s="5"/>
      <c r="F53" s="11"/>
      <c r="G53" s="255"/>
      <c r="H53" s="5"/>
      <c r="I53" s="347"/>
      <c r="J53" s="173"/>
      <c r="K53" s="220"/>
      <c r="L53"/>
    </row>
    <row r="54" spans="1:12" x14ac:dyDescent="0.3">
      <c r="A54" s="161">
        <v>24</v>
      </c>
      <c r="B54" s="256" t="s">
        <v>463</v>
      </c>
      <c r="C54" s="261">
        <v>940513350506</v>
      </c>
      <c r="D54" s="258"/>
      <c r="E54" s="258"/>
      <c r="F54" s="258"/>
      <c r="G54" s="258" t="s">
        <v>949</v>
      </c>
      <c r="H54" s="259" t="s">
        <v>295</v>
      </c>
      <c r="I54" s="346" t="s">
        <v>879</v>
      </c>
      <c r="J54" s="173" t="s">
        <v>1070</v>
      </c>
      <c r="K54" s="220"/>
    </row>
    <row r="55" spans="1:12" hidden="1" x14ac:dyDescent="0.3">
      <c r="A55" s="161"/>
      <c r="B55" s="44" t="s">
        <v>464</v>
      </c>
      <c r="C55" s="252"/>
      <c r="D55" s="5"/>
      <c r="E55" s="5"/>
      <c r="F55" s="11"/>
      <c r="G55" s="255"/>
      <c r="H55" s="5"/>
      <c r="I55" s="347"/>
      <c r="J55" s="173"/>
      <c r="K55" s="220"/>
      <c r="L55"/>
    </row>
    <row r="56" spans="1:12" x14ac:dyDescent="0.3">
      <c r="A56" s="161">
        <v>25</v>
      </c>
      <c r="B56" s="43" t="s">
        <v>465</v>
      </c>
      <c r="C56" s="236" t="s">
        <v>466</v>
      </c>
      <c r="D56" s="11">
        <v>1107000</v>
      </c>
      <c r="E56" s="11"/>
      <c r="F56" s="11">
        <f>D56-E56</f>
        <v>1107000</v>
      </c>
      <c r="G56" s="259" t="s">
        <v>1030</v>
      </c>
      <c r="H56" s="237" t="s">
        <v>410</v>
      </c>
      <c r="I56" s="344" t="s">
        <v>866</v>
      </c>
      <c r="J56" s="173" t="s">
        <v>1070</v>
      </c>
      <c r="K56" t="s">
        <v>130</v>
      </c>
      <c r="L56" s="220" t="s">
        <v>1104</v>
      </c>
    </row>
    <row r="57" spans="1:12" hidden="1" x14ac:dyDescent="0.3">
      <c r="A57" s="161"/>
      <c r="B57" s="44" t="s">
        <v>467</v>
      </c>
      <c r="C57" s="252"/>
      <c r="D57" s="5"/>
      <c r="E57" s="5"/>
      <c r="F57" s="11"/>
      <c r="G57" s="255"/>
      <c r="H57" s="5"/>
      <c r="I57" s="347"/>
      <c r="J57" s="173"/>
      <c r="L57" s="220"/>
    </row>
    <row r="58" spans="1:12" x14ac:dyDescent="0.3">
      <c r="A58" s="161">
        <v>26</v>
      </c>
      <c r="B58" s="43" t="s">
        <v>468</v>
      </c>
      <c r="C58" s="236" t="s">
        <v>469</v>
      </c>
      <c r="D58" s="11">
        <v>1107000</v>
      </c>
      <c r="E58" s="11"/>
      <c r="F58" s="11">
        <f>D58-E58</f>
        <v>1107000</v>
      </c>
      <c r="G58" s="259" t="s">
        <v>1030</v>
      </c>
      <c r="H58" s="237" t="s">
        <v>410</v>
      </c>
      <c r="I58" s="344" t="s">
        <v>866</v>
      </c>
      <c r="J58" s="173" t="s">
        <v>1070</v>
      </c>
      <c r="K58" t="s">
        <v>130</v>
      </c>
      <c r="L58" s="220" t="s">
        <v>1104</v>
      </c>
    </row>
    <row r="59" spans="1:12" hidden="1" x14ac:dyDescent="0.3">
      <c r="A59" s="161"/>
      <c r="B59" s="44" t="s">
        <v>470</v>
      </c>
      <c r="C59" s="252"/>
      <c r="D59" s="5"/>
      <c r="E59" s="5"/>
      <c r="F59" s="11"/>
      <c r="G59" s="255"/>
      <c r="H59" s="5"/>
      <c r="I59" s="347"/>
      <c r="J59" s="173"/>
      <c r="K59" s="220"/>
      <c r="L59"/>
    </row>
    <row r="60" spans="1:12" x14ac:dyDescent="0.3">
      <c r="A60" s="161">
        <v>27</v>
      </c>
      <c r="B60" s="43" t="s">
        <v>471</v>
      </c>
      <c r="C60" s="236" t="s">
        <v>472</v>
      </c>
      <c r="D60" s="11">
        <v>2280000</v>
      </c>
      <c r="E60" s="11">
        <v>1000000</v>
      </c>
      <c r="F60" s="11">
        <f>D60-E60</f>
        <v>1280000</v>
      </c>
      <c r="G60" s="259" t="s">
        <v>1020</v>
      </c>
      <c r="H60" s="237" t="s">
        <v>410</v>
      </c>
      <c r="I60" s="344" t="s">
        <v>880</v>
      </c>
      <c r="J60" s="173" t="s">
        <v>1069</v>
      </c>
      <c r="K60" s="351" t="s">
        <v>1019</v>
      </c>
      <c r="L60"/>
    </row>
    <row r="61" spans="1:12" hidden="1" x14ac:dyDescent="0.3">
      <c r="A61" s="161"/>
      <c r="B61" s="44" t="s">
        <v>473</v>
      </c>
      <c r="C61" s="252"/>
      <c r="D61" s="5"/>
      <c r="E61" s="5"/>
      <c r="F61" s="11"/>
      <c r="G61" s="255"/>
      <c r="H61" s="5"/>
      <c r="I61" s="347"/>
      <c r="J61" s="173"/>
      <c r="K61" s="220"/>
      <c r="L61"/>
    </row>
    <row r="62" spans="1:12" hidden="1" x14ac:dyDescent="0.3">
      <c r="A62" s="161"/>
      <c r="B62" s="44" t="s">
        <v>885</v>
      </c>
      <c r="C62" s="260"/>
      <c r="D62" s="5"/>
      <c r="E62" s="5"/>
      <c r="F62" s="11"/>
      <c r="G62" s="255"/>
      <c r="H62" s="5"/>
      <c r="I62" s="347"/>
      <c r="J62" s="173"/>
      <c r="K62" s="220"/>
      <c r="L62"/>
    </row>
    <row r="63" spans="1:12" x14ac:dyDescent="0.3">
      <c r="A63" s="161">
        <v>28</v>
      </c>
      <c r="B63" s="256" t="s">
        <v>474</v>
      </c>
      <c r="C63" s="261">
        <v>770926301408</v>
      </c>
      <c r="D63" s="258"/>
      <c r="E63" s="258"/>
      <c r="F63" s="258"/>
      <c r="G63" s="258" t="s">
        <v>949</v>
      </c>
      <c r="H63" s="259" t="s">
        <v>410</v>
      </c>
      <c r="I63" s="346" t="s">
        <v>860</v>
      </c>
      <c r="J63" s="173" t="s">
        <v>1070</v>
      </c>
      <c r="K63" s="220"/>
    </row>
    <row r="64" spans="1:12" hidden="1" x14ac:dyDescent="0.3">
      <c r="A64" s="161"/>
      <c r="B64" s="44" t="s">
        <v>475</v>
      </c>
      <c r="C64" s="252"/>
      <c r="D64" s="5"/>
      <c r="E64" s="5"/>
      <c r="F64" s="11"/>
      <c r="G64" s="255"/>
      <c r="H64" s="5"/>
      <c r="I64" s="347"/>
      <c r="J64" s="173"/>
      <c r="K64" s="220"/>
      <c r="L64"/>
    </row>
    <row r="65" spans="1:12" x14ac:dyDescent="0.3">
      <c r="A65" s="161">
        <v>29</v>
      </c>
      <c r="B65" s="43" t="s">
        <v>210</v>
      </c>
      <c r="C65" s="236" t="s">
        <v>476</v>
      </c>
      <c r="D65" s="11">
        <v>1219500</v>
      </c>
      <c r="E65" s="11">
        <v>1100000</v>
      </c>
      <c r="F65" s="11">
        <f>D65-E65</f>
        <v>119500</v>
      </c>
      <c r="G65" s="259" t="s">
        <v>1033</v>
      </c>
      <c r="H65" s="237" t="s">
        <v>410</v>
      </c>
      <c r="I65" s="344" t="s">
        <v>841</v>
      </c>
      <c r="J65" s="173" t="s">
        <v>1067</v>
      </c>
      <c r="K65" s="220"/>
      <c r="L65"/>
    </row>
    <row r="66" spans="1:12" hidden="1" x14ac:dyDescent="0.3">
      <c r="A66" s="161"/>
      <c r="B66" s="44" t="s">
        <v>477</v>
      </c>
      <c r="C66" s="252"/>
      <c r="D66" s="5"/>
      <c r="E66" s="5"/>
      <c r="F66" s="11"/>
      <c r="G66" s="255"/>
      <c r="H66" s="5"/>
      <c r="I66" s="347"/>
      <c r="J66" s="173"/>
      <c r="K66" s="220"/>
      <c r="L66"/>
    </row>
    <row r="67" spans="1:12" hidden="1" x14ac:dyDescent="0.3">
      <c r="A67" s="161"/>
      <c r="B67" s="44" t="s">
        <v>480</v>
      </c>
      <c r="C67" s="252"/>
      <c r="D67" s="5"/>
      <c r="E67" s="5"/>
      <c r="F67" s="11"/>
      <c r="G67" s="255"/>
      <c r="H67" s="5"/>
      <c r="I67" s="347"/>
      <c r="J67" s="173"/>
      <c r="K67" s="220"/>
      <c r="L67"/>
    </row>
    <row r="68" spans="1:12" x14ac:dyDescent="0.3">
      <c r="A68" s="161">
        <v>31</v>
      </c>
      <c r="B68" s="256" t="s">
        <v>481</v>
      </c>
      <c r="C68" s="261">
        <v>210540002780</v>
      </c>
      <c r="D68" s="258"/>
      <c r="E68" s="258"/>
      <c r="F68" s="258"/>
      <c r="G68" s="258" t="s">
        <v>949</v>
      </c>
      <c r="H68" s="259" t="s">
        <v>156</v>
      </c>
      <c r="I68" s="346" t="s">
        <v>845</v>
      </c>
      <c r="J68" s="173" t="s">
        <v>1067</v>
      </c>
      <c r="K68" s="220"/>
      <c r="L68"/>
    </row>
    <row r="69" spans="1:12" hidden="1" x14ac:dyDescent="0.3">
      <c r="A69" s="161"/>
      <c r="B69" s="44" t="s">
        <v>483</v>
      </c>
      <c r="C69" s="252"/>
      <c r="D69" s="5"/>
      <c r="E69" s="5"/>
      <c r="F69" s="11"/>
      <c r="G69" s="255"/>
      <c r="H69" s="5"/>
      <c r="I69" s="347"/>
      <c r="J69" s="173"/>
      <c r="K69" s="220"/>
      <c r="L69"/>
    </row>
    <row r="70" spans="1:12" x14ac:dyDescent="0.3">
      <c r="A70" s="161">
        <v>32</v>
      </c>
      <c r="B70" s="256" t="s">
        <v>9</v>
      </c>
      <c r="C70" s="261" t="s">
        <v>484</v>
      </c>
      <c r="D70" s="258"/>
      <c r="E70" s="258"/>
      <c r="F70" s="258"/>
      <c r="G70" s="258" t="s">
        <v>949</v>
      </c>
      <c r="H70" s="259" t="s">
        <v>410</v>
      </c>
      <c r="I70" s="346" t="s">
        <v>866</v>
      </c>
      <c r="J70" s="173" t="s">
        <v>1070</v>
      </c>
      <c r="K70" s="220"/>
    </row>
    <row r="71" spans="1:12" hidden="1" x14ac:dyDescent="0.3">
      <c r="A71" s="161"/>
      <c r="B71" s="44" t="s">
        <v>485</v>
      </c>
      <c r="C71" s="252"/>
      <c r="D71" s="5"/>
      <c r="E71" s="5"/>
      <c r="F71" s="11"/>
      <c r="G71" s="255"/>
      <c r="H71" s="5"/>
      <c r="I71" s="347"/>
      <c r="J71" s="173"/>
      <c r="K71" s="220"/>
      <c r="L71"/>
    </row>
    <row r="72" spans="1:12" x14ac:dyDescent="0.3">
      <c r="A72" s="161">
        <v>33</v>
      </c>
      <c r="B72" s="43" t="s">
        <v>486</v>
      </c>
      <c r="C72" s="236" t="s">
        <v>487</v>
      </c>
      <c r="D72" s="11">
        <v>432000</v>
      </c>
      <c r="E72" s="11"/>
      <c r="F72" s="11">
        <f>D72-E72</f>
        <v>432000</v>
      </c>
      <c r="G72" s="259" t="s">
        <v>1033</v>
      </c>
      <c r="H72" s="237" t="s">
        <v>410</v>
      </c>
      <c r="I72" s="344" t="s">
        <v>858</v>
      </c>
      <c r="J72" s="173" t="s">
        <v>1069</v>
      </c>
      <c r="K72" s="351" t="s">
        <v>1019</v>
      </c>
      <c r="L72"/>
    </row>
    <row r="73" spans="1:12" hidden="1" x14ac:dyDescent="0.3">
      <c r="A73" s="161"/>
      <c r="B73" s="44" t="s">
        <v>488</v>
      </c>
      <c r="C73" s="252"/>
      <c r="D73" s="5"/>
      <c r="E73" s="5"/>
      <c r="F73" s="11"/>
      <c r="G73" s="255"/>
      <c r="H73" s="5"/>
      <c r="I73" s="347"/>
      <c r="J73" s="173"/>
      <c r="K73" s="220"/>
      <c r="L73"/>
    </row>
    <row r="74" spans="1:12" ht="22.8" x14ac:dyDescent="0.3">
      <c r="A74" s="161">
        <v>34</v>
      </c>
      <c r="B74" s="43" t="s">
        <v>489</v>
      </c>
      <c r="C74" s="236" t="s">
        <v>490</v>
      </c>
      <c r="D74" s="11">
        <v>4963973</v>
      </c>
      <c r="E74" s="11">
        <v>2286275</v>
      </c>
      <c r="F74" s="11">
        <f>D74-E74</f>
        <v>2677698</v>
      </c>
      <c r="G74" s="258" t="s">
        <v>1132</v>
      </c>
      <c r="H74" s="237" t="s">
        <v>156</v>
      </c>
      <c r="I74" s="344" t="s">
        <v>852</v>
      </c>
      <c r="J74" s="173" t="s">
        <v>1069</v>
      </c>
      <c r="K74" s="220"/>
      <c r="L74"/>
    </row>
    <row r="75" spans="1:12" hidden="1" x14ac:dyDescent="0.3">
      <c r="A75" s="161"/>
      <c r="B75" s="44" t="s">
        <v>491</v>
      </c>
      <c r="C75" s="252"/>
      <c r="D75" s="5"/>
      <c r="E75" s="5"/>
      <c r="F75" s="11"/>
      <c r="G75" s="255"/>
      <c r="H75" s="5"/>
      <c r="I75" s="347"/>
      <c r="J75" s="173"/>
      <c r="K75" s="220"/>
      <c r="L75"/>
    </row>
    <row r="76" spans="1:12" x14ac:dyDescent="0.3">
      <c r="A76" s="161">
        <v>35</v>
      </c>
      <c r="B76" s="256" t="s">
        <v>492</v>
      </c>
      <c r="C76" s="261" t="s">
        <v>493</v>
      </c>
      <c r="D76" s="258"/>
      <c r="E76" s="258"/>
      <c r="F76" s="258"/>
      <c r="G76" s="258" t="s">
        <v>949</v>
      </c>
      <c r="H76" s="259" t="s">
        <v>410</v>
      </c>
      <c r="I76" s="346" t="s">
        <v>839</v>
      </c>
      <c r="J76" s="173" t="s">
        <v>1070</v>
      </c>
      <c r="K76" s="220"/>
    </row>
    <row r="77" spans="1:12" hidden="1" x14ac:dyDescent="0.3">
      <c r="A77" s="161"/>
      <c r="B77" s="44" t="s">
        <v>494</v>
      </c>
      <c r="C77" s="252"/>
      <c r="D77" s="5"/>
      <c r="E77" s="5"/>
      <c r="F77" s="11"/>
      <c r="G77" s="255"/>
      <c r="H77" s="5"/>
      <c r="I77" s="347"/>
      <c r="J77" s="173"/>
      <c r="K77" s="220"/>
      <c r="L77"/>
    </row>
    <row r="78" spans="1:12" x14ac:dyDescent="0.3">
      <c r="A78" s="161">
        <v>36</v>
      </c>
      <c r="B78" s="256" t="s">
        <v>495</v>
      </c>
      <c r="C78" s="261" t="s">
        <v>496</v>
      </c>
      <c r="D78" s="258"/>
      <c r="E78" s="258"/>
      <c r="F78" s="258"/>
      <c r="G78" s="258" t="s">
        <v>949</v>
      </c>
      <c r="H78" s="259" t="s">
        <v>410</v>
      </c>
      <c r="I78" s="346" t="s">
        <v>869</v>
      </c>
      <c r="J78" s="173" t="s">
        <v>1068</v>
      </c>
      <c r="K78" s="220"/>
    </row>
    <row r="79" spans="1:12" hidden="1" x14ac:dyDescent="0.3">
      <c r="A79" s="161"/>
      <c r="B79" s="44" t="s">
        <v>497</v>
      </c>
      <c r="C79" s="252"/>
      <c r="D79" s="5"/>
      <c r="E79" s="5"/>
      <c r="F79" s="11"/>
      <c r="G79" s="255"/>
      <c r="H79" s="5"/>
      <c r="I79" s="347"/>
      <c r="J79" s="173"/>
      <c r="K79" s="220"/>
      <c r="L79"/>
    </row>
    <row r="80" spans="1:12" x14ac:dyDescent="0.3">
      <c r="A80" s="161">
        <v>37</v>
      </c>
      <c r="B80" s="256" t="s">
        <v>498</v>
      </c>
      <c r="C80" s="261" t="s">
        <v>499</v>
      </c>
      <c r="D80" s="258"/>
      <c r="E80" s="258"/>
      <c r="F80" s="258"/>
      <c r="G80" s="258" t="s">
        <v>949</v>
      </c>
      <c r="H80" s="259" t="s">
        <v>156</v>
      </c>
      <c r="I80" s="346" t="s">
        <v>842</v>
      </c>
      <c r="J80" s="173" t="s">
        <v>1067</v>
      </c>
      <c r="K80" s="220"/>
      <c r="L80"/>
    </row>
    <row r="81" spans="1:12" hidden="1" x14ac:dyDescent="0.3">
      <c r="A81" s="161"/>
      <c r="B81" s="44" t="s">
        <v>500</v>
      </c>
      <c r="C81" s="252"/>
      <c r="D81" s="5"/>
      <c r="E81" s="5"/>
      <c r="F81" s="11"/>
      <c r="G81" s="255"/>
      <c r="H81" s="5"/>
      <c r="I81" s="347"/>
      <c r="J81" s="173"/>
      <c r="K81" s="220"/>
      <c r="L81"/>
    </row>
    <row r="82" spans="1:12" hidden="1" x14ac:dyDescent="0.3">
      <c r="A82" s="161"/>
      <c r="B82" s="44" t="s">
        <v>503</v>
      </c>
      <c r="C82" s="252"/>
      <c r="D82" s="5"/>
      <c r="E82" s="5"/>
      <c r="F82" s="11"/>
      <c r="G82" s="255"/>
      <c r="H82" s="5"/>
      <c r="I82" s="347"/>
      <c r="J82" s="173"/>
      <c r="K82" s="220"/>
      <c r="L82"/>
    </row>
    <row r="83" spans="1:12" x14ac:dyDescent="0.3">
      <c r="A83" s="161">
        <v>39</v>
      </c>
      <c r="B83" s="43" t="s">
        <v>504</v>
      </c>
      <c r="C83" s="236" t="s">
        <v>505</v>
      </c>
      <c r="D83" s="11">
        <v>994000</v>
      </c>
      <c r="E83" s="11">
        <v>94800</v>
      </c>
      <c r="F83" s="11">
        <f>D83-E83</f>
        <v>899200</v>
      </c>
      <c r="G83" s="259" t="s">
        <v>1099</v>
      </c>
      <c r="H83" s="237" t="s">
        <v>410</v>
      </c>
      <c r="I83" s="344" t="s">
        <v>855</v>
      </c>
      <c r="J83" s="173" t="s">
        <v>1071</v>
      </c>
      <c r="K83" s="220"/>
    </row>
    <row r="84" spans="1:12" hidden="1" x14ac:dyDescent="0.3">
      <c r="A84" s="161"/>
      <c r="B84" s="44" t="s">
        <v>506</v>
      </c>
      <c r="C84" s="252"/>
      <c r="D84" s="5"/>
      <c r="E84" s="5"/>
      <c r="F84" s="11"/>
      <c r="G84" s="255"/>
      <c r="H84" s="5"/>
      <c r="I84" s="347"/>
      <c r="J84" s="173"/>
      <c r="K84" s="220"/>
      <c r="L84"/>
    </row>
    <row r="85" spans="1:12" x14ac:dyDescent="0.3">
      <c r="A85" s="161">
        <v>40</v>
      </c>
      <c r="B85" s="256" t="s">
        <v>240</v>
      </c>
      <c r="C85" s="261">
        <v>200840005685</v>
      </c>
      <c r="D85" s="258"/>
      <c r="E85" s="258"/>
      <c r="F85" s="258"/>
      <c r="G85" s="258" t="s">
        <v>949</v>
      </c>
      <c r="H85" s="259" t="s">
        <v>410</v>
      </c>
      <c r="I85" s="346" t="s">
        <v>848</v>
      </c>
      <c r="J85" s="173" t="s">
        <v>1067</v>
      </c>
      <c r="K85" s="220"/>
      <c r="L85"/>
    </row>
    <row r="86" spans="1:12" hidden="1" x14ac:dyDescent="0.3">
      <c r="A86" s="161"/>
      <c r="B86" s="44" t="s">
        <v>508</v>
      </c>
      <c r="C86" s="252"/>
      <c r="D86" s="5"/>
      <c r="E86" s="5"/>
      <c r="F86" s="11"/>
      <c r="G86" s="255"/>
      <c r="H86" s="5"/>
      <c r="I86" s="347"/>
      <c r="J86" s="173"/>
      <c r="K86" s="220"/>
      <c r="L86"/>
    </row>
    <row r="87" spans="1:12" x14ac:dyDescent="0.3">
      <c r="A87" s="161">
        <v>41</v>
      </c>
      <c r="B87" s="43" t="s">
        <v>244</v>
      </c>
      <c r="C87" s="236" t="s">
        <v>509</v>
      </c>
      <c r="D87" s="11">
        <v>4866100</v>
      </c>
      <c r="E87" s="11">
        <v>4366100</v>
      </c>
      <c r="F87" s="11">
        <f>D87-E87</f>
        <v>500000</v>
      </c>
      <c r="G87" s="366" t="s">
        <v>997</v>
      </c>
      <c r="H87" s="237" t="s">
        <v>410</v>
      </c>
      <c r="I87" s="344" t="s">
        <v>864</v>
      </c>
      <c r="J87" s="173" t="s">
        <v>1070</v>
      </c>
      <c r="K87" s="220"/>
    </row>
    <row r="88" spans="1:12" hidden="1" x14ac:dyDescent="0.3">
      <c r="A88" s="161"/>
      <c r="B88" s="44" t="s">
        <v>510</v>
      </c>
      <c r="C88" s="252"/>
      <c r="D88" s="5"/>
      <c r="E88" s="5"/>
      <c r="F88" s="11"/>
      <c r="G88" s="255"/>
      <c r="H88" s="5"/>
      <c r="I88" s="347"/>
      <c r="J88" s="173"/>
      <c r="K88" s="220"/>
      <c r="L88"/>
    </row>
    <row r="89" spans="1:12" x14ac:dyDescent="0.3">
      <c r="A89" s="161">
        <v>42</v>
      </c>
      <c r="B89" s="256" t="s">
        <v>511</v>
      </c>
      <c r="C89" s="261" t="s">
        <v>512</v>
      </c>
      <c r="D89" s="258"/>
      <c r="E89" s="258"/>
      <c r="F89" s="258"/>
      <c r="G89" s="258" t="s">
        <v>949</v>
      </c>
      <c r="H89" s="259" t="s">
        <v>156</v>
      </c>
      <c r="I89" s="346" t="s">
        <v>836</v>
      </c>
      <c r="J89" s="173" t="s">
        <v>1067</v>
      </c>
      <c r="K89" s="220"/>
      <c r="L89"/>
    </row>
    <row r="90" spans="1:12" hidden="1" x14ac:dyDescent="0.3">
      <c r="A90" s="161"/>
      <c r="B90" s="44" t="s">
        <v>513</v>
      </c>
      <c r="C90" s="252"/>
      <c r="D90" s="5"/>
      <c r="E90" s="5"/>
      <c r="F90" s="11"/>
      <c r="G90" s="255"/>
      <c r="H90" s="5"/>
      <c r="I90" s="347"/>
      <c r="J90" s="173"/>
      <c r="K90" s="220"/>
      <c r="L90"/>
    </row>
    <row r="91" spans="1:12" x14ac:dyDescent="0.3">
      <c r="A91" s="161">
        <v>43</v>
      </c>
      <c r="B91" s="256" t="s">
        <v>514</v>
      </c>
      <c r="C91" s="261" t="s">
        <v>515</v>
      </c>
      <c r="D91" s="258"/>
      <c r="E91" s="258"/>
      <c r="F91" s="258"/>
      <c r="G91" s="258" t="s">
        <v>949</v>
      </c>
      <c r="H91" s="259" t="s">
        <v>410</v>
      </c>
      <c r="I91" s="346" t="s">
        <v>836</v>
      </c>
      <c r="J91" s="173" t="s">
        <v>1067</v>
      </c>
      <c r="K91" s="220"/>
      <c r="L91"/>
    </row>
    <row r="92" spans="1:12" hidden="1" x14ac:dyDescent="0.3">
      <c r="A92" s="161"/>
      <c r="B92" s="44" t="s">
        <v>516</v>
      </c>
      <c r="C92" s="252"/>
      <c r="D92" s="5"/>
      <c r="E92" s="5"/>
      <c r="F92" s="11"/>
      <c r="G92" s="255"/>
      <c r="H92" s="5"/>
      <c r="I92" s="347"/>
      <c r="J92" s="173"/>
      <c r="K92" s="220"/>
      <c r="L92"/>
    </row>
    <row r="93" spans="1:12" x14ac:dyDescent="0.3">
      <c r="A93" s="161">
        <v>44</v>
      </c>
      <c r="B93" s="256" t="s">
        <v>517</v>
      </c>
      <c r="C93" s="261" t="s">
        <v>518</v>
      </c>
      <c r="D93" s="258"/>
      <c r="E93" s="258"/>
      <c r="F93" s="258"/>
      <c r="G93" s="258" t="s">
        <v>949</v>
      </c>
      <c r="H93" s="259" t="s">
        <v>410</v>
      </c>
      <c r="I93" s="346" t="s">
        <v>941</v>
      </c>
      <c r="J93" s="173" t="s">
        <v>1070</v>
      </c>
      <c r="K93" s="220"/>
    </row>
    <row r="94" spans="1:12" hidden="1" x14ac:dyDescent="0.3">
      <c r="A94" s="161"/>
      <c r="B94" s="44" t="s">
        <v>519</v>
      </c>
      <c r="C94" s="252"/>
      <c r="D94" s="5"/>
      <c r="E94" s="5"/>
      <c r="F94" s="11"/>
      <c r="G94" s="255"/>
      <c r="H94" s="5"/>
      <c r="I94" s="347"/>
      <c r="J94" s="173"/>
      <c r="K94" s="220"/>
      <c r="L94"/>
    </row>
    <row r="95" spans="1:12" x14ac:dyDescent="0.3">
      <c r="A95" s="161">
        <v>45</v>
      </c>
      <c r="B95" s="43" t="s">
        <v>520</v>
      </c>
      <c r="C95" s="236" t="s">
        <v>521</v>
      </c>
      <c r="D95" s="11">
        <v>1261150</v>
      </c>
      <c r="E95" s="11">
        <v>426400</v>
      </c>
      <c r="F95" s="11">
        <f>D95-E95</f>
        <v>834750</v>
      </c>
      <c r="G95" s="259" t="s">
        <v>1033</v>
      </c>
      <c r="H95" s="237" t="s">
        <v>410</v>
      </c>
      <c r="I95" s="344" t="s">
        <v>873</v>
      </c>
      <c r="J95" s="173" t="s">
        <v>1069</v>
      </c>
      <c r="K95" s="351" t="s">
        <v>1019</v>
      </c>
      <c r="L95"/>
    </row>
    <row r="96" spans="1:12" hidden="1" x14ac:dyDescent="0.3">
      <c r="A96" s="161"/>
      <c r="B96" s="44" t="s">
        <v>522</v>
      </c>
      <c r="C96" s="252"/>
      <c r="D96" s="5"/>
      <c r="E96" s="5"/>
      <c r="F96" s="11"/>
      <c r="G96" s="255"/>
      <c r="H96" s="5"/>
      <c r="I96" s="347"/>
      <c r="J96" s="173"/>
      <c r="K96" s="220"/>
      <c r="L96"/>
    </row>
    <row r="97" spans="1:12" x14ac:dyDescent="0.3">
      <c r="A97" s="161">
        <v>46</v>
      </c>
      <c r="B97" s="43" t="s">
        <v>523</v>
      </c>
      <c r="C97" s="236" t="s">
        <v>524</v>
      </c>
      <c r="D97" s="11">
        <v>1060000</v>
      </c>
      <c r="E97" s="11">
        <v>1008000</v>
      </c>
      <c r="F97" s="11">
        <f>D97-E97</f>
        <v>52000</v>
      </c>
      <c r="G97" s="259" t="s">
        <v>1033</v>
      </c>
      <c r="H97" s="237" t="s">
        <v>156</v>
      </c>
      <c r="I97" s="344" t="s">
        <v>848</v>
      </c>
      <c r="J97" s="173" t="s">
        <v>1067</v>
      </c>
      <c r="K97" s="351" t="s">
        <v>1019</v>
      </c>
      <c r="L97"/>
    </row>
    <row r="98" spans="1:12" hidden="1" x14ac:dyDescent="0.3">
      <c r="A98" s="161"/>
      <c r="B98" s="44" t="s">
        <v>525</v>
      </c>
      <c r="C98" s="252"/>
      <c r="D98" s="5"/>
      <c r="E98" s="5"/>
      <c r="F98" s="11"/>
      <c r="G98" s="255"/>
      <c r="H98" s="5"/>
      <c r="I98" s="347"/>
      <c r="J98" s="173"/>
      <c r="K98" s="220"/>
      <c r="L98"/>
    </row>
    <row r="99" spans="1:12" x14ac:dyDescent="0.3">
      <c r="A99" s="161">
        <v>47</v>
      </c>
      <c r="B99" s="256" t="s">
        <v>526</v>
      </c>
      <c r="C99" s="261">
        <v>570101316776</v>
      </c>
      <c r="D99" s="258"/>
      <c r="E99" s="258"/>
      <c r="F99" s="258"/>
      <c r="G99" s="258" t="s">
        <v>949</v>
      </c>
      <c r="H99" s="259" t="s">
        <v>156</v>
      </c>
      <c r="I99" s="346" t="s">
        <v>870</v>
      </c>
      <c r="J99" s="173" t="s">
        <v>1071</v>
      </c>
      <c r="K99" s="220"/>
    </row>
    <row r="100" spans="1:12" hidden="1" x14ac:dyDescent="0.3">
      <c r="A100" s="161"/>
      <c r="B100" s="44" t="s">
        <v>527</v>
      </c>
      <c r="C100" s="252"/>
      <c r="D100" s="5"/>
      <c r="E100" s="5"/>
      <c r="F100" s="11"/>
      <c r="G100" s="255"/>
      <c r="H100" s="5"/>
      <c r="I100" s="347"/>
      <c r="J100" s="173"/>
      <c r="K100" s="220"/>
      <c r="L100"/>
    </row>
    <row r="101" spans="1:12" hidden="1" x14ac:dyDescent="0.3">
      <c r="A101" s="161"/>
      <c r="B101" s="44" t="s">
        <v>528</v>
      </c>
      <c r="C101" s="252"/>
      <c r="D101" s="5"/>
      <c r="E101" s="5"/>
      <c r="F101" s="11"/>
      <c r="G101" s="255"/>
      <c r="H101" s="5"/>
      <c r="I101" s="347"/>
      <c r="J101" s="173"/>
      <c r="K101" s="220"/>
      <c r="L101"/>
    </row>
    <row r="102" spans="1:12" x14ac:dyDescent="0.3">
      <c r="A102" s="161">
        <v>48</v>
      </c>
      <c r="B102" s="256" t="s">
        <v>142</v>
      </c>
      <c r="C102" s="261">
        <v>670930301499</v>
      </c>
      <c r="D102" s="258"/>
      <c r="E102" s="258"/>
      <c r="F102" s="258"/>
      <c r="G102" s="258" t="s">
        <v>949</v>
      </c>
      <c r="H102" s="259" t="s">
        <v>410</v>
      </c>
      <c r="I102" s="346" t="s">
        <v>851</v>
      </c>
      <c r="J102" s="173" t="s">
        <v>1070</v>
      </c>
      <c r="K102" s="220"/>
    </row>
    <row r="103" spans="1:12" hidden="1" x14ac:dyDescent="0.3">
      <c r="A103" s="161"/>
      <c r="B103" s="44" t="s">
        <v>529</v>
      </c>
      <c r="C103" s="252"/>
      <c r="D103" s="5"/>
      <c r="E103" s="5"/>
      <c r="F103" s="11"/>
      <c r="G103" s="255"/>
      <c r="H103" s="5"/>
      <c r="I103" s="347"/>
      <c r="J103" s="173"/>
      <c r="K103" s="220"/>
      <c r="L103"/>
    </row>
    <row r="104" spans="1:12" x14ac:dyDescent="0.3">
      <c r="A104" s="161">
        <v>49</v>
      </c>
      <c r="B104" s="256" t="s">
        <v>14</v>
      </c>
      <c r="C104" s="261" t="s">
        <v>530</v>
      </c>
      <c r="D104" s="258"/>
      <c r="E104" s="258"/>
      <c r="F104" s="258"/>
      <c r="G104" s="258" t="s">
        <v>949</v>
      </c>
      <c r="H104" s="259" t="s">
        <v>156</v>
      </c>
      <c r="I104" s="346" t="s">
        <v>866</v>
      </c>
      <c r="J104" s="173" t="s">
        <v>1070</v>
      </c>
      <c r="K104" s="220"/>
    </row>
    <row r="105" spans="1:12" hidden="1" x14ac:dyDescent="0.3">
      <c r="A105" s="161"/>
      <c r="B105" s="44" t="s">
        <v>531</v>
      </c>
      <c r="C105" s="252"/>
      <c r="D105" s="5"/>
      <c r="E105" s="5"/>
      <c r="F105" s="11"/>
      <c r="G105" s="255"/>
      <c r="H105" s="5"/>
      <c r="I105" s="347"/>
      <c r="J105" s="173"/>
      <c r="K105" s="220"/>
      <c r="L105"/>
    </row>
    <row r="106" spans="1:12" x14ac:dyDescent="0.3">
      <c r="A106" s="29">
        <v>50</v>
      </c>
      <c r="B106" s="43" t="s">
        <v>532</v>
      </c>
      <c r="C106" s="236" t="s">
        <v>533</v>
      </c>
      <c r="D106" s="11">
        <v>1402000</v>
      </c>
      <c r="E106" s="11">
        <v>1100000</v>
      </c>
      <c r="F106" s="11">
        <f>D106-E106</f>
        <v>302000</v>
      </c>
      <c r="G106" s="259" t="s">
        <v>1033</v>
      </c>
      <c r="H106" s="237" t="s">
        <v>156</v>
      </c>
      <c r="I106" s="344" t="s">
        <v>879</v>
      </c>
      <c r="J106" s="173" t="s">
        <v>1070</v>
      </c>
      <c r="K106" s="220"/>
    </row>
    <row r="107" spans="1:12" hidden="1" x14ac:dyDescent="0.3">
      <c r="A107" s="31"/>
      <c r="B107" s="44" t="s">
        <v>534</v>
      </c>
      <c r="C107" s="252"/>
      <c r="D107" s="5"/>
      <c r="E107" s="5"/>
      <c r="F107" s="11"/>
      <c r="G107" s="255"/>
      <c r="H107" s="5"/>
      <c r="I107" s="347"/>
      <c r="J107" s="173"/>
      <c r="K107" s="220"/>
      <c r="L107"/>
    </row>
    <row r="108" spans="1:12" x14ac:dyDescent="0.3">
      <c r="A108" s="29">
        <v>51</v>
      </c>
      <c r="B108" s="256" t="s">
        <v>535</v>
      </c>
      <c r="C108" s="261" t="s">
        <v>536</v>
      </c>
      <c r="D108" s="258"/>
      <c r="E108" s="258"/>
      <c r="F108" s="258"/>
      <c r="G108" s="258" t="s">
        <v>949</v>
      </c>
      <c r="H108" s="259" t="s">
        <v>410</v>
      </c>
      <c r="I108" s="346" t="s">
        <v>877</v>
      </c>
      <c r="J108" s="173" t="s">
        <v>1069</v>
      </c>
      <c r="K108" s="220"/>
      <c r="L108"/>
    </row>
    <row r="109" spans="1:12" hidden="1" x14ac:dyDescent="0.3">
      <c r="A109" s="31"/>
      <c r="B109" s="44" t="s">
        <v>537</v>
      </c>
      <c r="C109" s="252"/>
      <c r="D109" s="5"/>
      <c r="E109" s="5"/>
      <c r="F109" s="11"/>
      <c r="G109" s="255"/>
      <c r="H109" s="5"/>
      <c r="I109" s="347"/>
      <c r="J109" s="173"/>
      <c r="K109" s="220"/>
      <c r="L109"/>
    </row>
    <row r="110" spans="1:12" x14ac:dyDescent="0.3">
      <c r="A110" s="29">
        <v>52</v>
      </c>
      <c r="B110" s="256" t="s">
        <v>152</v>
      </c>
      <c r="C110" s="261">
        <v>911218351469</v>
      </c>
      <c r="D110" s="258"/>
      <c r="E110" s="258"/>
      <c r="F110" s="258"/>
      <c r="G110" s="258" t="s">
        <v>949</v>
      </c>
      <c r="H110" s="259" t="s">
        <v>410</v>
      </c>
      <c r="I110" s="346" t="s">
        <v>839</v>
      </c>
      <c r="J110" s="173" t="s">
        <v>1070</v>
      </c>
      <c r="K110" s="220"/>
    </row>
    <row r="111" spans="1:12" hidden="1" x14ac:dyDescent="0.3">
      <c r="A111" s="31"/>
      <c r="B111" s="44" t="s">
        <v>538</v>
      </c>
      <c r="C111" s="252"/>
      <c r="D111" s="5"/>
      <c r="E111" s="5"/>
      <c r="F111" s="11"/>
      <c r="G111" s="255"/>
      <c r="H111" s="5"/>
      <c r="I111" s="347"/>
      <c r="J111" s="173"/>
      <c r="K111" s="220"/>
      <c r="L111"/>
    </row>
    <row r="112" spans="1:12" x14ac:dyDescent="0.3">
      <c r="A112" s="29">
        <v>53</v>
      </c>
      <c r="B112" s="256" t="s">
        <v>539</v>
      </c>
      <c r="C112" s="261" t="s">
        <v>540</v>
      </c>
      <c r="D112" s="258"/>
      <c r="E112" s="258"/>
      <c r="F112" s="258"/>
      <c r="G112" s="258" t="s">
        <v>949</v>
      </c>
      <c r="H112" s="259" t="s">
        <v>410</v>
      </c>
      <c r="I112" s="346" t="s">
        <v>874</v>
      </c>
      <c r="J112" s="173" t="s">
        <v>1067</v>
      </c>
      <c r="K112" s="220"/>
      <c r="L112"/>
    </row>
    <row r="113" spans="1:12" hidden="1" x14ac:dyDescent="0.3">
      <c r="A113" s="31"/>
      <c r="B113" s="44" t="s">
        <v>541</v>
      </c>
      <c r="C113" s="252"/>
      <c r="D113" s="5"/>
      <c r="E113" s="5"/>
      <c r="F113" s="11"/>
      <c r="G113" s="255"/>
      <c r="H113" s="5"/>
      <c r="I113" s="347"/>
      <c r="J113" s="173"/>
      <c r="K113" s="220"/>
      <c r="L113"/>
    </row>
    <row r="114" spans="1:12" hidden="1" x14ac:dyDescent="0.3">
      <c r="A114" s="31"/>
      <c r="B114" s="44" t="s">
        <v>544</v>
      </c>
      <c r="C114" s="252"/>
      <c r="D114" s="5"/>
      <c r="E114" s="5"/>
      <c r="F114" s="11"/>
      <c r="G114" s="255"/>
      <c r="H114" s="5"/>
      <c r="I114" s="347"/>
      <c r="J114" s="173"/>
      <c r="K114" s="220"/>
      <c r="L114"/>
    </row>
    <row r="115" spans="1:12" x14ac:dyDescent="0.3">
      <c r="A115" s="29">
        <v>55</v>
      </c>
      <c r="B115" s="256" t="s">
        <v>20</v>
      </c>
      <c r="C115" s="261" t="s">
        <v>545</v>
      </c>
      <c r="D115" s="258"/>
      <c r="E115" s="258"/>
      <c r="F115" s="258"/>
      <c r="G115" s="258" t="s">
        <v>949</v>
      </c>
      <c r="H115" s="259" t="s">
        <v>156</v>
      </c>
      <c r="I115" s="346" t="s">
        <v>866</v>
      </c>
      <c r="J115" s="173" t="s">
        <v>1070</v>
      </c>
      <c r="K115" s="220"/>
    </row>
    <row r="116" spans="1:12" hidden="1" x14ac:dyDescent="0.3">
      <c r="A116" s="31"/>
      <c r="B116" s="44" t="s">
        <v>546</v>
      </c>
      <c r="C116" s="252"/>
      <c r="D116" s="5"/>
      <c r="E116" s="5"/>
      <c r="F116" s="11"/>
      <c r="G116" s="255"/>
      <c r="H116" s="5"/>
      <c r="I116" s="347"/>
      <c r="J116" s="173"/>
      <c r="K116" s="220"/>
      <c r="L116"/>
    </row>
    <row r="117" spans="1:12" x14ac:dyDescent="0.3">
      <c r="A117" s="29">
        <v>56</v>
      </c>
      <c r="B117" s="43" t="s">
        <v>547</v>
      </c>
      <c r="C117" s="236" t="s">
        <v>548</v>
      </c>
      <c r="D117" s="11">
        <v>529551</v>
      </c>
      <c r="E117" s="11"/>
      <c r="F117" s="11">
        <f>D117-E117</f>
        <v>529551</v>
      </c>
      <c r="G117" s="259" t="s">
        <v>1033</v>
      </c>
      <c r="H117" s="237" t="s">
        <v>410</v>
      </c>
      <c r="I117" s="344" t="s">
        <v>864</v>
      </c>
      <c r="J117" s="173" t="s">
        <v>1070</v>
      </c>
      <c r="K117" s="220"/>
    </row>
    <row r="118" spans="1:12" hidden="1" x14ac:dyDescent="0.3">
      <c r="A118" s="31"/>
      <c r="B118" s="44" t="s">
        <v>549</v>
      </c>
      <c r="C118" s="252"/>
      <c r="D118" s="5"/>
      <c r="E118" s="5"/>
      <c r="F118" s="11"/>
      <c r="G118" s="255"/>
      <c r="H118" s="5"/>
      <c r="I118" s="347"/>
      <c r="J118" s="173"/>
      <c r="K118" s="220"/>
      <c r="L118"/>
    </row>
    <row r="119" spans="1:12" x14ac:dyDescent="0.3">
      <c r="A119" s="29">
        <v>57</v>
      </c>
      <c r="B119" s="256" t="s">
        <v>550</v>
      </c>
      <c r="C119" s="261" t="s">
        <v>551</v>
      </c>
      <c r="D119" s="258"/>
      <c r="E119" s="258"/>
      <c r="F119" s="258"/>
      <c r="G119" s="258" t="s">
        <v>949</v>
      </c>
      <c r="H119" s="259" t="s">
        <v>837</v>
      </c>
      <c r="I119" s="346" t="s">
        <v>867</v>
      </c>
      <c r="J119" s="173" t="s">
        <v>1069</v>
      </c>
      <c r="K119" s="220"/>
      <c r="L119"/>
    </row>
    <row r="120" spans="1:12" hidden="1" x14ac:dyDescent="0.3">
      <c r="A120" s="31"/>
      <c r="B120" s="44" t="s">
        <v>552</v>
      </c>
      <c r="C120" s="252"/>
      <c r="D120" s="5"/>
      <c r="E120" s="5"/>
      <c r="F120" s="11"/>
      <c r="G120" s="255"/>
      <c r="H120" s="5"/>
      <c r="I120" s="347"/>
      <c r="J120" s="173"/>
      <c r="K120" s="220"/>
      <c r="L120"/>
    </row>
    <row r="121" spans="1:12" x14ac:dyDescent="0.3">
      <c r="A121" s="29">
        <v>58</v>
      </c>
      <c r="B121" s="43" t="s">
        <v>553</v>
      </c>
      <c r="C121" s="236" t="s">
        <v>554</v>
      </c>
      <c r="D121" s="263">
        <v>900</v>
      </c>
      <c r="E121" s="11"/>
      <c r="F121" s="11">
        <f>D121-E121</f>
        <v>900</v>
      </c>
      <c r="G121" s="259" t="s">
        <v>1033</v>
      </c>
      <c r="H121" s="237" t="s">
        <v>410</v>
      </c>
      <c r="I121" s="344" t="s">
        <v>856</v>
      </c>
      <c r="J121" s="173" t="s">
        <v>1069</v>
      </c>
      <c r="K121" s="220"/>
      <c r="L121"/>
    </row>
    <row r="122" spans="1:12" hidden="1" x14ac:dyDescent="0.3">
      <c r="A122" s="31"/>
      <c r="B122" s="44" t="s">
        <v>555</v>
      </c>
      <c r="C122" s="252"/>
      <c r="D122" s="264"/>
      <c r="E122" s="5"/>
      <c r="F122" s="11"/>
      <c r="G122" s="255"/>
      <c r="H122" s="264"/>
      <c r="I122" s="347"/>
      <c r="J122" s="173"/>
      <c r="K122" s="220"/>
      <c r="L122"/>
    </row>
    <row r="123" spans="1:12" x14ac:dyDescent="0.3">
      <c r="A123" s="29">
        <v>59</v>
      </c>
      <c r="B123" s="256" t="s">
        <v>556</v>
      </c>
      <c r="C123" s="261" t="s">
        <v>557</v>
      </c>
      <c r="D123" s="258"/>
      <c r="E123" s="258"/>
      <c r="F123" s="258"/>
      <c r="G123" s="258" t="s">
        <v>949</v>
      </c>
      <c r="H123" s="259" t="s">
        <v>156</v>
      </c>
      <c r="I123" s="346" t="s">
        <v>836</v>
      </c>
      <c r="J123" s="173" t="s">
        <v>1067</v>
      </c>
      <c r="K123" s="220"/>
      <c r="L123"/>
    </row>
    <row r="124" spans="1:12" hidden="1" x14ac:dyDescent="0.3">
      <c r="A124" s="31"/>
      <c r="B124" s="44" t="s">
        <v>558</v>
      </c>
      <c r="C124" s="252"/>
      <c r="D124" s="5"/>
      <c r="E124" s="5"/>
      <c r="F124" s="11"/>
      <c r="G124" s="255"/>
      <c r="H124" s="5"/>
      <c r="I124" s="347"/>
      <c r="J124" s="173"/>
      <c r="K124" s="220"/>
      <c r="L124"/>
    </row>
    <row r="125" spans="1:12" x14ac:dyDescent="0.3">
      <c r="A125" s="29">
        <v>60</v>
      </c>
      <c r="B125" s="43" t="s">
        <v>559</v>
      </c>
      <c r="C125" s="236" t="s">
        <v>560</v>
      </c>
      <c r="D125" s="11">
        <v>1750800</v>
      </c>
      <c r="E125" s="11">
        <v>900000</v>
      </c>
      <c r="F125" s="11">
        <f>D125-E125</f>
        <v>850800</v>
      </c>
      <c r="G125" s="259" t="s">
        <v>1033</v>
      </c>
      <c r="H125" s="237" t="s">
        <v>156</v>
      </c>
      <c r="I125" s="344" t="s">
        <v>840</v>
      </c>
      <c r="J125" s="173" t="s">
        <v>1067</v>
      </c>
      <c r="K125" s="351" t="s">
        <v>1019</v>
      </c>
      <c r="L125"/>
    </row>
    <row r="126" spans="1:12" hidden="1" x14ac:dyDescent="0.3">
      <c r="A126" s="31"/>
      <c r="B126" s="44" t="s">
        <v>561</v>
      </c>
      <c r="C126" s="252"/>
      <c r="D126" s="22"/>
      <c r="E126" s="5"/>
      <c r="F126" s="11"/>
      <c r="G126" s="255"/>
      <c r="H126" s="5"/>
      <c r="I126" s="347"/>
      <c r="J126" s="173"/>
      <c r="K126" s="220"/>
      <c r="L126"/>
    </row>
    <row r="127" spans="1:12" x14ac:dyDescent="0.3">
      <c r="A127" s="29">
        <v>61</v>
      </c>
      <c r="B127" s="256" t="s">
        <v>144</v>
      </c>
      <c r="C127" s="261" t="s">
        <v>562</v>
      </c>
      <c r="D127" s="258"/>
      <c r="E127" s="258"/>
      <c r="F127" s="258"/>
      <c r="G127" s="258" t="s">
        <v>949</v>
      </c>
      <c r="H127" s="259" t="s">
        <v>410</v>
      </c>
      <c r="I127" s="346" t="s">
        <v>851</v>
      </c>
      <c r="J127" s="173" t="s">
        <v>1070</v>
      </c>
      <c r="K127" s="220"/>
    </row>
    <row r="128" spans="1:12" hidden="1" x14ac:dyDescent="0.3">
      <c r="A128" s="31"/>
      <c r="B128" s="44" t="s">
        <v>563</v>
      </c>
      <c r="C128" s="252"/>
      <c r="D128" s="5"/>
      <c r="E128" s="5"/>
      <c r="F128" s="11"/>
      <c r="G128" s="255"/>
      <c r="H128" s="5"/>
      <c r="I128" s="347"/>
      <c r="J128" s="173"/>
      <c r="K128" s="220"/>
      <c r="L128"/>
    </row>
    <row r="129" spans="1:12" hidden="1" x14ac:dyDescent="0.3">
      <c r="A129" s="31"/>
      <c r="B129" s="44" t="s">
        <v>566</v>
      </c>
      <c r="C129" s="252"/>
      <c r="D129" s="5"/>
      <c r="E129" s="5"/>
      <c r="F129" s="11"/>
      <c r="G129" s="255"/>
      <c r="H129" s="5"/>
      <c r="I129" s="347"/>
      <c r="J129" s="173"/>
      <c r="K129" s="220"/>
      <c r="L129"/>
    </row>
    <row r="130" spans="1:12" x14ac:dyDescent="0.3">
      <c r="A130" s="29">
        <v>63</v>
      </c>
      <c r="B130" s="256" t="s">
        <v>78</v>
      </c>
      <c r="C130" s="261">
        <v>690601301007</v>
      </c>
      <c r="D130" s="258"/>
      <c r="E130" s="258"/>
      <c r="F130" s="258"/>
      <c r="G130" s="258" t="s">
        <v>949</v>
      </c>
      <c r="H130" s="259" t="s">
        <v>410</v>
      </c>
      <c r="I130" s="346" t="s">
        <v>869</v>
      </c>
      <c r="J130" s="173" t="s">
        <v>1068</v>
      </c>
      <c r="K130" s="220"/>
    </row>
    <row r="131" spans="1:12" hidden="1" x14ac:dyDescent="0.3">
      <c r="A131" s="31"/>
      <c r="B131" s="44" t="s">
        <v>567</v>
      </c>
      <c r="C131" s="252"/>
      <c r="D131" s="5"/>
      <c r="E131" s="5"/>
      <c r="F131" s="11"/>
      <c r="G131" s="255"/>
      <c r="H131" s="5"/>
      <c r="I131" s="347"/>
      <c r="J131" s="173"/>
      <c r="K131" s="220"/>
      <c r="L131"/>
    </row>
    <row r="132" spans="1:12" x14ac:dyDescent="0.3">
      <c r="A132" s="29">
        <v>64</v>
      </c>
      <c r="B132" s="43" t="s">
        <v>568</v>
      </c>
      <c r="C132" s="236" t="s">
        <v>569</v>
      </c>
      <c r="D132" s="11">
        <v>1842750</v>
      </c>
      <c r="E132" s="11">
        <v>1000000</v>
      </c>
      <c r="F132" s="11">
        <f>D132-E132</f>
        <v>842750</v>
      </c>
      <c r="G132" s="259" t="s">
        <v>949</v>
      </c>
      <c r="H132" s="237" t="s">
        <v>410</v>
      </c>
      <c r="I132" s="344" t="s">
        <v>863</v>
      </c>
      <c r="J132" s="173" t="s">
        <v>1069</v>
      </c>
      <c r="K132" s="351" t="s">
        <v>1019</v>
      </c>
      <c r="L132"/>
    </row>
    <row r="133" spans="1:12" hidden="1" x14ac:dyDescent="0.3">
      <c r="A133" s="31"/>
      <c r="B133" s="44" t="s">
        <v>570</v>
      </c>
      <c r="C133" s="252"/>
      <c r="D133" s="5"/>
      <c r="E133" s="5"/>
      <c r="F133" s="11"/>
      <c r="G133" s="255"/>
      <c r="H133" s="5"/>
      <c r="I133" s="347"/>
      <c r="J133" s="173"/>
      <c r="K133" s="220"/>
      <c r="L133"/>
    </row>
    <row r="134" spans="1:12" x14ac:dyDescent="0.3">
      <c r="A134" s="29">
        <v>65</v>
      </c>
      <c r="B134" s="43" t="s">
        <v>571</v>
      </c>
      <c r="C134" s="236" t="s">
        <v>572</v>
      </c>
      <c r="D134" s="11">
        <v>2979784</v>
      </c>
      <c r="E134" s="11"/>
      <c r="F134" s="11">
        <f>D134-E134</f>
        <v>2979784</v>
      </c>
      <c r="G134" s="259" t="s">
        <v>949</v>
      </c>
      <c r="H134" s="237" t="s">
        <v>156</v>
      </c>
      <c r="I134" s="344" t="s">
        <v>844</v>
      </c>
      <c r="J134" s="173" t="s">
        <v>1067</v>
      </c>
      <c r="K134" s="220" t="s">
        <v>1078</v>
      </c>
      <c r="L134"/>
    </row>
    <row r="135" spans="1:12" hidden="1" x14ac:dyDescent="0.3">
      <c r="A135" s="31"/>
      <c r="B135" s="44" t="s">
        <v>573</v>
      </c>
      <c r="C135" s="252"/>
      <c r="D135" s="5"/>
      <c r="E135" s="5"/>
      <c r="F135" s="11"/>
      <c r="G135" s="255"/>
      <c r="H135" s="5"/>
      <c r="I135" s="347"/>
      <c r="J135" s="173"/>
      <c r="K135" s="220"/>
      <c r="L135"/>
    </row>
    <row r="136" spans="1:12" x14ac:dyDescent="0.3">
      <c r="A136" s="29">
        <v>66</v>
      </c>
      <c r="B136" s="256" t="s">
        <v>574</v>
      </c>
      <c r="C136" s="261">
        <v>210440032759</v>
      </c>
      <c r="D136" s="258"/>
      <c r="E136" s="258"/>
      <c r="F136" s="258"/>
      <c r="G136" s="258" t="s">
        <v>949</v>
      </c>
      <c r="H136" s="259" t="s">
        <v>156</v>
      </c>
      <c r="I136" s="346" t="s">
        <v>853</v>
      </c>
      <c r="J136" s="173" t="s">
        <v>1070</v>
      </c>
      <c r="K136" s="220"/>
    </row>
    <row r="137" spans="1:12" hidden="1" x14ac:dyDescent="0.3">
      <c r="A137" s="31"/>
      <c r="B137" s="44" t="s">
        <v>575</v>
      </c>
      <c r="C137" s="252"/>
      <c r="D137" s="5"/>
      <c r="E137" s="5"/>
      <c r="F137" s="11"/>
      <c r="G137" s="255"/>
      <c r="H137" s="5"/>
      <c r="I137" s="347"/>
      <c r="J137" s="173"/>
      <c r="K137" s="220"/>
      <c r="L137"/>
    </row>
    <row r="138" spans="1:12" x14ac:dyDescent="0.3">
      <c r="A138" s="29">
        <v>67</v>
      </c>
      <c r="B138" s="43" t="s">
        <v>576</v>
      </c>
      <c r="C138" s="236" t="s">
        <v>577</v>
      </c>
      <c r="D138" s="11">
        <v>19842246</v>
      </c>
      <c r="E138" s="11">
        <v>19842246</v>
      </c>
      <c r="F138" s="11">
        <f>D138-E138</f>
        <v>0</v>
      </c>
      <c r="G138" s="259" t="s">
        <v>938</v>
      </c>
      <c r="H138" s="237" t="s">
        <v>410</v>
      </c>
      <c r="I138" s="344" t="s">
        <v>851</v>
      </c>
      <c r="J138" s="173" t="s">
        <v>1070</v>
      </c>
      <c r="K138" s="367"/>
    </row>
    <row r="139" spans="1:12" hidden="1" x14ac:dyDescent="0.3">
      <c r="A139" s="31"/>
      <c r="B139" s="44" t="s">
        <v>578</v>
      </c>
      <c r="C139" s="252"/>
      <c r="D139" s="5"/>
      <c r="E139" s="5"/>
      <c r="F139" s="11"/>
      <c r="G139" s="255"/>
      <c r="H139" s="5"/>
      <c r="I139" s="347"/>
      <c r="J139" s="173"/>
      <c r="K139" s="220"/>
      <c r="L139"/>
    </row>
    <row r="140" spans="1:12" hidden="1" x14ac:dyDescent="0.3">
      <c r="A140" s="31"/>
      <c r="B140" s="44" t="s">
        <v>579</v>
      </c>
      <c r="C140" s="252"/>
      <c r="D140" s="5"/>
      <c r="E140" s="5"/>
      <c r="F140" s="11"/>
      <c r="G140" s="255"/>
      <c r="H140" s="5"/>
      <c r="I140" s="347"/>
      <c r="J140" s="173"/>
      <c r="K140" s="220"/>
      <c r="L140"/>
    </row>
    <row r="141" spans="1:12" hidden="1" x14ac:dyDescent="0.3">
      <c r="A141" s="31"/>
      <c r="B141" s="44" t="s">
        <v>582</v>
      </c>
      <c r="C141" s="252"/>
      <c r="D141" s="5"/>
      <c r="E141" s="5"/>
      <c r="F141" s="11"/>
      <c r="G141" s="255"/>
      <c r="H141" s="5"/>
      <c r="I141" s="347"/>
      <c r="J141" s="173"/>
      <c r="K141" s="220"/>
      <c r="L141"/>
    </row>
    <row r="142" spans="1:12" x14ac:dyDescent="0.3">
      <c r="A142" s="29">
        <v>69</v>
      </c>
      <c r="B142" s="256" t="s">
        <v>143</v>
      </c>
      <c r="C142" s="261">
        <v>821018350672</v>
      </c>
      <c r="D142" s="258"/>
      <c r="E142" s="258"/>
      <c r="F142" s="258"/>
      <c r="G142" s="258" t="s">
        <v>949</v>
      </c>
      <c r="H142" s="259" t="s">
        <v>410</v>
      </c>
      <c r="I142" s="346" t="s">
        <v>851</v>
      </c>
      <c r="J142" s="173" t="s">
        <v>1070</v>
      </c>
      <c r="K142" s="220"/>
    </row>
    <row r="143" spans="1:12" hidden="1" x14ac:dyDescent="0.3">
      <c r="A143" s="31"/>
      <c r="B143" s="44" t="s">
        <v>583</v>
      </c>
      <c r="C143" s="252"/>
      <c r="D143" s="5"/>
      <c r="E143" s="5"/>
      <c r="F143" s="11"/>
      <c r="G143" s="255"/>
      <c r="H143" s="5"/>
      <c r="I143" s="347"/>
      <c r="J143" s="173"/>
      <c r="K143" s="220"/>
      <c r="L143"/>
    </row>
    <row r="144" spans="1:12" x14ac:dyDescent="0.3">
      <c r="A144" s="29">
        <v>70</v>
      </c>
      <c r="B144" s="256" t="s">
        <v>584</v>
      </c>
      <c r="C144" s="261" t="s">
        <v>585</v>
      </c>
      <c r="D144" s="258"/>
      <c r="E144" s="258"/>
      <c r="F144" s="258"/>
      <c r="G144" s="258" t="s">
        <v>949</v>
      </c>
      <c r="H144" s="259" t="s">
        <v>410</v>
      </c>
      <c r="I144" s="346" t="s">
        <v>846</v>
      </c>
      <c r="J144" s="173" t="s">
        <v>1067</v>
      </c>
      <c r="K144" s="220"/>
      <c r="L144"/>
    </row>
    <row r="145" spans="1:12" hidden="1" x14ac:dyDescent="0.3">
      <c r="A145" s="31"/>
      <c r="B145" s="44" t="s">
        <v>586</v>
      </c>
      <c r="C145" s="252"/>
      <c r="D145" s="5"/>
      <c r="E145" s="5"/>
      <c r="F145" s="11"/>
      <c r="G145" s="255"/>
      <c r="H145" s="5"/>
      <c r="I145" s="347"/>
      <c r="J145" s="173"/>
      <c r="K145" s="220"/>
      <c r="L145"/>
    </row>
    <row r="146" spans="1:12" x14ac:dyDescent="0.3">
      <c r="A146" s="29">
        <v>71</v>
      </c>
      <c r="B146" s="256" t="s">
        <v>587</v>
      </c>
      <c r="C146" s="261">
        <v>820504450717</v>
      </c>
      <c r="D146" s="258"/>
      <c r="E146" s="258"/>
      <c r="F146" s="258"/>
      <c r="G146" s="258" t="s">
        <v>949</v>
      </c>
      <c r="H146" s="259" t="s">
        <v>410</v>
      </c>
      <c r="I146" s="346" t="s">
        <v>839</v>
      </c>
      <c r="J146" s="173" t="s">
        <v>1070</v>
      </c>
      <c r="K146" s="220"/>
    </row>
    <row r="147" spans="1:12" hidden="1" x14ac:dyDescent="0.3">
      <c r="A147" s="31"/>
      <c r="B147" s="44" t="s">
        <v>588</v>
      </c>
      <c r="C147" s="252"/>
      <c r="D147" s="5"/>
      <c r="E147" s="5"/>
      <c r="F147" s="11"/>
      <c r="G147" s="255"/>
      <c r="H147" s="5"/>
      <c r="I147" s="347"/>
      <c r="J147" s="173"/>
      <c r="K147" s="220"/>
      <c r="L147"/>
    </row>
    <row r="148" spans="1:12" x14ac:dyDescent="0.3">
      <c r="A148" s="29">
        <v>72</v>
      </c>
      <c r="B148" s="256" t="s">
        <v>589</v>
      </c>
      <c r="C148" s="261">
        <v>200240014048</v>
      </c>
      <c r="D148" s="258"/>
      <c r="E148" s="258"/>
      <c r="F148" s="258"/>
      <c r="G148" s="258" t="s">
        <v>949</v>
      </c>
      <c r="H148" s="259" t="s">
        <v>410</v>
      </c>
      <c r="I148" s="346" t="s">
        <v>877</v>
      </c>
      <c r="J148" s="173" t="s">
        <v>1069</v>
      </c>
      <c r="K148" s="220"/>
      <c r="L148"/>
    </row>
    <row r="149" spans="1:12" hidden="1" x14ac:dyDescent="0.3">
      <c r="A149" s="31"/>
      <c r="B149" s="44" t="s">
        <v>591</v>
      </c>
      <c r="C149" s="252"/>
      <c r="D149" s="5"/>
      <c r="E149" s="5"/>
      <c r="F149" s="11"/>
      <c r="G149" s="255"/>
      <c r="H149" s="5"/>
      <c r="I149" s="347"/>
      <c r="J149" s="173"/>
      <c r="K149" s="220"/>
      <c r="L149"/>
    </row>
    <row r="150" spans="1:12" x14ac:dyDescent="0.3">
      <c r="A150" s="29">
        <v>73</v>
      </c>
      <c r="B150" s="256" t="s">
        <v>26</v>
      </c>
      <c r="C150" s="261" t="s">
        <v>592</v>
      </c>
      <c r="D150" s="258"/>
      <c r="E150" s="258"/>
      <c r="F150" s="258"/>
      <c r="G150" s="258" t="s">
        <v>949</v>
      </c>
      <c r="H150" s="259" t="s">
        <v>156</v>
      </c>
      <c r="I150" s="346" t="s">
        <v>866</v>
      </c>
      <c r="J150" s="173" t="s">
        <v>1070</v>
      </c>
      <c r="K150" s="220"/>
    </row>
    <row r="151" spans="1:12" hidden="1" x14ac:dyDescent="0.3">
      <c r="A151" s="31"/>
      <c r="B151" s="44" t="s">
        <v>593</v>
      </c>
      <c r="C151" s="252"/>
      <c r="D151" s="5"/>
      <c r="E151" s="5"/>
      <c r="F151" s="11"/>
      <c r="G151" s="255"/>
      <c r="H151" s="5"/>
      <c r="I151" s="347"/>
      <c r="J151" s="173"/>
      <c r="K151" s="220"/>
      <c r="L151"/>
    </row>
    <row r="152" spans="1:12" x14ac:dyDescent="0.3">
      <c r="A152" s="29">
        <v>74</v>
      </c>
      <c r="B152" s="256" t="s">
        <v>594</v>
      </c>
      <c r="C152" s="261" t="s">
        <v>595</v>
      </c>
      <c r="D152" s="258"/>
      <c r="E152" s="258"/>
      <c r="F152" s="258"/>
      <c r="G152" s="258" t="s">
        <v>949</v>
      </c>
      <c r="H152" s="259" t="s">
        <v>410</v>
      </c>
      <c r="I152" s="346" t="s">
        <v>866</v>
      </c>
      <c r="J152" s="173" t="s">
        <v>1070</v>
      </c>
      <c r="K152" s="220"/>
    </row>
    <row r="153" spans="1:12" hidden="1" x14ac:dyDescent="0.3">
      <c r="A153" s="31"/>
      <c r="B153" s="44" t="s">
        <v>596</v>
      </c>
      <c r="C153" s="252"/>
      <c r="D153" s="5"/>
      <c r="E153" s="5"/>
      <c r="F153" s="11"/>
      <c r="G153" s="255"/>
      <c r="H153" s="5"/>
      <c r="I153" s="347"/>
      <c r="J153" s="173"/>
      <c r="K153" s="220"/>
      <c r="L153"/>
    </row>
    <row r="154" spans="1:12" hidden="1" x14ac:dyDescent="0.3">
      <c r="A154" s="31"/>
      <c r="B154" s="44" t="s">
        <v>597</v>
      </c>
      <c r="C154" s="252"/>
      <c r="D154" s="5"/>
      <c r="E154" s="5"/>
      <c r="F154" s="11"/>
      <c r="G154" s="255"/>
      <c r="H154" s="5"/>
      <c r="I154" s="347"/>
      <c r="J154" s="173"/>
      <c r="K154" s="220"/>
      <c r="L154"/>
    </row>
    <row r="155" spans="1:12" x14ac:dyDescent="0.3">
      <c r="A155" s="29">
        <v>75</v>
      </c>
      <c r="B155" s="256" t="s">
        <v>598</v>
      </c>
      <c r="C155" s="261">
        <v>600805401839</v>
      </c>
      <c r="D155" s="258"/>
      <c r="E155" s="258"/>
      <c r="F155" s="258"/>
      <c r="G155" s="258" t="s">
        <v>949</v>
      </c>
      <c r="H155" s="259" t="s">
        <v>410</v>
      </c>
      <c r="I155" s="346" t="s">
        <v>871</v>
      </c>
      <c r="J155" s="173" t="s">
        <v>1070</v>
      </c>
      <c r="K155" s="220"/>
    </row>
    <row r="156" spans="1:12" hidden="1" x14ac:dyDescent="0.3">
      <c r="A156" s="31"/>
      <c r="B156" s="44" t="s">
        <v>599</v>
      </c>
      <c r="C156" s="252"/>
      <c r="D156" s="5"/>
      <c r="E156" s="5"/>
      <c r="F156" s="11"/>
      <c r="G156" s="255"/>
      <c r="H156" s="5"/>
      <c r="I156" s="347"/>
      <c r="J156" s="173"/>
      <c r="K156" s="220"/>
      <c r="L156"/>
    </row>
    <row r="157" spans="1:12" x14ac:dyDescent="0.3">
      <c r="A157" s="29">
        <v>76</v>
      </c>
      <c r="B157" s="256" t="s">
        <v>600</v>
      </c>
      <c r="C157" s="261" t="s">
        <v>601</v>
      </c>
      <c r="D157" s="258"/>
      <c r="E157" s="258"/>
      <c r="F157" s="258"/>
      <c r="G157" s="258" t="s">
        <v>949</v>
      </c>
      <c r="H157" s="259" t="s">
        <v>837</v>
      </c>
      <c r="I157" s="346" t="s">
        <v>840</v>
      </c>
      <c r="J157" s="173" t="s">
        <v>1067</v>
      </c>
      <c r="K157" s="220"/>
      <c r="L157"/>
    </row>
    <row r="158" spans="1:12" hidden="1" x14ac:dyDescent="0.3">
      <c r="A158" s="31"/>
      <c r="B158" s="44" t="s">
        <v>602</v>
      </c>
      <c r="C158" s="252"/>
      <c r="D158" s="5"/>
      <c r="E158" s="5"/>
      <c r="F158" s="11"/>
      <c r="G158" s="255"/>
      <c r="H158" s="5"/>
      <c r="I158" s="347"/>
      <c r="J158" s="173"/>
      <c r="K158" s="220"/>
      <c r="L158"/>
    </row>
    <row r="159" spans="1:12" x14ac:dyDescent="0.3">
      <c r="A159" s="29">
        <v>77</v>
      </c>
      <c r="B159" s="43" t="s">
        <v>603</v>
      </c>
      <c r="C159" s="236" t="s">
        <v>604</v>
      </c>
      <c r="D159" s="11">
        <v>411000</v>
      </c>
      <c r="E159" s="11">
        <v>100000</v>
      </c>
      <c r="F159" s="11">
        <f>D159-E159</f>
        <v>311000</v>
      </c>
      <c r="G159" s="259" t="s">
        <v>1033</v>
      </c>
      <c r="H159" s="237" t="s">
        <v>410</v>
      </c>
      <c r="I159" s="344" t="s">
        <v>941</v>
      </c>
      <c r="J159" s="173" t="s">
        <v>1070</v>
      </c>
      <c r="K159" s="220"/>
    </row>
    <row r="160" spans="1:12" hidden="1" x14ac:dyDescent="0.3">
      <c r="A160" s="31"/>
      <c r="B160" s="44" t="s">
        <v>605</v>
      </c>
      <c r="C160" s="252"/>
      <c r="D160" s="5"/>
      <c r="E160" s="5"/>
      <c r="F160" s="11"/>
      <c r="G160" s="255"/>
      <c r="H160" s="5"/>
      <c r="I160" s="347"/>
      <c r="J160" s="173"/>
      <c r="K160" s="220"/>
      <c r="L160"/>
    </row>
    <row r="161" spans="1:12" x14ac:dyDescent="0.3">
      <c r="A161" s="29">
        <v>78</v>
      </c>
      <c r="B161" s="256" t="s">
        <v>606</v>
      </c>
      <c r="C161" s="261" t="s">
        <v>607</v>
      </c>
      <c r="D161" s="258"/>
      <c r="E161" s="258"/>
      <c r="F161" s="258"/>
      <c r="G161" s="258" t="s">
        <v>949</v>
      </c>
      <c r="H161" s="259" t="s">
        <v>410</v>
      </c>
      <c r="I161" s="346" t="s">
        <v>857</v>
      </c>
      <c r="J161" s="173" t="s">
        <v>1070</v>
      </c>
      <c r="K161" s="220"/>
    </row>
    <row r="162" spans="1:12" hidden="1" x14ac:dyDescent="0.3">
      <c r="A162" s="31"/>
      <c r="B162" s="44" t="s">
        <v>608</v>
      </c>
      <c r="C162" s="252"/>
      <c r="D162" s="5"/>
      <c r="E162" s="5"/>
      <c r="F162" s="11"/>
      <c r="G162" s="255"/>
      <c r="H162" s="5"/>
      <c r="I162" s="347"/>
      <c r="J162" s="173"/>
      <c r="K162" s="220"/>
      <c r="L162"/>
    </row>
    <row r="163" spans="1:12" x14ac:dyDescent="0.3">
      <c r="A163" s="29">
        <v>79</v>
      </c>
      <c r="B163" s="256" t="s">
        <v>609</v>
      </c>
      <c r="C163" s="261" t="s">
        <v>610</v>
      </c>
      <c r="D163" s="258"/>
      <c r="E163" s="258"/>
      <c r="F163" s="258"/>
      <c r="G163" s="258" t="s">
        <v>949</v>
      </c>
      <c r="H163" s="259" t="s">
        <v>156</v>
      </c>
      <c r="I163" s="346" t="s">
        <v>853</v>
      </c>
      <c r="J163" s="173" t="s">
        <v>1070</v>
      </c>
      <c r="K163" s="220"/>
    </row>
    <row r="164" spans="1:12" hidden="1" x14ac:dyDescent="0.3">
      <c r="A164" s="31"/>
      <c r="B164" s="44" t="s">
        <v>611</v>
      </c>
      <c r="C164" s="252"/>
      <c r="D164" s="5"/>
      <c r="E164" s="5"/>
      <c r="F164" s="11"/>
      <c r="G164" s="255"/>
      <c r="H164" s="5"/>
      <c r="I164" s="347"/>
      <c r="J164" s="173"/>
      <c r="K164" s="220"/>
      <c r="L164"/>
    </row>
    <row r="165" spans="1:12" x14ac:dyDescent="0.3">
      <c r="A165" s="29">
        <v>80</v>
      </c>
      <c r="B165" s="43" t="s">
        <v>612</v>
      </c>
      <c r="C165" s="236" t="s">
        <v>613</v>
      </c>
      <c r="D165" s="11">
        <v>1788800</v>
      </c>
      <c r="E165" s="11">
        <v>903900</v>
      </c>
      <c r="F165" s="11">
        <f>D165-E165</f>
        <v>884900</v>
      </c>
      <c r="G165" s="259" t="s">
        <v>949</v>
      </c>
      <c r="H165" s="237" t="s">
        <v>156</v>
      </c>
      <c r="I165" s="344" t="s">
        <v>840</v>
      </c>
      <c r="J165" s="173" t="s">
        <v>1067</v>
      </c>
      <c r="K165" s="351" t="s">
        <v>1019</v>
      </c>
      <c r="L165"/>
    </row>
    <row r="166" spans="1:12" hidden="1" x14ac:dyDescent="0.3">
      <c r="A166" s="31"/>
      <c r="B166" s="44" t="s">
        <v>614</v>
      </c>
      <c r="C166" s="252"/>
      <c r="D166" s="5"/>
      <c r="E166" s="5"/>
      <c r="F166" s="11"/>
      <c r="G166" s="255"/>
      <c r="H166" s="5"/>
      <c r="I166" s="347"/>
      <c r="J166" s="173"/>
      <c r="K166" s="220"/>
      <c r="L166"/>
    </row>
    <row r="167" spans="1:12" hidden="1" x14ac:dyDescent="0.3">
      <c r="A167" s="31"/>
      <c r="B167" s="44" t="s">
        <v>617</v>
      </c>
      <c r="C167" s="252"/>
      <c r="D167" s="5"/>
      <c r="E167" s="5"/>
      <c r="F167" s="11"/>
      <c r="G167" s="255"/>
      <c r="H167" s="5"/>
      <c r="I167" s="347"/>
      <c r="J167" s="173"/>
      <c r="K167" s="220"/>
      <c r="L167"/>
    </row>
    <row r="168" spans="1:12" x14ac:dyDescent="0.3">
      <c r="A168" s="29">
        <v>82</v>
      </c>
      <c r="B168" s="43" t="s">
        <v>618</v>
      </c>
      <c r="C168" s="236" t="s">
        <v>619</v>
      </c>
      <c r="D168" s="11">
        <v>14441000</v>
      </c>
      <c r="E168" s="11"/>
      <c r="F168" s="11">
        <f>D168-E168</f>
        <v>14441000</v>
      </c>
      <c r="G168" s="258" t="s">
        <v>1089</v>
      </c>
      <c r="H168" s="237" t="s">
        <v>156</v>
      </c>
      <c r="I168" s="344" t="s">
        <v>852</v>
      </c>
      <c r="J168" s="173" t="s">
        <v>1069</v>
      </c>
      <c r="K168" s="220"/>
      <c r="L168"/>
    </row>
    <row r="169" spans="1:12" hidden="1" x14ac:dyDescent="0.3">
      <c r="A169" s="31"/>
      <c r="B169" s="44" t="s">
        <v>620</v>
      </c>
      <c r="C169" s="252"/>
      <c r="D169" s="5"/>
      <c r="E169" s="5"/>
      <c r="F169" s="11"/>
      <c r="G169" s="255"/>
      <c r="H169" s="5"/>
      <c r="I169" s="347"/>
      <c r="J169" s="173"/>
      <c r="K169" s="220"/>
      <c r="L169"/>
    </row>
    <row r="170" spans="1:12" x14ac:dyDescent="0.3">
      <c r="A170" s="29">
        <v>83</v>
      </c>
      <c r="B170" s="43" t="s">
        <v>621</v>
      </c>
      <c r="C170" s="236" t="s">
        <v>622</v>
      </c>
      <c r="D170" s="11">
        <v>1077000</v>
      </c>
      <c r="E170" s="11">
        <v>200000</v>
      </c>
      <c r="F170" s="11">
        <f>D170-E170</f>
        <v>877000</v>
      </c>
      <c r="G170" s="259" t="s">
        <v>1033</v>
      </c>
      <c r="H170" s="237" t="s">
        <v>156</v>
      </c>
      <c r="I170" s="344" t="s">
        <v>849</v>
      </c>
      <c r="J170" s="173" t="s">
        <v>1069</v>
      </c>
      <c r="K170" s="350" t="s">
        <v>1079</v>
      </c>
      <c r="L170"/>
    </row>
    <row r="171" spans="1:12" hidden="1" x14ac:dyDescent="0.3">
      <c r="A171" s="31"/>
      <c r="B171" s="44" t="s">
        <v>623</v>
      </c>
      <c r="C171" s="252"/>
      <c r="D171" s="5"/>
      <c r="E171" s="5"/>
      <c r="F171" s="11"/>
      <c r="G171" s="255"/>
      <c r="H171" s="5"/>
      <c r="I171" s="347"/>
      <c r="J171" s="173"/>
      <c r="K171" s="220"/>
      <c r="L171"/>
    </row>
    <row r="172" spans="1:12" x14ac:dyDescent="0.3">
      <c r="A172" s="29">
        <v>84</v>
      </c>
      <c r="B172" s="43" t="s">
        <v>624</v>
      </c>
      <c r="C172" s="236">
        <v>760311300177</v>
      </c>
      <c r="D172" s="11">
        <v>6214000</v>
      </c>
      <c r="E172" s="11">
        <v>6213410</v>
      </c>
      <c r="F172" s="11">
        <f>D172-E172</f>
        <v>590</v>
      </c>
      <c r="G172" s="259" t="s">
        <v>1033</v>
      </c>
      <c r="H172" s="237" t="s">
        <v>837</v>
      </c>
      <c r="I172" s="344" t="s">
        <v>870</v>
      </c>
      <c r="J172" s="173" t="s">
        <v>1071</v>
      </c>
      <c r="K172" s="220"/>
    </row>
    <row r="173" spans="1:12" hidden="1" x14ac:dyDescent="0.3">
      <c r="A173" s="31"/>
      <c r="B173" s="44" t="s">
        <v>625</v>
      </c>
      <c r="C173" s="252"/>
      <c r="D173" s="5"/>
      <c r="E173" s="5"/>
      <c r="F173" s="11"/>
      <c r="G173" s="255"/>
      <c r="H173" s="5"/>
      <c r="I173" s="347"/>
      <c r="J173" s="173"/>
      <c r="K173" s="220"/>
      <c r="L173"/>
    </row>
    <row r="174" spans="1:12" x14ac:dyDescent="0.3">
      <c r="A174" s="29">
        <v>85</v>
      </c>
      <c r="B174" s="43" t="s">
        <v>624</v>
      </c>
      <c r="C174" s="236">
        <v>510102301306</v>
      </c>
      <c r="D174" s="11">
        <v>3000</v>
      </c>
      <c r="E174" s="11"/>
      <c r="F174" s="11">
        <f>D174-E174</f>
        <v>3000</v>
      </c>
      <c r="G174" s="259" t="s">
        <v>1033</v>
      </c>
      <c r="H174" s="237" t="s">
        <v>410</v>
      </c>
      <c r="I174" s="344" t="s">
        <v>840</v>
      </c>
      <c r="J174" s="173" t="s">
        <v>1067</v>
      </c>
      <c r="K174" s="220"/>
      <c r="L174"/>
    </row>
    <row r="175" spans="1:12" hidden="1" x14ac:dyDescent="0.3">
      <c r="A175" s="31"/>
      <c r="B175" s="44" t="s">
        <v>626</v>
      </c>
      <c r="C175" s="252"/>
      <c r="D175" s="5"/>
      <c r="E175" s="5"/>
      <c r="F175" s="11"/>
      <c r="G175" s="255"/>
      <c r="H175" s="5"/>
      <c r="I175" s="347"/>
      <c r="J175" s="173"/>
      <c r="K175" s="220"/>
      <c r="L175"/>
    </row>
    <row r="176" spans="1:12" hidden="1" x14ac:dyDescent="0.3">
      <c r="A176" s="31"/>
      <c r="B176" s="44" t="s">
        <v>627</v>
      </c>
      <c r="C176" s="252"/>
      <c r="D176" s="5"/>
      <c r="E176" s="5"/>
      <c r="F176" s="11"/>
      <c r="G176" s="255"/>
      <c r="H176" s="5"/>
      <c r="I176" s="347"/>
      <c r="J176" s="173"/>
      <c r="K176" s="220"/>
      <c r="L176"/>
    </row>
    <row r="177" spans="1:12" x14ac:dyDescent="0.3">
      <c r="A177" s="29">
        <v>86</v>
      </c>
      <c r="B177" s="256" t="s">
        <v>628</v>
      </c>
      <c r="C177" s="261" t="s">
        <v>629</v>
      </c>
      <c r="D177" s="258"/>
      <c r="E177" s="258"/>
      <c r="F177" s="258"/>
      <c r="G177" s="258" t="s">
        <v>949</v>
      </c>
      <c r="H177" s="259" t="s">
        <v>410</v>
      </c>
      <c r="I177" s="346" t="s">
        <v>862</v>
      </c>
      <c r="J177" s="173" t="s">
        <v>1067</v>
      </c>
      <c r="K177" s="220"/>
      <c r="L177"/>
    </row>
    <row r="178" spans="1:12" hidden="1" x14ac:dyDescent="0.3">
      <c r="A178" s="31"/>
      <c r="B178" s="44" t="s">
        <v>630</v>
      </c>
      <c r="C178" s="252"/>
      <c r="D178" s="5"/>
      <c r="E178" s="5"/>
      <c r="F178" s="11"/>
      <c r="G178" s="255"/>
      <c r="H178" s="5"/>
      <c r="I178" s="347"/>
      <c r="J178" s="173"/>
      <c r="K178" s="220"/>
      <c r="L178"/>
    </row>
    <row r="179" spans="1:12" x14ac:dyDescent="0.3">
      <c r="A179" s="29">
        <v>87</v>
      </c>
      <c r="B179" s="43" t="s">
        <v>631</v>
      </c>
      <c r="C179" s="236">
        <v>691222350206</v>
      </c>
      <c r="D179" s="11">
        <v>684625</v>
      </c>
      <c r="E179" s="11"/>
      <c r="F179" s="11">
        <f>D179-E179</f>
        <v>684625</v>
      </c>
      <c r="G179" s="259" t="s">
        <v>1033</v>
      </c>
      <c r="H179" s="237" t="s">
        <v>156</v>
      </c>
      <c r="I179" s="344" t="s">
        <v>871</v>
      </c>
      <c r="J179" s="173" t="s">
        <v>1070</v>
      </c>
      <c r="K179" s="220"/>
    </row>
    <row r="180" spans="1:12" hidden="1" x14ac:dyDescent="0.3">
      <c r="A180" s="31"/>
      <c r="B180" s="44" t="s">
        <v>632</v>
      </c>
      <c r="C180" s="252"/>
      <c r="D180" s="5"/>
      <c r="E180" s="5"/>
      <c r="F180" s="11"/>
      <c r="G180" s="255"/>
      <c r="H180" s="5"/>
      <c r="I180" s="347"/>
      <c r="J180" s="173"/>
      <c r="K180" s="220"/>
      <c r="L180"/>
    </row>
    <row r="181" spans="1:12" ht="34.200000000000003" x14ac:dyDescent="0.3">
      <c r="A181" s="29">
        <v>88</v>
      </c>
      <c r="B181" s="43" t="s">
        <v>633</v>
      </c>
      <c r="C181" s="236">
        <v>690217300399</v>
      </c>
      <c r="D181" s="11">
        <v>17997920</v>
      </c>
      <c r="E181" s="11"/>
      <c r="F181" s="11">
        <f>D181-E181</f>
        <v>17997920</v>
      </c>
      <c r="G181" s="259" t="s">
        <v>1017</v>
      </c>
      <c r="H181" s="237" t="s">
        <v>837</v>
      </c>
      <c r="I181" s="344" t="s">
        <v>867</v>
      </c>
      <c r="J181" s="173" t="s">
        <v>1069</v>
      </c>
      <c r="K181" s="220"/>
      <c r="L181"/>
    </row>
    <row r="182" spans="1:12" hidden="1" x14ac:dyDescent="0.3">
      <c r="A182" s="31"/>
      <c r="B182" s="44" t="s">
        <v>634</v>
      </c>
      <c r="C182" s="252"/>
      <c r="D182" s="5"/>
      <c r="E182" s="5"/>
      <c r="F182" s="11"/>
      <c r="G182" s="255"/>
      <c r="H182" s="5"/>
      <c r="I182" s="347"/>
      <c r="J182" s="173"/>
      <c r="K182" s="220"/>
      <c r="L182"/>
    </row>
    <row r="183" spans="1:12" x14ac:dyDescent="0.3">
      <c r="A183" s="29">
        <v>89</v>
      </c>
      <c r="B183" s="256" t="s">
        <v>635</v>
      </c>
      <c r="C183" s="261">
        <v>41240012030</v>
      </c>
      <c r="D183" s="258"/>
      <c r="E183" s="258"/>
      <c r="F183" s="258"/>
      <c r="G183" s="258" t="s">
        <v>949</v>
      </c>
      <c r="H183" s="259" t="s">
        <v>410</v>
      </c>
      <c r="I183" s="346" t="s">
        <v>868</v>
      </c>
      <c r="J183" s="173" t="s">
        <v>1070</v>
      </c>
      <c r="K183" s="220"/>
    </row>
    <row r="184" spans="1:12" hidden="1" x14ac:dyDescent="0.3">
      <c r="A184" s="31"/>
      <c r="B184" s="44" t="s">
        <v>636</v>
      </c>
      <c r="C184" s="252"/>
      <c r="D184" s="5"/>
      <c r="E184" s="5"/>
      <c r="F184" s="11"/>
      <c r="G184" s="255"/>
      <c r="H184" s="5"/>
      <c r="I184" s="347"/>
      <c r="J184" s="173"/>
      <c r="K184" s="220"/>
      <c r="L184"/>
    </row>
    <row r="185" spans="1:12" ht="22.8" x14ac:dyDescent="0.3">
      <c r="A185" s="29">
        <v>90</v>
      </c>
      <c r="B185" s="43" t="s">
        <v>308</v>
      </c>
      <c r="C185" s="236" t="s">
        <v>637</v>
      </c>
      <c r="D185" s="11">
        <v>23219400</v>
      </c>
      <c r="E185" s="11">
        <v>21219400</v>
      </c>
      <c r="F185" s="11">
        <f>D185-E185</f>
        <v>2000000</v>
      </c>
      <c r="G185" s="259" t="s">
        <v>1133</v>
      </c>
      <c r="H185" s="237" t="s">
        <v>156</v>
      </c>
      <c r="I185" s="344" t="s">
        <v>842</v>
      </c>
      <c r="J185" s="173" t="s">
        <v>1067</v>
      </c>
      <c r="K185" s="350"/>
      <c r="L185"/>
    </row>
    <row r="186" spans="1:12" hidden="1" x14ac:dyDescent="0.3">
      <c r="A186" s="31"/>
      <c r="B186" s="44" t="s">
        <v>638</v>
      </c>
      <c r="C186" s="252"/>
      <c r="D186" s="5"/>
      <c r="E186" s="5"/>
      <c r="F186" s="11"/>
      <c r="G186" s="255"/>
      <c r="H186" s="5"/>
      <c r="I186" s="347"/>
      <c r="J186" s="173"/>
      <c r="K186" s="220"/>
      <c r="L186"/>
    </row>
    <row r="187" spans="1:12" ht="22.8" x14ac:dyDescent="0.3">
      <c r="A187" s="29">
        <v>91</v>
      </c>
      <c r="B187" s="43" t="s">
        <v>639</v>
      </c>
      <c r="C187" s="236" t="s">
        <v>640</v>
      </c>
      <c r="D187" s="11">
        <v>9705500</v>
      </c>
      <c r="E187" s="11">
        <v>7700000</v>
      </c>
      <c r="F187" s="11">
        <f>D187-E187</f>
        <v>2005500</v>
      </c>
      <c r="G187" s="259" t="s">
        <v>1133</v>
      </c>
      <c r="H187" s="237" t="s">
        <v>156</v>
      </c>
      <c r="I187" s="344" t="s">
        <v>875</v>
      </c>
      <c r="J187" s="173" t="s">
        <v>1069</v>
      </c>
      <c r="K187" s="350" t="s">
        <v>1077</v>
      </c>
      <c r="L187"/>
    </row>
    <row r="188" spans="1:12" hidden="1" x14ac:dyDescent="0.3">
      <c r="A188" s="31"/>
      <c r="B188" s="44" t="s">
        <v>641</v>
      </c>
      <c r="C188" s="252"/>
      <c r="D188" s="5"/>
      <c r="E188" s="5"/>
      <c r="F188" s="11"/>
      <c r="G188" s="255"/>
      <c r="H188" s="5"/>
      <c r="I188" s="347"/>
      <c r="J188" s="173"/>
      <c r="K188" s="220"/>
      <c r="L188"/>
    </row>
    <row r="189" spans="1:12" hidden="1" x14ac:dyDescent="0.3">
      <c r="A189" s="31"/>
      <c r="B189" s="44" t="s">
        <v>642</v>
      </c>
      <c r="C189" s="252"/>
      <c r="D189" s="5"/>
      <c r="E189" s="5"/>
      <c r="F189" s="11"/>
      <c r="G189" s="255"/>
      <c r="H189" s="5"/>
      <c r="I189" s="347"/>
      <c r="J189" s="173"/>
      <c r="K189" s="220"/>
      <c r="L189"/>
    </row>
    <row r="190" spans="1:12" x14ac:dyDescent="0.3">
      <c r="A190" s="29">
        <v>92</v>
      </c>
      <c r="B190" s="43" t="s">
        <v>643</v>
      </c>
      <c r="C190" s="236">
        <v>780420303138</v>
      </c>
      <c r="D190" s="11">
        <v>6359893.3600000003</v>
      </c>
      <c r="E190" s="11">
        <v>4278893.3600000003</v>
      </c>
      <c r="F190" s="11">
        <f>D190-E190</f>
        <v>2081000</v>
      </c>
      <c r="G190" s="366" t="s">
        <v>976</v>
      </c>
      <c r="H190" s="237" t="s">
        <v>410</v>
      </c>
      <c r="I190" s="344" t="s">
        <v>857</v>
      </c>
      <c r="J190" s="173" t="s">
        <v>1070</v>
      </c>
      <c r="K190" s="220"/>
    </row>
    <row r="191" spans="1:12" hidden="1" x14ac:dyDescent="0.3">
      <c r="A191" s="31"/>
      <c r="B191" s="44" t="s">
        <v>644</v>
      </c>
      <c r="C191" s="252"/>
      <c r="D191" s="5"/>
      <c r="E191" s="5"/>
      <c r="F191" s="11"/>
      <c r="G191" s="255"/>
      <c r="H191" s="5"/>
      <c r="I191" s="347"/>
      <c r="J191" s="173"/>
      <c r="K191" s="220"/>
      <c r="L191"/>
    </row>
    <row r="192" spans="1:12" x14ac:dyDescent="0.3">
      <c r="A192" s="29">
        <v>93</v>
      </c>
      <c r="B192" s="256" t="s">
        <v>645</v>
      </c>
      <c r="C192" s="261" t="s">
        <v>646</v>
      </c>
      <c r="D192" s="258"/>
      <c r="E192" s="258"/>
      <c r="F192" s="258"/>
      <c r="G192" s="258" t="s">
        <v>949</v>
      </c>
      <c r="H192" s="259" t="s">
        <v>156</v>
      </c>
      <c r="I192" s="346" t="s">
        <v>846</v>
      </c>
      <c r="J192" s="173" t="s">
        <v>1067</v>
      </c>
      <c r="K192" s="220"/>
      <c r="L192"/>
    </row>
    <row r="193" spans="1:12" hidden="1" x14ac:dyDescent="0.3">
      <c r="A193" s="31"/>
      <c r="B193" s="44" t="s">
        <v>647</v>
      </c>
      <c r="C193" s="252"/>
      <c r="D193" s="5"/>
      <c r="E193" s="5"/>
      <c r="F193" s="11"/>
      <c r="G193" s="255"/>
      <c r="H193" s="5"/>
      <c r="I193" s="347"/>
      <c r="J193" s="173"/>
      <c r="K193" s="220"/>
      <c r="L193"/>
    </row>
    <row r="194" spans="1:12" x14ac:dyDescent="0.3">
      <c r="A194" s="29">
        <v>94</v>
      </c>
      <c r="B194" s="256" t="s">
        <v>648</v>
      </c>
      <c r="C194" s="261">
        <v>880513350999</v>
      </c>
      <c r="D194" s="258"/>
      <c r="E194" s="258"/>
      <c r="F194" s="258"/>
      <c r="G194" s="258" t="s">
        <v>949</v>
      </c>
      <c r="H194" s="259" t="s">
        <v>410</v>
      </c>
      <c r="I194" s="346" t="s">
        <v>863</v>
      </c>
      <c r="J194" s="173" t="s">
        <v>1069</v>
      </c>
      <c r="K194" s="220"/>
      <c r="L194"/>
    </row>
    <row r="195" spans="1:12" hidden="1" x14ac:dyDescent="0.3">
      <c r="A195" s="31"/>
      <c r="B195" s="44" t="s">
        <v>649</v>
      </c>
      <c r="C195" s="252"/>
      <c r="D195" s="5"/>
      <c r="E195" s="5"/>
      <c r="F195" s="11"/>
      <c r="G195" s="255"/>
      <c r="H195" s="5"/>
      <c r="I195" s="347"/>
      <c r="J195" s="173"/>
      <c r="K195" s="220"/>
      <c r="L195"/>
    </row>
    <row r="196" spans="1:12" x14ac:dyDescent="0.3">
      <c r="A196" s="29">
        <v>95</v>
      </c>
      <c r="B196" s="256" t="s">
        <v>650</v>
      </c>
      <c r="C196" s="261" t="s">
        <v>651</v>
      </c>
      <c r="D196" s="258"/>
      <c r="E196" s="258"/>
      <c r="F196" s="258"/>
      <c r="G196" s="258" t="s">
        <v>949</v>
      </c>
      <c r="H196" s="259" t="s">
        <v>156</v>
      </c>
      <c r="I196" s="346" t="s">
        <v>849</v>
      </c>
      <c r="J196" s="173" t="s">
        <v>1069</v>
      </c>
      <c r="K196" s="220"/>
      <c r="L196"/>
    </row>
    <row r="197" spans="1:12" hidden="1" x14ac:dyDescent="0.3">
      <c r="A197" s="31"/>
      <c r="B197" s="44" t="s">
        <v>652</v>
      </c>
      <c r="C197" s="252"/>
      <c r="D197" s="5"/>
      <c r="E197" s="5"/>
      <c r="F197" s="11"/>
      <c r="G197" s="255"/>
      <c r="H197" s="5"/>
      <c r="I197" s="347"/>
      <c r="J197" s="173"/>
      <c r="K197" s="220"/>
      <c r="L197"/>
    </row>
    <row r="198" spans="1:12" x14ac:dyDescent="0.3">
      <c r="A198" s="29">
        <v>96</v>
      </c>
      <c r="B198" s="256" t="s">
        <v>653</v>
      </c>
      <c r="C198" s="261">
        <v>190240024794</v>
      </c>
      <c r="D198" s="258"/>
      <c r="E198" s="258"/>
      <c r="F198" s="258"/>
      <c r="G198" s="258" t="s">
        <v>949</v>
      </c>
      <c r="H198" s="259" t="s">
        <v>410</v>
      </c>
      <c r="I198" s="346" t="s">
        <v>847</v>
      </c>
      <c r="J198" s="173" t="s">
        <v>1068</v>
      </c>
      <c r="K198" s="220"/>
    </row>
    <row r="199" spans="1:12" hidden="1" x14ac:dyDescent="0.3">
      <c r="A199" s="31"/>
      <c r="B199" s="44" t="s">
        <v>654</v>
      </c>
      <c r="C199" s="252"/>
      <c r="D199" s="5"/>
      <c r="E199" s="5"/>
      <c r="F199" s="11"/>
      <c r="G199" s="255"/>
      <c r="H199" s="5"/>
      <c r="I199" s="347"/>
      <c r="J199" s="173"/>
      <c r="K199" s="220"/>
      <c r="L199"/>
    </row>
    <row r="200" spans="1:12" hidden="1" x14ac:dyDescent="0.3">
      <c r="A200" s="31"/>
      <c r="B200" s="44" t="s">
        <v>655</v>
      </c>
      <c r="C200" s="252"/>
      <c r="D200" s="5"/>
      <c r="E200" s="5"/>
      <c r="F200" s="11"/>
      <c r="G200" s="255"/>
      <c r="H200" s="5"/>
      <c r="I200" s="347"/>
      <c r="J200" s="173"/>
      <c r="K200" s="220"/>
      <c r="L200"/>
    </row>
    <row r="201" spans="1:12" x14ac:dyDescent="0.3">
      <c r="A201" s="29">
        <v>97</v>
      </c>
      <c r="B201" s="43" t="s">
        <v>656</v>
      </c>
      <c r="C201" s="236" t="s">
        <v>657</v>
      </c>
      <c r="D201" s="11">
        <v>2533800</v>
      </c>
      <c r="E201" s="11">
        <v>1532000</v>
      </c>
      <c r="F201" s="11">
        <f>D201-E201</f>
        <v>1001800</v>
      </c>
      <c r="G201" s="259" t="s">
        <v>949</v>
      </c>
      <c r="H201" s="237" t="s">
        <v>156</v>
      </c>
      <c r="I201" s="344" t="s">
        <v>840</v>
      </c>
      <c r="J201" s="173" t="s">
        <v>1067</v>
      </c>
      <c r="K201" s="351" t="s">
        <v>1019</v>
      </c>
      <c r="L201"/>
    </row>
    <row r="202" spans="1:12" hidden="1" x14ac:dyDescent="0.3">
      <c r="A202" s="31"/>
      <c r="B202" s="44" t="s">
        <v>658</v>
      </c>
      <c r="C202" s="252"/>
      <c r="D202" s="5"/>
      <c r="E202" s="22"/>
      <c r="F202" s="11"/>
      <c r="G202" s="255"/>
      <c r="H202" s="5"/>
      <c r="I202" s="347"/>
      <c r="J202" s="173"/>
      <c r="K202" s="220"/>
      <c r="L202"/>
    </row>
    <row r="203" spans="1:12" x14ac:dyDescent="0.3">
      <c r="A203" s="29">
        <v>98</v>
      </c>
      <c r="B203" s="43" t="s">
        <v>659</v>
      </c>
      <c r="C203" s="236" t="s">
        <v>660</v>
      </c>
      <c r="D203" s="11">
        <v>7311200</v>
      </c>
      <c r="E203" s="11">
        <v>4311200</v>
      </c>
      <c r="F203" s="11">
        <f>D203-E203</f>
        <v>3000000</v>
      </c>
      <c r="G203" s="259" t="s">
        <v>1089</v>
      </c>
      <c r="H203" s="237" t="s">
        <v>156</v>
      </c>
      <c r="I203" s="344" t="s">
        <v>856</v>
      </c>
      <c r="J203" s="173" t="s">
        <v>1069</v>
      </c>
      <c r="K203" s="350" t="s">
        <v>1080</v>
      </c>
      <c r="L203"/>
    </row>
    <row r="204" spans="1:12" hidden="1" x14ac:dyDescent="0.3">
      <c r="A204" s="31"/>
      <c r="B204" s="44" t="s">
        <v>661</v>
      </c>
      <c r="C204" s="252"/>
      <c r="D204" s="5"/>
      <c r="E204" s="5"/>
      <c r="F204" s="11"/>
      <c r="G204" s="255"/>
      <c r="H204" s="5"/>
      <c r="I204" s="347"/>
      <c r="J204" s="173"/>
      <c r="K204" s="220"/>
      <c r="L204"/>
    </row>
    <row r="205" spans="1:12" x14ac:dyDescent="0.3">
      <c r="A205" s="29">
        <v>99</v>
      </c>
      <c r="B205" s="256" t="s">
        <v>662</v>
      </c>
      <c r="C205" s="261" t="s">
        <v>663</v>
      </c>
      <c r="D205" s="258"/>
      <c r="E205" s="258"/>
      <c r="F205" s="258"/>
      <c r="G205" s="258" t="s">
        <v>949</v>
      </c>
      <c r="H205" s="259" t="s">
        <v>837</v>
      </c>
      <c r="I205" s="346" t="s">
        <v>865</v>
      </c>
      <c r="J205" s="173" t="s">
        <v>1069</v>
      </c>
      <c r="K205" s="220"/>
      <c r="L205"/>
    </row>
    <row r="206" spans="1:12" hidden="1" x14ac:dyDescent="0.3">
      <c r="A206" s="31"/>
      <c r="B206" s="44" t="s">
        <v>664</v>
      </c>
      <c r="C206" s="252"/>
      <c r="D206" s="5"/>
      <c r="E206" s="5"/>
      <c r="F206" s="11"/>
      <c r="G206" s="255"/>
      <c r="H206" s="5"/>
      <c r="I206" s="347"/>
      <c r="J206" s="173"/>
      <c r="K206" s="220"/>
      <c r="L206"/>
    </row>
    <row r="207" spans="1:12" x14ac:dyDescent="0.3">
      <c r="A207" s="29">
        <v>100</v>
      </c>
      <c r="B207" s="43" t="s">
        <v>886</v>
      </c>
      <c r="C207" s="12" t="s">
        <v>887</v>
      </c>
      <c r="D207" s="11">
        <v>1725000</v>
      </c>
      <c r="E207" s="11">
        <v>1000000</v>
      </c>
      <c r="F207" s="11">
        <f>D207-E207</f>
        <v>725000</v>
      </c>
      <c r="G207" s="259" t="s">
        <v>1033</v>
      </c>
      <c r="H207" s="11" t="s">
        <v>295</v>
      </c>
      <c r="I207" s="344" t="s">
        <v>861</v>
      </c>
      <c r="J207" s="173" t="s">
        <v>1070</v>
      </c>
      <c r="K207" s="220"/>
    </row>
    <row r="208" spans="1:12" hidden="1" x14ac:dyDescent="0.3">
      <c r="A208" s="31"/>
      <c r="B208" s="44" t="s">
        <v>888</v>
      </c>
      <c r="C208" s="260"/>
      <c r="D208" s="5"/>
      <c r="E208" s="5"/>
      <c r="F208" s="11"/>
      <c r="G208" s="255"/>
      <c r="H208" s="5"/>
      <c r="I208" s="347"/>
      <c r="J208" s="173"/>
      <c r="K208" s="220"/>
      <c r="L208"/>
    </row>
    <row r="209" spans="1:12" x14ac:dyDescent="0.3">
      <c r="A209" s="29">
        <v>101</v>
      </c>
      <c r="B209" s="43" t="s">
        <v>665</v>
      </c>
      <c r="C209" s="236" t="s">
        <v>666</v>
      </c>
      <c r="D209" s="11">
        <v>1949000</v>
      </c>
      <c r="E209" s="11">
        <v>300000</v>
      </c>
      <c r="F209" s="11">
        <f>D209-E209</f>
        <v>1649000</v>
      </c>
      <c r="G209" s="258" t="s">
        <v>949</v>
      </c>
      <c r="H209" s="237" t="s">
        <v>156</v>
      </c>
      <c r="I209" s="344" t="s">
        <v>876</v>
      </c>
      <c r="J209" s="173" t="s">
        <v>1069</v>
      </c>
      <c r="K209" s="351" t="s">
        <v>1019</v>
      </c>
      <c r="L209"/>
    </row>
    <row r="210" spans="1:12" hidden="1" x14ac:dyDescent="0.3">
      <c r="A210" s="31"/>
      <c r="B210" s="44" t="s">
        <v>667</v>
      </c>
      <c r="C210" s="252"/>
      <c r="D210" s="5"/>
      <c r="E210" s="5"/>
      <c r="F210" s="11"/>
      <c r="G210" s="255"/>
      <c r="H210" s="5"/>
      <c r="I210" s="347"/>
      <c r="J210" s="173"/>
      <c r="K210" s="220"/>
      <c r="L210"/>
    </row>
    <row r="211" spans="1:12" x14ac:dyDescent="0.3">
      <c r="A211" s="161">
        <v>102</v>
      </c>
      <c r="B211" s="256" t="s">
        <v>668</v>
      </c>
      <c r="C211" s="261">
        <v>750617301474</v>
      </c>
      <c r="D211" s="258"/>
      <c r="E211" s="258"/>
      <c r="F211" s="258"/>
      <c r="G211" s="258" t="s">
        <v>949</v>
      </c>
      <c r="H211" s="259" t="s">
        <v>156</v>
      </c>
      <c r="I211" s="346" t="s">
        <v>853</v>
      </c>
      <c r="J211" s="173" t="s">
        <v>1070</v>
      </c>
      <c r="K211" s="220"/>
    </row>
    <row r="212" spans="1:12" hidden="1" x14ac:dyDescent="0.3">
      <c r="A212" s="161"/>
      <c r="B212" s="44" t="s">
        <v>895</v>
      </c>
      <c r="C212" s="252"/>
      <c r="D212" s="5"/>
      <c r="E212" s="5"/>
      <c r="F212" s="11"/>
      <c r="G212" s="255"/>
      <c r="H212" s="5"/>
      <c r="I212" s="347"/>
      <c r="J212" s="173"/>
      <c r="K212" s="220"/>
      <c r="L212"/>
    </row>
    <row r="213" spans="1:12" x14ac:dyDescent="0.3">
      <c r="A213" s="29">
        <v>103</v>
      </c>
      <c r="B213" s="43" t="s">
        <v>669</v>
      </c>
      <c r="C213" s="236" t="s">
        <v>670</v>
      </c>
      <c r="D213" s="11">
        <v>886500</v>
      </c>
      <c r="E213" s="11"/>
      <c r="F213" s="11">
        <f>D213-E213</f>
        <v>886500</v>
      </c>
      <c r="G213" s="259" t="s">
        <v>1033</v>
      </c>
      <c r="H213" s="237" t="s">
        <v>410</v>
      </c>
      <c r="I213" s="344" t="s">
        <v>857</v>
      </c>
      <c r="J213" s="173" t="s">
        <v>1070</v>
      </c>
      <c r="K213" s="220"/>
    </row>
    <row r="214" spans="1:12" hidden="1" x14ac:dyDescent="0.3">
      <c r="A214" s="31"/>
      <c r="B214" s="44" t="s">
        <v>671</v>
      </c>
      <c r="C214" s="252"/>
      <c r="D214" s="5"/>
      <c r="E214" s="5"/>
      <c r="F214" s="11"/>
      <c r="G214" s="255"/>
      <c r="H214" s="5"/>
      <c r="I214" s="347"/>
      <c r="J214" s="173"/>
      <c r="K214" s="220"/>
      <c r="L214"/>
    </row>
    <row r="215" spans="1:12" x14ac:dyDescent="0.3">
      <c r="A215" s="29">
        <v>104</v>
      </c>
      <c r="B215" s="256" t="s">
        <v>672</v>
      </c>
      <c r="C215" s="261" t="s">
        <v>673</v>
      </c>
      <c r="D215" s="258"/>
      <c r="E215" s="258"/>
      <c r="F215" s="258"/>
      <c r="G215" s="258" t="s">
        <v>949</v>
      </c>
      <c r="H215" s="259" t="s">
        <v>410</v>
      </c>
      <c r="I215" s="346" t="s">
        <v>864</v>
      </c>
      <c r="J215" s="173" t="s">
        <v>1070</v>
      </c>
      <c r="K215" s="220"/>
    </row>
    <row r="216" spans="1:12" hidden="1" x14ac:dyDescent="0.3">
      <c r="A216" s="31"/>
      <c r="B216" s="44" t="s">
        <v>674</v>
      </c>
      <c r="C216" s="252"/>
      <c r="D216" s="5"/>
      <c r="E216" s="5"/>
      <c r="F216" s="11"/>
      <c r="G216" s="255"/>
      <c r="H216" s="5"/>
      <c r="I216" s="347"/>
      <c r="J216" s="173"/>
      <c r="K216" s="220"/>
      <c r="L216"/>
    </row>
    <row r="217" spans="1:12" x14ac:dyDescent="0.3">
      <c r="A217" s="29">
        <v>105</v>
      </c>
      <c r="B217" s="256" t="s">
        <v>675</v>
      </c>
      <c r="C217" s="261">
        <v>620625350053</v>
      </c>
      <c r="D217" s="267"/>
      <c r="E217" s="258"/>
      <c r="F217" s="258"/>
      <c r="G217" s="258" t="s">
        <v>949</v>
      </c>
      <c r="H217" s="259" t="s">
        <v>156</v>
      </c>
      <c r="I217" s="346" t="s">
        <v>879</v>
      </c>
      <c r="J217" s="173" t="s">
        <v>1070</v>
      </c>
      <c r="K217" s="220"/>
    </row>
    <row r="218" spans="1:12" hidden="1" x14ac:dyDescent="0.3">
      <c r="A218" s="31"/>
      <c r="B218" s="44" t="s">
        <v>676</v>
      </c>
      <c r="C218" s="252"/>
      <c r="D218" s="5"/>
      <c r="E218" s="5"/>
      <c r="F218" s="11"/>
      <c r="G218" s="255"/>
      <c r="H218" s="5"/>
      <c r="I218" s="347"/>
      <c r="J218" s="173"/>
      <c r="K218" s="220"/>
      <c r="L218"/>
    </row>
    <row r="219" spans="1:12" x14ac:dyDescent="0.3">
      <c r="A219" s="29">
        <v>106</v>
      </c>
      <c r="B219" s="256" t="s">
        <v>69</v>
      </c>
      <c r="C219" s="261">
        <v>700503300358</v>
      </c>
      <c r="D219" s="258"/>
      <c r="E219" s="258"/>
      <c r="F219" s="258"/>
      <c r="G219" s="258" t="s">
        <v>949</v>
      </c>
      <c r="H219" s="259" t="s">
        <v>410</v>
      </c>
      <c r="I219" s="346" t="s">
        <v>866</v>
      </c>
      <c r="J219" s="173" t="s">
        <v>1070</v>
      </c>
      <c r="K219" s="220"/>
    </row>
    <row r="220" spans="1:12" hidden="1" x14ac:dyDescent="0.3">
      <c r="A220" s="31"/>
      <c r="B220" s="44" t="s">
        <v>677</v>
      </c>
      <c r="C220" s="252"/>
      <c r="D220" s="5"/>
      <c r="E220" s="5"/>
      <c r="F220" s="11"/>
      <c r="G220" s="255"/>
      <c r="H220" s="5"/>
      <c r="I220" s="347"/>
      <c r="J220" s="173"/>
      <c r="K220" s="220"/>
      <c r="L220"/>
    </row>
    <row r="221" spans="1:12" x14ac:dyDescent="0.3">
      <c r="A221" s="29">
        <v>107</v>
      </c>
      <c r="B221" s="43" t="s">
        <v>678</v>
      </c>
      <c r="C221" s="236" t="s">
        <v>679</v>
      </c>
      <c r="D221" s="11">
        <v>649552</v>
      </c>
      <c r="E221" s="11"/>
      <c r="F221" s="11">
        <f>D221-E221</f>
        <v>649552</v>
      </c>
      <c r="G221" s="258" t="s">
        <v>949</v>
      </c>
      <c r="H221" s="237" t="s">
        <v>837</v>
      </c>
      <c r="I221" s="344" t="s">
        <v>850</v>
      </c>
      <c r="J221" s="173" t="s">
        <v>1069</v>
      </c>
      <c r="K221" s="351" t="s">
        <v>1019</v>
      </c>
    </row>
    <row r="222" spans="1:12" hidden="1" x14ac:dyDescent="0.3">
      <c r="A222" s="31"/>
      <c r="B222" s="44" t="s">
        <v>680</v>
      </c>
      <c r="C222" s="252"/>
      <c r="D222" s="5"/>
      <c r="E222" s="5"/>
      <c r="F222" s="11"/>
      <c r="G222" s="255"/>
      <c r="H222" s="5"/>
      <c r="I222" s="347"/>
      <c r="J222" s="173"/>
      <c r="K222" s="220"/>
      <c r="L222"/>
    </row>
    <row r="223" spans="1:12" hidden="1" x14ac:dyDescent="0.3">
      <c r="A223" s="31"/>
      <c r="B223" s="44" t="s">
        <v>681</v>
      </c>
      <c r="C223" s="252"/>
      <c r="D223" s="5"/>
      <c r="E223" s="5"/>
      <c r="F223" s="11"/>
      <c r="G223" s="255"/>
      <c r="H223" s="5"/>
      <c r="I223" s="347"/>
      <c r="J223" s="173"/>
      <c r="K223" s="220"/>
      <c r="L223"/>
    </row>
    <row r="224" spans="1:12" hidden="1" x14ac:dyDescent="0.3">
      <c r="A224" s="31"/>
      <c r="B224" s="44" t="s">
        <v>684</v>
      </c>
      <c r="C224" s="252"/>
      <c r="D224" s="5"/>
      <c r="E224" s="5"/>
      <c r="F224" s="11"/>
      <c r="G224" s="255"/>
      <c r="H224" s="5"/>
      <c r="I224" s="347"/>
      <c r="J224" s="173"/>
      <c r="K224" s="220"/>
      <c r="L224"/>
    </row>
    <row r="225" spans="1:12" x14ac:dyDescent="0.3">
      <c r="A225" s="29">
        <v>109</v>
      </c>
      <c r="B225" s="256" t="s">
        <v>685</v>
      </c>
      <c r="C225" s="261" t="s">
        <v>686</v>
      </c>
      <c r="D225" s="258"/>
      <c r="E225" s="258"/>
      <c r="F225" s="258"/>
      <c r="G225" s="258" t="s">
        <v>949</v>
      </c>
      <c r="H225" s="259" t="s">
        <v>156</v>
      </c>
      <c r="I225" s="346" t="s">
        <v>836</v>
      </c>
      <c r="J225" s="173" t="s">
        <v>1067</v>
      </c>
      <c r="K225" s="220"/>
      <c r="L225"/>
    </row>
    <row r="226" spans="1:12" hidden="1" x14ac:dyDescent="0.3">
      <c r="A226" s="31"/>
      <c r="B226" s="44" t="s">
        <v>687</v>
      </c>
      <c r="C226" s="252"/>
      <c r="D226" s="5"/>
      <c r="E226" s="5"/>
      <c r="F226" s="11"/>
      <c r="G226" s="255"/>
      <c r="H226" s="5"/>
      <c r="I226" s="347"/>
      <c r="J226" s="173"/>
      <c r="K226" s="220"/>
      <c r="L226"/>
    </row>
    <row r="227" spans="1:12" x14ac:dyDescent="0.3">
      <c r="A227" s="29">
        <v>110</v>
      </c>
      <c r="B227" s="256" t="s">
        <v>44</v>
      </c>
      <c r="C227" s="261" t="s">
        <v>688</v>
      </c>
      <c r="D227" s="258"/>
      <c r="E227" s="258"/>
      <c r="F227" s="258"/>
      <c r="G227" s="258" t="s">
        <v>949</v>
      </c>
      <c r="H227" s="259" t="s">
        <v>156</v>
      </c>
      <c r="I227" s="346" t="s">
        <v>853</v>
      </c>
      <c r="J227" s="173" t="s">
        <v>1070</v>
      </c>
      <c r="K227" s="220"/>
    </row>
    <row r="228" spans="1:12" hidden="1" x14ac:dyDescent="0.3">
      <c r="A228" s="31"/>
      <c r="B228" s="44" t="s">
        <v>689</v>
      </c>
      <c r="C228" s="252"/>
      <c r="D228" s="5"/>
      <c r="E228" s="5"/>
      <c r="F228" s="11"/>
      <c r="G228" s="255"/>
      <c r="H228" s="5"/>
      <c r="I228" s="347"/>
      <c r="J228" s="173"/>
      <c r="K228" s="220"/>
      <c r="L228"/>
    </row>
    <row r="229" spans="1:12" x14ac:dyDescent="0.3">
      <c r="A229" s="29">
        <v>111</v>
      </c>
      <c r="B229" s="43" t="s">
        <v>690</v>
      </c>
      <c r="C229" s="236">
        <v>970616350809</v>
      </c>
      <c r="D229" s="11">
        <v>485100</v>
      </c>
      <c r="E229" s="11"/>
      <c r="F229" s="11">
        <f>D229-E229</f>
        <v>485100</v>
      </c>
      <c r="G229" s="366" t="s">
        <v>997</v>
      </c>
      <c r="H229" s="237" t="s">
        <v>410</v>
      </c>
      <c r="I229" s="344" t="s">
        <v>864</v>
      </c>
      <c r="J229" s="173" t="s">
        <v>1070</v>
      </c>
      <c r="K229" s="220"/>
    </row>
    <row r="230" spans="1:12" hidden="1" x14ac:dyDescent="0.3">
      <c r="A230" s="31"/>
      <c r="B230" s="44" t="s">
        <v>691</v>
      </c>
      <c r="C230" s="252"/>
      <c r="D230" s="5"/>
      <c r="E230" s="5"/>
      <c r="F230" s="11"/>
      <c r="G230" s="255"/>
      <c r="H230" s="5"/>
      <c r="I230" s="347"/>
      <c r="J230" s="173"/>
      <c r="K230" s="220"/>
      <c r="L230"/>
    </row>
    <row r="231" spans="1:12" x14ac:dyDescent="0.3">
      <c r="A231" s="29">
        <v>112</v>
      </c>
      <c r="B231" s="256" t="s">
        <v>692</v>
      </c>
      <c r="C231" s="261" t="s">
        <v>693</v>
      </c>
      <c r="D231" s="258"/>
      <c r="E231" s="258"/>
      <c r="F231" s="258"/>
      <c r="G231" s="258" t="s">
        <v>949</v>
      </c>
      <c r="H231" s="259" t="s">
        <v>156</v>
      </c>
      <c r="I231" s="346" t="s">
        <v>856</v>
      </c>
      <c r="J231" s="173" t="s">
        <v>1069</v>
      </c>
      <c r="K231" s="220"/>
      <c r="L231"/>
    </row>
    <row r="232" spans="1:12" hidden="1" x14ac:dyDescent="0.3">
      <c r="A232" s="31"/>
      <c r="B232" s="44" t="s">
        <v>694</v>
      </c>
      <c r="C232" s="252"/>
      <c r="D232" s="5"/>
      <c r="E232" s="5"/>
      <c r="F232" s="11"/>
      <c r="G232" s="255"/>
      <c r="H232" s="5"/>
      <c r="I232" s="347"/>
      <c r="J232" s="173"/>
      <c r="K232" s="220"/>
      <c r="L232"/>
    </row>
    <row r="233" spans="1:12" x14ac:dyDescent="0.3">
      <c r="A233" s="29">
        <v>113</v>
      </c>
      <c r="B233" s="43" t="s">
        <v>695</v>
      </c>
      <c r="C233" s="236" t="s">
        <v>696</v>
      </c>
      <c r="D233" s="11">
        <v>3799857</v>
      </c>
      <c r="E233" s="11">
        <v>3200000</v>
      </c>
      <c r="F233" s="11">
        <f>D233-E233</f>
        <v>599857</v>
      </c>
      <c r="G233" s="259" t="s">
        <v>88</v>
      </c>
      <c r="H233" s="237" t="s">
        <v>410</v>
      </c>
      <c r="I233" s="344" t="s">
        <v>852</v>
      </c>
      <c r="J233" s="173" t="s">
        <v>1069</v>
      </c>
      <c r="K233" s="351" t="s">
        <v>1019</v>
      </c>
      <c r="L233"/>
    </row>
    <row r="234" spans="1:12" hidden="1" x14ac:dyDescent="0.3">
      <c r="A234" s="31"/>
      <c r="B234" s="44" t="s">
        <v>697</v>
      </c>
      <c r="C234" s="252"/>
      <c r="D234" s="5"/>
      <c r="E234" s="5"/>
      <c r="F234" s="11"/>
      <c r="G234" s="255"/>
      <c r="H234" s="5"/>
      <c r="I234" s="347"/>
      <c r="J234" s="173"/>
      <c r="K234" s="220"/>
      <c r="L234"/>
    </row>
    <row r="235" spans="1:12" x14ac:dyDescent="0.3">
      <c r="A235" s="29">
        <v>114</v>
      </c>
      <c r="B235" s="256" t="s">
        <v>46</v>
      </c>
      <c r="C235" s="261">
        <v>210240028496</v>
      </c>
      <c r="D235" s="258"/>
      <c r="E235" s="258"/>
      <c r="F235" s="258"/>
      <c r="G235" s="258" t="s">
        <v>949</v>
      </c>
      <c r="H235" s="259" t="s">
        <v>410</v>
      </c>
      <c r="I235" s="346" t="s">
        <v>866</v>
      </c>
      <c r="J235" s="173" t="s">
        <v>1070</v>
      </c>
      <c r="K235" s="220"/>
    </row>
    <row r="236" spans="1:12" hidden="1" x14ac:dyDescent="0.3">
      <c r="A236" s="31"/>
      <c r="B236" s="44" t="s">
        <v>698</v>
      </c>
      <c r="C236" s="252"/>
      <c r="D236" s="5"/>
      <c r="E236" s="5"/>
      <c r="F236" s="11"/>
      <c r="G236" s="255"/>
      <c r="H236" s="5"/>
      <c r="I236" s="347"/>
      <c r="J236" s="173"/>
      <c r="K236" s="220"/>
      <c r="L236"/>
    </row>
    <row r="237" spans="1:12" x14ac:dyDescent="0.3">
      <c r="A237" s="29">
        <v>115</v>
      </c>
      <c r="B237" s="256" t="s">
        <v>699</v>
      </c>
      <c r="C237" s="261">
        <v>581003350639</v>
      </c>
      <c r="D237" s="258"/>
      <c r="E237" s="258"/>
      <c r="F237" s="258"/>
      <c r="G237" s="258" t="s">
        <v>949</v>
      </c>
      <c r="H237" s="259" t="s">
        <v>410</v>
      </c>
      <c r="I237" s="346" t="s">
        <v>836</v>
      </c>
      <c r="J237" s="173" t="s">
        <v>1067</v>
      </c>
      <c r="K237" s="220"/>
      <c r="L237"/>
    </row>
    <row r="238" spans="1:12" hidden="1" x14ac:dyDescent="0.3">
      <c r="A238" s="31"/>
      <c r="B238" s="44" t="s">
        <v>700</v>
      </c>
      <c r="C238" s="252"/>
      <c r="D238" s="5"/>
      <c r="E238" s="5"/>
      <c r="F238" s="11"/>
      <c r="G238" s="255"/>
      <c r="H238" s="5"/>
      <c r="I238" s="347"/>
      <c r="J238" s="173"/>
      <c r="K238" s="220"/>
      <c r="L238"/>
    </row>
    <row r="239" spans="1:12" x14ac:dyDescent="0.3">
      <c r="A239" s="29">
        <v>116</v>
      </c>
      <c r="B239" s="256" t="s">
        <v>47</v>
      </c>
      <c r="C239" s="261">
        <v>201040030124</v>
      </c>
      <c r="D239" s="258"/>
      <c r="E239" s="258"/>
      <c r="F239" s="258"/>
      <c r="G239" s="258" t="s">
        <v>949</v>
      </c>
      <c r="H239" s="259" t="s">
        <v>156</v>
      </c>
      <c r="I239" s="346" t="s">
        <v>866</v>
      </c>
      <c r="J239" s="173" t="s">
        <v>1070</v>
      </c>
      <c r="K239" s="220"/>
    </row>
    <row r="240" spans="1:12" hidden="1" x14ac:dyDescent="0.3">
      <c r="A240" s="31"/>
      <c r="B240" s="44" t="s">
        <v>701</v>
      </c>
      <c r="C240" s="252"/>
      <c r="D240" s="5"/>
      <c r="E240" s="5"/>
      <c r="F240" s="11"/>
      <c r="G240" s="255"/>
      <c r="H240" s="5"/>
      <c r="I240" s="347"/>
      <c r="J240" s="173"/>
      <c r="K240" s="220"/>
      <c r="L240"/>
    </row>
    <row r="241" spans="1:13" x14ac:dyDescent="0.3">
      <c r="A241" s="29">
        <v>117</v>
      </c>
      <c r="B241" s="256" t="s">
        <v>702</v>
      </c>
      <c r="C241" s="261" t="s">
        <v>703</v>
      </c>
      <c r="D241" s="258"/>
      <c r="E241" s="258"/>
      <c r="F241" s="258"/>
      <c r="G241" s="258" t="s">
        <v>949</v>
      </c>
      <c r="H241" s="259" t="s">
        <v>156</v>
      </c>
      <c r="I241" s="346" t="s">
        <v>879</v>
      </c>
      <c r="J241" s="173" t="s">
        <v>1070</v>
      </c>
      <c r="K241" s="220"/>
    </row>
    <row r="242" spans="1:13" hidden="1" x14ac:dyDescent="0.3">
      <c r="A242" s="31"/>
      <c r="B242" s="44" t="s">
        <v>704</v>
      </c>
      <c r="C242" s="252"/>
      <c r="D242" s="5"/>
      <c r="E242" s="5"/>
      <c r="F242" s="11"/>
      <c r="G242" s="255"/>
      <c r="H242" s="5"/>
      <c r="I242" s="347"/>
      <c r="J242" s="173"/>
      <c r="K242" s="220"/>
      <c r="L242"/>
    </row>
    <row r="243" spans="1:13" x14ac:dyDescent="0.3">
      <c r="A243" s="29">
        <v>118</v>
      </c>
      <c r="B243" s="43" t="s">
        <v>705</v>
      </c>
      <c r="C243" s="236" t="s">
        <v>706</v>
      </c>
      <c r="D243" s="11">
        <v>3200000</v>
      </c>
      <c r="E243" s="11">
        <v>1000000</v>
      </c>
      <c r="F243" s="11">
        <f>D243-E243</f>
        <v>2200000</v>
      </c>
      <c r="G243" s="259" t="s">
        <v>1089</v>
      </c>
      <c r="H243" s="237" t="s">
        <v>156</v>
      </c>
      <c r="I243" s="344" t="s">
        <v>856</v>
      </c>
      <c r="J243" s="173" t="s">
        <v>1069</v>
      </c>
      <c r="K243" s="350" t="s">
        <v>1081</v>
      </c>
      <c r="L243"/>
    </row>
    <row r="244" spans="1:13" hidden="1" x14ac:dyDescent="0.3">
      <c r="A244" s="29"/>
      <c r="B244" s="44" t="s">
        <v>707</v>
      </c>
      <c r="C244" s="252"/>
      <c r="D244" s="5"/>
      <c r="E244" s="5"/>
      <c r="F244" s="11"/>
      <c r="G244" s="255"/>
      <c r="H244" s="5"/>
      <c r="I244" s="347"/>
      <c r="J244" s="173"/>
      <c r="K244" s="220"/>
      <c r="L244"/>
    </row>
    <row r="245" spans="1:13" ht="24" x14ac:dyDescent="0.3">
      <c r="A245" s="29">
        <v>119</v>
      </c>
      <c r="B245" s="43" t="s">
        <v>248</v>
      </c>
      <c r="C245" s="236" t="s">
        <v>708</v>
      </c>
      <c r="D245" s="11">
        <v>3000000</v>
      </c>
      <c r="E245" s="11"/>
      <c r="F245" s="11">
        <f>D245-E245</f>
        <v>3000000</v>
      </c>
      <c r="G245" s="365" t="s">
        <v>1096</v>
      </c>
      <c r="H245" s="237" t="s">
        <v>410</v>
      </c>
      <c r="I245" s="344" t="s">
        <v>840</v>
      </c>
      <c r="J245" s="173" t="s">
        <v>1067</v>
      </c>
      <c r="K245" s="350" t="s">
        <v>1082</v>
      </c>
      <c r="L245"/>
    </row>
    <row r="246" spans="1:13" hidden="1" x14ac:dyDescent="0.3">
      <c r="A246" s="29"/>
      <c r="B246" s="44" t="s">
        <v>709</v>
      </c>
      <c r="C246" s="252"/>
      <c r="D246" s="5"/>
      <c r="E246" s="5"/>
      <c r="F246" s="11"/>
      <c r="G246" s="255"/>
      <c r="H246" s="5"/>
      <c r="I246" s="347"/>
      <c r="J246" s="173"/>
      <c r="K246" s="220"/>
      <c r="L246"/>
    </row>
    <row r="247" spans="1:13" x14ac:dyDescent="0.3">
      <c r="A247" s="29">
        <v>120</v>
      </c>
      <c r="B247" s="43" t="s">
        <v>710</v>
      </c>
      <c r="C247" s="236" t="s">
        <v>711</v>
      </c>
      <c r="D247" s="11">
        <v>2000000</v>
      </c>
      <c r="E247" s="11">
        <v>1000000</v>
      </c>
      <c r="F247" s="11">
        <f>D247-E247</f>
        <v>1000000</v>
      </c>
      <c r="G247" s="258" t="s">
        <v>949</v>
      </c>
      <c r="H247" s="237" t="s">
        <v>410</v>
      </c>
      <c r="I247" s="344" t="s">
        <v>841</v>
      </c>
      <c r="J247" s="173" t="s">
        <v>1067</v>
      </c>
      <c r="K247" s="350" t="s">
        <v>1083</v>
      </c>
      <c r="L247"/>
    </row>
    <row r="248" spans="1:13" hidden="1" x14ac:dyDescent="0.3">
      <c r="A248" s="29"/>
      <c r="B248" s="44" t="s">
        <v>712</v>
      </c>
      <c r="C248" s="252"/>
      <c r="D248" s="5"/>
      <c r="E248" s="5"/>
      <c r="F248" s="11"/>
      <c r="G248" s="255"/>
      <c r="H248" s="5"/>
      <c r="I248" s="347"/>
      <c r="J248" s="173"/>
      <c r="K248" s="220"/>
      <c r="L248"/>
    </row>
    <row r="249" spans="1:13" x14ac:dyDescent="0.3">
      <c r="A249" s="29">
        <v>121</v>
      </c>
      <c r="B249" s="43" t="s">
        <v>83</v>
      </c>
      <c r="C249" s="236" t="s">
        <v>713</v>
      </c>
      <c r="D249" s="11">
        <v>13427500</v>
      </c>
      <c r="E249" s="11">
        <v>6412432.2000000002</v>
      </c>
      <c r="F249" s="11">
        <f>D249-E249</f>
        <v>7015067.7999999998</v>
      </c>
      <c r="G249" s="259" t="s">
        <v>1095</v>
      </c>
      <c r="H249" s="237" t="s">
        <v>837</v>
      </c>
      <c r="I249" s="344" t="s">
        <v>851</v>
      </c>
      <c r="J249" s="173" t="s">
        <v>1070</v>
      </c>
      <c r="K249" s="367" t="s">
        <v>130</v>
      </c>
      <c r="L249" s="368">
        <v>7250000</v>
      </c>
      <c r="M249" t="s">
        <v>1100</v>
      </c>
    </row>
    <row r="250" spans="1:13" hidden="1" x14ac:dyDescent="0.3">
      <c r="A250" s="31"/>
      <c r="B250" s="44" t="s">
        <v>714</v>
      </c>
      <c r="C250" s="252"/>
      <c r="D250" s="5"/>
      <c r="E250" s="5"/>
      <c r="F250" s="11"/>
      <c r="G250" s="255"/>
      <c r="H250" s="5"/>
      <c r="I250" s="347"/>
      <c r="J250" s="173"/>
      <c r="K250" s="220"/>
      <c r="L250"/>
    </row>
    <row r="251" spans="1:13" x14ac:dyDescent="0.3">
      <c r="A251" s="29">
        <v>122</v>
      </c>
      <c r="B251" s="43" t="s">
        <v>715</v>
      </c>
      <c r="C251" s="236" t="s">
        <v>716</v>
      </c>
      <c r="D251" s="11">
        <v>3108200</v>
      </c>
      <c r="E251" s="11"/>
      <c r="F251" s="11">
        <f>D251-E251</f>
        <v>3108200</v>
      </c>
      <c r="G251" s="258" t="s">
        <v>949</v>
      </c>
      <c r="H251" s="237" t="s">
        <v>156</v>
      </c>
      <c r="I251" s="344" t="s">
        <v>849</v>
      </c>
      <c r="J251" s="173" t="s">
        <v>1069</v>
      </c>
      <c r="K251" s="220"/>
      <c r="L251"/>
    </row>
    <row r="252" spans="1:13" hidden="1" x14ac:dyDescent="0.3">
      <c r="A252" s="31"/>
      <c r="B252" s="44" t="s">
        <v>717</v>
      </c>
      <c r="C252" s="252"/>
      <c r="D252" s="5"/>
      <c r="E252" s="5"/>
      <c r="F252" s="11"/>
      <c r="G252" s="255"/>
      <c r="H252" s="5"/>
      <c r="I252" s="347"/>
      <c r="J252" s="173"/>
      <c r="K252" s="220"/>
      <c r="L252"/>
    </row>
    <row r="253" spans="1:13" hidden="1" x14ac:dyDescent="0.3">
      <c r="A253" s="31"/>
      <c r="B253" s="44" t="s">
        <v>718</v>
      </c>
      <c r="C253" s="252"/>
      <c r="D253" s="5"/>
      <c r="E253" s="5"/>
      <c r="F253" s="11"/>
      <c r="G253" s="255"/>
      <c r="H253" s="5"/>
      <c r="I253" s="347"/>
      <c r="J253" s="173"/>
      <c r="K253" s="220"/>
      <c r="L253"/>
    </row>
    <row r="254" spans="1:13" x14ac:dyDescent="0.3">
      <c r="A254" s="29">
        <v>123</v>
      </c>
      <c r="B254" s="256" t="s">
        <v>719</v>
      </c>
      <c r="C254" s="261" t="s">
        <v>720</v>
      </c>
      <c r="D254" s="258"/>
      <c r="E254" s="258"/>
      <c r="F254" s="258"/>
      <c r="G254" s="258" t="s">
        <v>949</v>
      </c>
      <c r="H254" s="259" t="s">
        <v>837</v>
      </c>
      <c r="I254" s="346" t="s">
        <v>865</v>
      </c>
      <c r="J254" s="173" t="s">
        <v>1069</v>
      </c>
      <c r="K254" s="220"/>
      <c r="L254"/>
    </row>
    <row r="255" spans="1:13" hidden="1" x14ac:dyDescent="0.3">
      <c r="A255" s="31"/>
      <c r="B255" s="44" t="s">
        <v>721</v>
      </c>
      <c r="C255" s="252"/>
      <c r="D255" s="5"/>
      <c r="E255" s="5"/>
      <c r="F255" s="11"/>
      <c r="G255" s="255"/>
      <c r="H255" s="5"/>
      <c r="I255" s="347"/>
      <c r="J255" s="173"/>
      <c r="K255" s="220"/>
      <c r="L255"/>
    </row>
    <row r="256" spans="1:13" hidden="1" x14ac:dyDescent="0.3">
      <c r="A256" s="31"/>
      <c r="B256" s="44" t="s">
        <v>724</v>
      </c>
      <c r="C256" s="252"/>
      <c r="D256" s="5"/>
      <c r="E256" s="5"/>
      <c r="F256" s="11"/>
      <c r="G256" s="255"/>
      <c r="H256" s="5"/>
      <c r="I256" s="347"/>
      <c r="J256" s="173"/>
      <c r="K256" s="220"/>
      <c r="L256"/>
    </row>
    <row r="257" spans="1:12" x14ac:dyDescent="0.3">
      <c r="A257" s="29">
        <v>125</v>
      </c>
      <c r="B257" s="256" t="s">
        <v>725</v>
      </c>
      <c r="C257" s="261">
        <v>620402350358</v>
      </c>
      <c r="D257" s="258"/>
      <c r="E257" s="258"/>
      <c r="F257" s="258"/>
      <c r="G257" s="258" t="s">
        <v>949</v>
      </c>
      <c r="H257" s="259" t="s">
        <v>156</v>
      </c>
      <c r="I257" s="346" t="s">
        <v>856</v>
      </c>
      <c r="J257" s="173" t="s">
        <v>1069</v>
      </c>
      <c r="K257" s="220"/>
      <c r="L257"/>
    </row>
    <row r="258" spans="1:12" hidden="1" x14ac:dyDescent="0.3">
      <c r="A258" s="31"/>
      <c r="B258" s="44" t="s">
        <v>727</v>
      </c>
      <c r="C258" s="252"/>
      <c r="D258" s="5"/>
      <c r="E258" s="5"/>
      <c r="F258" s="11"/>
      <c r="G258" s="255"/>
      <c r="H258" s="5"/>
      <c r="I258" s="347"/>
      <c r="J258" s="173"/>
      <c r="K258" s="220"/>
      <c r="L258"/>
    </row>
    <row r="259" spans="1:12" x14ac:dyDescent="0.3">
      <c r="A259" s="29">
        <v>126</v>
      </c>
      <c r="B259" s="43" t="s">
        <v>728</v>
      </c>
      <c r="C259" s="236" t="s">
        <v>729</v>
      </c>
      <c r="D259" s="11">
        <v>324000</v>
      </c>
      <c r="E259" s="11"/>
      <c r="F259" s="11">
        <f>D259-E259</f>
        <v>324000</v>
      </c>
      <c r="G259" s="259" t="s">
        <v>1033</v>
      </c>
      <c r="H259" s="237" t="s">
        <v>410</v>
      </c>
      <c r="I259" s="344" t="s">
        <v>858</v>
      </c>
      <c r="J259" s="173" t="s">
        <v>1069</v>
      </c>
      <c r="K259" s="351" t="s">
        <v>1019</v>
      </c>
      <c r="L259"/>
    </row>
    <row r="260" spans="1:12" hidden="1" x14ac:dyDescent="0.3">
      <c r="A260" s="31"/>
      <c r="B260" s="44" t="s">
        <v>730</v>
      </c>
      <c r="C260" s="252"/>
      <c r="D260" s="5"/>
      <c r="E260" s="5"/>
      <c r="F260" s="11"/>
      <c r="G260" s="255"/>
      <c r="H260" s="5"/>
      <c r="I260" s="347"/>
      <c r="J260" s="173"/>
      <c r="K260" s="220"/>
      <c r="L260"/>
    </row>
    <row r="261" spans="1:12" x14ac:dyDescent="0.3">
      <c r="A261" s="29">
        <v>127</v>
      </c>
      <c r="B261" s="43" t="s">
        <v>731</v>
      </c>
      <c r="C261" s="236" t="s">
        <v>732</v>
      </c>
      <c r="D261" s="11">
        <v>5071000</v>
      </c>
      <c r="E261" s="11">
        <v>1986355</v>
      </c>
      <c r="F261" s="11">
        <f>D261-E261</f>
        <v>3084645</v>
      </c>
      <c r="G261" s="366" t="s">
        <v>1097</v>
      </c>
      <c r="H261" s="237" t="s">
        <v>156</v>
      </c>
      <c r="I261" s="344" t="s">
        <v>846</v>
      </c>
      <c r="J261" s="173" t="s">
        <v>1067</v>
      </c>
      <c r="K261" s="350" t="s">
        <v>1084</v>
      </c>
      <c r="L261"/>
    </row>
    <row r="262" spans="1:12" hidden="1" x14ac:dyDescent="0.3">
      <c r="A262" s="31"/>
      <c r="B262" s="44" t="s">
        <v>733</v>
      </c>
      <c r="C262" s="252"/>
      <c r="D262" s="5"/>
      <c r="E262" s="5"/>
      <c r="F262" s="11"/>
      <c r="G262" s="255"/>
      <c r="H262" s="5"/>
      <c r="I262" s="347"/>
      <c r="J262" s="173"/>
      <c r="K262" s="220"/>
      <c r="L262"/>
    </row>
    <row r="263" spans="1:12" hidden="1" x14ac:dyDescent="0.3">
      <c r="A263" s="29"/>
      <c r="B263" s="44" t="s">
        <v>892</v>
      </c>
      <c r="C263" s="252"/>
      <c r="D263" s="5"/>
      <c r="E263" s="5"/>
      <c r="F263" s="11"/>
      <c r="G263" s="255"/>
      <c r="H263" s="5"/>
      <c r="I263" s="347"/>
      <c r="J263" s="173"/>
      <c r="K263" s="220"/>
      <c r="L263"/>
    </row>
    <row r="264" spans="1:12" x14ac:dyDescent="0.3">
      <c r="A264" s="161">
        <v>128</v>
      </c>
      <c r="B264" s="256" t="s">
        <v>734</v>
      </c>
      <c r="C264" s="261" t="s">
        <v>735</v>
      </c>
      <c r="D264" s="258"/>
      <c r="E264" s="258"/>
      <c r="F264" s="258"/>
      <c r="G264" s="258" t="s">
        <v>949</v>
      </c>
      <c r="H264" s="259" t="s">
        <v>410</v>
      </c>
      <c r="I264" s="346" t="s">
        <v>866</v>
      </c>
      <c r="J264" s="173" t="s">
        <v>1070</v>
      </c>
      <c r="K264" s="220"/>
    </row>
    <row r="265" spans="1:12" hidden="1" x14ac:dyDescent="0.3">
      <c r="A265" s="161"/>
      <c r="B265" s="44" t="s">
        <v>736</v>
      </c>
      <c r="C265" s="252"/>
      <c r="D265" s="5"/>
      <c r="E265" s="5"/>
      <c r="F265" s="11"/>
      <c r="G265" s="255"/>
      <c r="H265" s="5"/>
      <c r="I265" s="347"/>
      <c r="J265" s="173"/>
      <c r="K265" s="220"/>
      <c r="L265"/>
    </row>
    <row r="266" spans="1:12" x14ac:dyDescent="0.3">
      <c r="A266" s="161">
        <v>129</v>
      </c>
      <c r="B266" s="256" t="s">
        <v>737</v>
      </c>
      <c r="C266" s="261" t="s">
        <v>738</v>
      </c>
      <c r="D266" s="258"/>
      <c r="E266" s="258"/>
      <c r="F266" s="258"/>
      <c r="G266" s="258" t="s">
        <v>949</v>
      </c>
      <c r="H266" s="259" t="s">
        <v>837</v>
      </c>
      <c r="I266" s="346" t="s">
        <v>849</v>
      </c>
      <c r="J266" s="173" t="s">
        <v>1069</v>
      </c>
      <c r="K266" s="220"/>
      <c r="L266"/>
    </row>
    <row r="267" spans="1:12" hidden="1" x14ac:dyDescent="0.3">
      <c r="A267" s="161"/>
      <c r="B267" s="44" t="s">
        <v>739</v>
      </c>
      <c r="C267" s="252"/>
      <c r="D267" s="5"/>
      <c r="E267" s="5"/>
      <c r="F267" s="11"/>
      <c r="G267" s="255"/>
      <c r="H267" s="5"/>
      <c r="I267" s="347"/>
      <c r="J267" s="173"/>
      <c r="K267" s="220"/>
      <c r="L267"/>
    </row>
    <row r="268" spans="1:12" x14ac:dyDescent="0.3">
      <c r="A268" s="161">
        <v>130</v>
      </c>
      <c r="B268" s="256" t="s">
        <v>740</v>
      </c>
      <c r="C268" s="261" t="s">
        <v>741</v>
      </c>
      <c r="D268" s="258"/>
      <c r="E268" s="258"/>
      <c r="F268" s="258"/>
      <c r="G268" s="258" t="s">
        <v>949</v>
      </c>
      <c r="H268" s="259" t="s">
        <v>410</v>
      </c>
      <c r="I268" s="346" t="s">
        <v>880</v>
      </c>
      <c r="J268" s="173" t="s">
        <v>1069</v>
      </c>
      <c r="K268" s="220"/>
      <c r="L268"/>
    </row>
    <row r="269" spans="1:12" hidden="1" x14ac:dyDescent="0.3">
      <c r="A269" s="161"/>
      <c r="B269" s="44" t="s">
        <v>742</v>
      </c>
      <c r="C269" s="252"/>
      <c r="D269" s="5"/>
      <c r="E269" s="5"/>
      <c r="F269" s="11"/>
      <c r="G269" s="255"/>
      <c r="H269" s="5"/>
      <c r="I269" s="347"/>
      <c r="J269" s="173"/>
      <c r="K269" s="220"/>
      <c r="L269"/>
    </row>
    <row r="270" spans="1:12" x14ac:dyDescent="0.3">
      <c r="A270" s="161">
        <v>131</v>
      </c>
      <c r="B270" s="256" t="s">
        <v>54</v>
      </c>
      <c r="C270" s="261">
        <v>700523350303</v>
      </c>
      <c r="D270" s="258"/>
      <c r="E270" s="258"/>
      <c r="F270" s="258"/>
      <c r="G270" s="258" t="s">
        <v>949</v>
      </c>
      <c r="H270" s="259" t="s">
        <v>156</v>
      </c>
      <c r="I270" s="346" t="s">
        <v>879</v>
      </c>
      <c r="J270" s="173" t="s">
        <v>1070</v>
      </c>
      <c r="K270" s="220"/>
    </row>
    <row r="271" spans="1:12" hidden="1" x14ac:dyDescent="0.3">
      <c r="A271" s="161"/>
      <c r="B271" s="44" t="s">
        <v>743</v>
      </c>
      <c r="C271" s="252"/>
      <c r="D271" s="5"/>
      <c r="E271" s="5"/>
      <c r="F271" s="11"/>
      <c r="G271" s="255"/>
      <c r="H271" s="5"/>
      <c r="I271" s="347"/>
      <c r="J271" s="173"/>
      <c r="K271" s="220"/>
      <c r="L271"/>
    </row>
    <row r="272" spans="1:12" x14ac:dyDescent="0.3">
      <c r="A272" s="161">
        <v>132</v>
      </c>
      <c r="B272" s="43" t="s">
        <v>744</v>
      </c>
      <c r="C272" s="236" t="s">
        <v>745</v>
      </c>
      <c r="D272" s="11">
        <v>13564000</v>
      </c>
      <c r="E272" s="11">
        <v>3364000</v>
      </c>
      <c r="F272" s="11">
        <f>D272-E272</f>
        <v>10200000</v>
      </c>
      <c r="G272" s="259" t="s">
        <v>1089</v>
      </c>
      <c r="H272" s="237" t="s">
        <v>837</v>
      </c>
      <c r="I272" s="344" t="s">
        <v>856</v>
      </c>
      <c r="J272" s="173" t="s">
        <v>1069</v>
      </c>
      <c r="K272" s="220"/>
      <c r="L272"/>
    </row>
    <row r="273" spans="1:12" hidden="1" x14ac:dyDescent="0.3">
      <c r="A273" s="161"/>
      <c r="B273" s="44" t="s">
        <v>746</v>
      </c>
      <c r="C273" s="252"/>
      <c r="D273" s="5"/>
      <c r="E273" s="5"/>
      <c r="F273" s="11"/>
      <c r="G273" s="255"/>
      <c r="H273" s="5"/>
      <c r="I273" s="347"/>
      <c r="J273" s="173"/>
      <c r="K273" s="220"/>
      <c r="L273"/>
    </row>
    <row r="274" spans="1:12" x14ac:dyDescent="0.3">
      <c r="A274" s="161">
        <v>133</v>
      </c>
      <c r="B274" s="256" t="s">
        <v>747</v>
      </c>
      <c r="C274" s="261" t="s">
        <v>748</v>
      </c>
      <c r="D274" s="258"/>
      <c r="E274" s="258"/>
      <c r="F274" s="258"/>
      <c r="G274" s="258" t="s">
        <v>949</v>
      </c>
      <c r="H274" s="259" t="s">
        <v>837</v>
      </c>
      <c r="I274" s="346" t="s">
        <v>867</v>
      </c>
      <c r="J274" s="173" t="s">
        <v>1069</v>
      </c>
      <c r="K274" s="220"/>
      <c r="L274"/>
    </row>
    <row r="275" spans="1:12" hidden="1" x14ac:dyDescent="0.3">
      <c r="A275" s="161"/>
      <c r="B275" s="44" t="s">
        <v>749</v>
      </c>
      <c r="C275" s="252"/>
      <c r="D275" s="5"/>
      <c r="E275" s="5"/>
      <c r="F275" s="11"/>
      <c r="G275" s="255"/>
      <c r="H275" s="5"/>
      <c r="I275" s="347"/>
      <c r="J275" s="173"/>
      <c r="K275" s="220"/>
      <c r="L275"/>
    </row>
    <row r="276" spans="1:12" x14ac:dyDescent="0.3">
      <c r="A276" s="29">
        <v>134</v>
      </c>
      <c r="B276" s="43" t="s">
        <v>750</v>
      </c>
      <c r="C276" s="236" t="s">
        <v>751</v>
      </c>
      <c r="D276" s="11">
        <v>1171500</v>
      </c>
      <c r="E276" s="11">
        <v>1170050</v>
      </c>
      <c r="F276" s="11">
        <f>D276-E276</f>
        <v>1450</v>
      </c>
      <c r="G276" s="259" t="s">
        <v>1033</v>
      </c>
      <c r="H276" s="237" t="s">
        <v>837</v>
      </c>
      <c r="I276" s="344" t="s">
        <v>840</v>
      </c>
      <c r="J276" s="173" t="s">
        <v>1067</v>
      </c>
      <c r="K276" s="220"/>
      <c r="L276"/>
    </row>
    <row r="277" spans="1:12" hidden="1" x14ac:dyDescent="0.3">
      <c r="A277" s="29"/>
      <c r="B277" s="44" t="s">
        <v>752</v>
      </c>
      <c r="C277" s="252"/>
      <c r="D277" s="5"/>
      <c r="E277" s="5"/>
      <c r="F277" s="11"/>
      <c r="G277" s="255"/>
      <c r="H277" s="5"/>
      <c r="I277" s="347"/>
      <c r="J277" s="173"/>
      <c r="K277" s="220"/>
      <c r="L277"/>
    </row>
    <row r="278" spans="1:12" x14ac:dyDescent="0.3">
      <c r="A278" s="176">
        <v>135</v>
      </c>
      <c r="B278" s="256" t="s">
        <v>756</v>
      </c>
      <c r="C278" s="261">
        <v>630127350335</v>
      </c>
      <c r="D278" s="258"/>
      <c r="E278" s="258"/>
      <c r="F278" s="258"/>
      <c r="G278" s="258" t="s">
        <v>949</v>
      </c>
      <c r="H278" s="259" t="s">
        <v>410</v>
      </c>
      <c r="I278" s="346" t="s">
        <v>836</v>
      </c>
      <c r="J278" s="173" t="s">
        <v>1067</v>
      </c>
      <c r="K278" s="220"/>
      <c r="L278"/>
    </row>
    <row r="279" spans="1:12" hidden="1" x14ac:dyDescent="0.3">
      <c r="A279" s="29"/>
      <c r="B279" s="44" t="s">
        <v>758</v>
      </c>
      <c r="C279" s="252"/>
      <c r="D279" s="5"/>
      <c r="E279" s="5"/>
      <c r="F279" s="11"/>
      <c r="G279" s="255"/>
      <c r="H279" s="5"/>
      <c r="I279" s="347"/>
      <c r="J279" s="173"/>
      <c r="K279" s="220"/>
      <c r="L279"/>
    </row>
    <row r="280" spans="1:12" x14ac:dyDescent="0.3">
      <c r="A280" s="29">
        <v>136</v>
      </c>
      <c r="B280" s="43" t="s">
        <v>759</v>
      </c>
      <c r="C280" s="236" t="s">
        <v>760</v>
      </c>
      <c r="D280" s="11">
        <v>9461220</v>
      </c>
      <c r="E280" s="11">
        <v>9461220</v>
      </c>
      <c r="F280" s="11">
        <f>D280-E280</f>
        <v>0</v>
      </c>
      <c r="G280" s="259" t="s">
        <v>88</v>
      </c>
      <c r="H280" s="237" t="s">
        <v>410</v>
      </c>
      <c r="I280" s="344" t="s">
        <v>874</v>
      </c>
      <c r="J280" s="173" t="s">
        <v>1067</v>
      </c>
      <c r="K280" s="220"/>
      <c r="L280"/>
    </row>
    <row r="281" spans="1:12" hidden="1" x14ac:dyDescent="0.3">
      <c r="A281" s="29"/>
      <c r="B281" s="44" t="s">
        <v>761</v>
      </c>
      <c r="C281" s="252"/>
      <c r="D281" s="5"/>
      <c r="E281" s="5"/>
      <c r="F281" s="11"/>
      <c r="G281" s="255"/>
      <c r="H281" s="5"/>
      <c r="I281" s="347"/>
      <c r="J281" s="173"/>
      <c r="K281" s="220"/>
      <c r="L281"/>
    </row>
    <row r="282" spans="1:12" x14ac:dyDescent="0.3">
      <c r="A282" s="29">
        <v>137</v>
      </c>
      <c r="B282" s="256" t="s">
        <v>57</v>
      </c>
      <c r="C282" s="261">
        <v>141140000965</v>
      </c>
      <c r="D282" s="258"/>
      <c r="E282" s="258"/>
      <c r="F282" s="258"/>
      <c r="G282" s="258" t="s">
        <v>949</v>
      </c>
      <c r="H282" s="259" t="s">
        <v>410</v>
      </c>
      <c r="I282" s="346" t="s">
        <v>839</v>
      </c>
      <c r="J282" s="173" t="s">
        <v>1070</v>
      </c>
      <c r="K282" s="220"/>
    </row>
    <row r="283" spans="1:12" hidden="1" x14ac:dyDescent="0.3">
      <c r="A283" s="29"/>
      <c r="B283" s="44" t="s">
        <v>762</v>
      </c>
      <c r="C283" s="252"/>
      <c r="D283" s="5"/>
      <c r="E283" s="5"/>
      <c r="F283" s="11"/>
      <c r="G283" s="255"/>
      <c r="H283" s="5"/>
      <c r="I283" s="347"/>
      <c r="J283" s="173"/>
      <c r="K283" s="220"/>
      <c r="L283"/>
    </row>
    <row r="284" spans="1:12" x14ac:dyDescent="0.3">
      <c r="A284" s="29">
        <v>138</v>
      </c>
      <c r="B284" s="256" t="s">
        <v>763</v>
      </c>
      <c r="C284" s="261">
        <v>201040031370</v>
      </c>
      <c r="D284" s="258"/>
      <c r="E284" s="258"/>
      <c r="F284" s="258"/>
      <c r="G284" s="259" t="s">
        <v>1020</v>
      </c>
      <c r="H284" s="259" t="s">
        <v>156</v>
      </c>
      <c r="I284" s="346" t="s">
        <v>840</v>
      </c>
      <c r="J284" s="173" t="s">
        <v>1067</v>
      </c>
      <c r="K284" s="220"/>
      <c r="L284"/>
    </row>
    <row r="285" spans="1:12" hidden="1" x14ac:dyDescent="0.3">
      <c r="A285" s="29"/>
      <c r="B285" s="44" t="s">
        <v>764</v>
      </c>
      <c r="C285" s="252"/>
      <c r="D285" s="5"/>
      <c r="E285" s="5"/>
      <c r="F285" s="11"/>
      <c r="G285" s="255"/>
      <c r="H285" s="5"/>
      <c r="I285" s="347"/>
      <c r="J285" s="173"/>
      <c r="K285" s="220"/>
      <c r="L285"/>
    </row>
    <row r="286" spans="1:12" x14ac:dyDescent="0.3">
      <c r="A286" s="29">
        <v>139</v>
      </c>
      <c r="B286" s="256" t="s">
        <v>85</v>
      </c>
      <c r="C286" s="261">
        <v>530115301251</v>
      </c>
      <c r="D286" s="258"/>
      <c r="E286" s="258"/>
      <c r="F286" s="258"/>
      <c r="G286" s="258" t="s">
        <v>949</v>
      </c>
      <c r="H286" s="259" t="s">
        <v>410</v>
      </c>
      <c r="I286" s="346" t="s">
        <v>941</v>
      </c>
      <c r="J286" s="173" t="s">
        <v>1070</v>
      </c>
      <c r="K286" s="220"/>
    </row>
    <row r="287" spans="1:12" hidden="1" x14ac:dyDescent="0.3">
      <c r="A287" s="29"/>
      <c r="B287" s="44" t="s">
        <v>765</v>
      </c>
      <c r="C287" s="252"/>
      <c r="D287" s="5"/>
      <c r="E287" s="5"/>
      <c r="F287" s="11"/>
      <c r="G287" s="255"/>
      <c r="H287" s="5"/>
      <c r="I287" s="347"/>
      <c r="J287" s="173"/>
      <c r="K287" s="220"/>
      <c r="L287"/>
    </row>
    <row r="288" spans="1:12" x14ac:dyDescent="0.3">
      <c r="A288" s="29">
        <v>140</v>
      </c>
      <c r="B288" s="43" t="s">
        <v>766</v>
      </c>
      <c r="C288" s="236" t="s">
        <v>767</v>
      </c>
      <c r="D288" s="11">
        <v>827253</v>
      </c>
      <c r="E288" s="11">
        <v>510000</v>
      </c>
      <c r="F288" s="11">
        <f>D288-E288</f>
        <v>317253</v>
      </c>
      <c r="G288" s="259" t="s">
        <v>949</v>
      </c>
      <c r="H288" s="237" t="s">
        <v>410</v>
      </c>
      <c r="I288" s="344" t="s">
        <v>856</v>
      </c>
      <c r="J288" s="173" t="s">
        <v>1069</v>
      </c>
      <c r="K288" s="351" t="s">
        <v>1019</v>
      </c>
      <c r="L288"/>
    </row>
    <row r="289" spans="1:12" hidden="1" x14ac:dyDescent="0.3">
      <c r="A289" s="29"/>
      <c r="B289" s="44" t="s">
        <v>768</v>
      </c>
      <c r="C289" s="252"/>
      <c r="D289" s="5"/>
      <c r="E289" s="5"/>
      <c r="F289" s="11"/>
      <c r="G289" s="255"/>
      <c r="H289" s="5"/>
      <c r="I289" s="347"/>
      <c r="J289" s="173"/>
      <c r="K289" s="220"/>
      <c r="L289"/>
    </row>
    <row r="290" spans="1:12" x14ac:dyDescent="0.3">
      <c r="A290" s="29">
        <v>141</v>
      </c>
      <c r="B290" s="256" t="s">
        <v>769</v>
      </c>
      <c r="C290" s="261">
        <v>60940005261</v>
      </c>
      <c r="D290" s="258"/>
      <c r="E290" s="258"/>
      <c r="F290" s="258"/>
      <c r="G290" s="258" t="s">
        <v>949</v>
      </c>
      <c r="H290" s="259" t="s">
        <v>410</v>
      </c>
      <c r="I290" s="346" t="s">
        <v>843</v>
      </c>
      <c r="J290" s="173" t="s">
        <v>1073</v>
      </c>
      <c r="K290" s="220"/>
    </row>
    <row r="291" spans="1:12" hidden="1" x14ac:dyDescent="0.3">
      <c r="A291" s="29"/>
      <c r="B291" s="44" t="s">
        <v>770</v>
      </c>
      <c r="C291" s="252"/>
      <c r="D291" s="5"/>
      <c r="E291" s="5"/>
      <c r="F291" s="11"/>
      <c r="G291" s="255"/>
      <c r="H291" s="5"/>
      <c r="I291" s="347"/>
      <c r="J291" s="173"/>
      <c r="K291" s="220"/>
      <c r="L291"/>
    </row>
    <row r="292" spans="1:12" x14ac:dyDescent="0.3">
      <c r="A292" s="29">
        <v>142</v>
      </c>
      <c r="B292" s="256" t="s">
        <v>771</v>
      </c>
      <c r="C292" s="261" t="s">
        <v>772</v>
      </c>
      <c r="D292" s="258"/>
      <c r="E292" s="258"/>
      <c r="F292" s="258"/>
      <c r="G292" s="258" t="s">
        <v>949</v>
      </c>
      <c r="H292" s="259" t="s">
        <v>410</v>
      </c>
      <c r="I292" s="346" t="s">
        <v>866</v>
      </c>
      <c r="J292" s="173" t="s">
        <v>1070</v>
      </c>
      <c r="K292" s="220"/>
    </row>
    <row r="293" spans="1:12" hidden="1" x14ac:dyDescent="0.3">
      <c r="A293" s="29"/>
      <c r="B293" s="44" t="s">
        <v>773</v>
      </c>
      <c r="C293" s="252"/>
      <c r="D293" s="5"/>
      <c r="E293" s="5"/>
      <c r="F293" s="11"/>
      <c r="G293" s="255"/>
      <c r="H293" s="5"/>
      <c r="I293" s="347"/>
      <c r="J293" s="173"/>
      <c r="K293" s="220"/>
      <c r="L293"/>
    </row>
    <row r="294" spans="1:12" hidden="1" x14ac:dyDescent="0.3">
      <c r="A294" s="29"/>
      <c r="B294" s="44" t="s">
        <v>774</v>
      </c>
      <c r="C294" s="252"/>
      <c r="D294" s="5"/>
      <c r="E294" s="5"/>
      <c r="F294" s="11"/>
      <c r="G294" s="255"/>
      <c r="H294" s="5"/>
      <c r="I294" s="347"/>
      <c r="J294" s="173"/>
      <c r="K294" s="220"/>
      <c r="L294"/>
    </row>
    <row r="295" spans="1:12" x14ac:dyDescent="0.3">
      <c r="A295" s="29">
        <v>143</v>
      </c>
      <c r="B295" s="43" t="s">
        <v>775</v>
      </c>
      <c r="C295" s="236" t="s">
        <v>776</v>
      </c>
      <c r="D295" s="11">
        <v>4016287</v>
      </c>
      <c r="E295" s="11">
        <v>1500000</v>
      </c>
      <c r="F295" s="11">
        <f>D295-E295</f>
        <v>2516287</v>
      </c>
      <c r="G295" s="258" t="s">
        <v>949</v>
      </c>
      <c r="H295" s="237" t="s">
        <v>837</v>
      </c>
      <c r="I295" s="344" t="s">
        <v>836</v>
      </c>
      <c r="J295" s="173" t="s">
        <v>1067</v>
      </c>
      <c r="K295" s="220" t="s">
        <v>1092</v>
      </c>
      <c r="L295"/>
    </row>
    <row r="296" spans="1:12" hidden="1" x14ac:dyDescent="0.3">
      <c r="A296" s="29"/>
      <c r="B296" s="44" t="s">
        <v>777</v>
      </c>
      <c r="C296" s="252"/>
      <c r="D296" s="5"/>
      <c r="E296" s="5"/>
      <c r="F296" s="11"/>
      <c r="G296" s="255"/>
      <c r="H296" s="5"/>
      <c r="I296" s="347"/>
      <c r="J296" s="173"/>
      <c r="K296" s="220"/>
      <c r="L296"/>
    </row>
    <row r="297" spans="1:12" x14ac:dyDescent="0.3">
      <c r="A297" s="29">
        <v>144</v>
      </c>
      <c r="B297" s="256" t="s">
        <v>889</v>
      </c>
      <c r="C297" s="257" t="s">
        <v>890</v>
      </c>
      <c r="D297" s="258"/>
      <c r="E297" s="258"/>
      <c r="F297" s="258"/>
      <c r="G297" s="258" t="s">
        <v>949</v>
      </c>
      <c r="H297" s="258" t="s">
        <v>138</v>
      </c>
      <c r="I297" s="346" t="s">
        <v>870</v>
      </c>
      <c r="J297" s="173" t="s">
        <v>1071</v>
      </c>
      <c r="K297" s="220"/>
    </row>
    <row r="298" spans="1:12" hidden="1" x14ac:dyDescent="0.3">
      <c r="A298" s="29"/>
      <c r="B298" s="44" t="s">
        <v>891</v>
      </c>
      <c r="C298" s="260"/>
      <c r="D298" s="5"/>
      <c r="E298" s="5"/>
      <c r="F298" s="11"/>
      <c r="G298" s="255"/>
      <c r="H298" s="5"/>
      <c r="I298" s="347"/>
      <c r="J298" s="173"/>
      <c r="K298" s="220"/>
      <c r="L298"/>
    </row>
    <row r="299" spans="1:12" x14ac:dyDescent="0.3">
      <c r="A299" s="29">
        <v>145</v>
      </c>
      <c r="B299" s="256" t="s">
        <v>778</v>
      </c>
      <c r="C299" s="261" t="s">
        <v>779</v>
      </c>
      <c r="D299" s="258"/>
      <c r="E299" s="258"/>
      <c r="F299" s="258"/>
      <c r="G299" s="258" t="s">
        <v>949</v>
      </c>
      <c r="H299" s="259" t="s">
        <v>410</v>
      </c>
      <c r="I299" s="346" t="s">
        <v>839</v>
      </c>
      <c r="J299" s="173" t="s">
        <v>1070</v>
      </c>
      <c r="K299" s="220"/>
    </row>
    <row r="300" spans="1:12" hidden="1" x14ac:dyDescent="0.3">
      <c r="A300" s="29"/>
      <c r="B300" s="44" t="s">
        <v>780</v>
      </c>
      <c r="C300" s="252"/>
      <c r="D300" s="5"/>
      <c r="E300" s="5"/>
      <c r="F300" s="11"/>
      <c r="G300" s="255"/>
      <c r="H300" s="5"/>
      <c r="I300" s="347"/>
      <c r="J300" s="173"/>
      <c r="K300" s="220"/>
      <c r="L300"/>
    </row>
    <row r="301" spans="1:12" x14ac:dyDescent="0.3">
      <c r="A301" s="29">
        <v>146</v>
      </c>
      <c r="B301" s="256" t="s">
        <v>781</v>
      </c>
      <c r="C301" s="261" t="s">
        <v>782</v>
      </c>
      <c r="D301" s="258"/>
      <c r="E301" s="258"/>
      <c r="F301" s="258"/>
      <c r="G301" s="258" t="s">
        <v>949</v>
      </c>
      <c r="H301" s="259" t="s">
        <v>410</v>
      </c>
      <c r="I301" s="346" t="s">
        <v>836</v>
      </c>
      <c r="J301" s="173" t="s">
        <v>1067</v>
      </c>
      <c r="K301" s="220"/>
      <c r="L301"/>
    </row>
    <row r="302" spans="1:12" hidden="1" x14ac:dyDescent="0.3">
      <c r="A302" s="29"/>
      <c r="B302" s="44" t="s">
        <v>783</v>
      </c>
      <c r="C302" s="252"/>
      <c r="D302" s="5"/>
      <c r="E302" s="5"/>
      <c r="F302" s="11"/>
      <c r="G302" s="255"/>
      <c r="H302" s="5"/>
      <c r="I302" s="347"/>
      <c r="J302" s="173"/>
      <c r="K302" s="220"/>
      <c r="L302"/>
    </row>
    <row r="303" spans="1:12" x14ac:dyDescent="0.3">
      <c r="A303" s="29">
        <v>147</v>
      </c>
      <c r="B303" s="256" t="s">
        <v>784</v>
      </c>
      <c r="C303" s="261">
        <v>620819450282</v>
      </c>
      <c r="D303" s="258"/>
      <c r="E303" s="258"/>
      <c r="F303" s="258"/>
      <c r="G303" s="258" t="s">
        <v>949</v>
      </c>
      <c r="H303" s="259" t="s">
        <v>410</v>
      </c>
      <c r="I303" s="346" t="s">
        <v>871</v>
      </c>
      <c r="J303" s="173" t="s">
        <v>1070</v>
      </c>
      <c r="K303" s="220"/>
    </row>
    <row r="304" spans="1:12" hidden="1" x14ac:dyDescent="0.3">
      <c r="A304" s="29"/>
      <c r="B304" s="44" t="s">
        <v>785</v>
      </c>
      <c r="C304" s="252"/>
      <c r="D304" s="5"/>
      <c r="E304" s="5"/>
      <c r="F304" s="11"/>
      <c r="G304" s="255"/>
      <c r="H304" s="5"/>
      <c r="I304" s="347"/>
      <c r="J304" s="173"/>
      <c r="K304" s="220"/>
      <c r="L304"/>
    </row>
    <row r="305" spans="1:13" x14ac:dyDescent="0.3">
      <c r="A305" s="29">
        <v>148</v>
      </c>
      <c r="B305" s="256" t="s">
        <v>535</v>
      </c>
      <c r="C305" s="261" t="s">
        <v>786</v>
      </c>
      <c r="D305" s="258"/>
      <c r="E305" s="258"/>
      <c r="F305" s="258"/>
      <c r="G305" s="258" t="s">
        <v>949</v>
      </c>
      <c r="H305" s="259" t="s">
        <v>156</v>
      </c>
      <c r="I305" s="346" t="s">
        <v>842</v>
      </c>
      <c r="J305" s="173" t="s">
        <v>1067</v>
      </c>
      <c r="K305" s="220"/>
      <c r="L305"/>
    </row>
    <row r="306" spans="1:13" hidden="1" x14ac:dyDescent="0.3">
      <c r="A306" s="29"/>
      <c r="B306" s="44" t="s">
        <v>787</v>
      </c>
      <c r="C306" s="252"/>
      <c r="D306" s="5"/>
      <c r="E306" s="5"/>
      <c r="F306" s="11"/>
      <c r="G306" s="255"/>
      <c r="H306" s="5"/>
      <c r="I306" s="347"/>
      <c r="J306" s="173"/>
      <c r="K306" s="220"/>
      <c r="L306"/>
    </row>
    <row r="307" spans="1:13" ht="22.8" x14ac:dyDescent="0.3">
      <c r="A307" s="29">
        <v>149</v>
      </c>
      <c r="B307" s="43" t="s">
        <v>788</v>
      </c>
      <c r="C307" s="236" t="s">
        <v>789</v>
      </c>
      <c r="D307" s="11">
        <v>8754000</v>
      </c>
      <c r="E307" s="11"/>
      <c r="F307" s="11">
        <f>D307-E307</f>
        <v>8754000</v>
      </c>
      <c r="G307" s="258" t="s">
        <v>1098</v>
      </c>
      <c r="H307" s="237" t="s">
        <v>156</v>
      </c>
      <c r="I307" s="344" t="s">
        <v>880</v>
      </c>
      <c r="J307" s="173" t="s">
        <v>1069</v>
      </c>
      <c r="K307" s="350" t="s">
        <v>1076</v>
      </c>
      <c r="L307"/>
    </row>
    <row r="308" spans="1:13" hidden="1" x14ac:dyDescent="0.3">
      <c r="A308" s="29"/>
      <c r="B308" s="44" t="s">
        <v>790</v>
      </c>
      <c r="C308" s="252"/>
      <c r="D308" s="5"/>
      <c r="E308" s="5"/>
      <c r="F308" s="11"/>
      <c r="G308" s="255"/>
      <c r="H308" s="5"/>
      <c r="I308" s="347"/>
      <c r="J308" s="173"/>
      <c r="K308" s="220"/>
      <c r="L308"/>
    </row>
    <row r="309" spans="1:13" x14ac:dyDescent="0.3">
      <c r="A309" s="29">
        <v>150</v>
      </c>
      <c r="B309" s="43" t="s">
        <v>792</v>
      </c>
      <c r="C309" s="236" t="s">
        <v>793</v>
      </c>
      <c r="D309" s="11">
        <v>773800</v>
      </c>
      <c r="E309" s="11">
        <v>772700</v>
      </c>
      <c r="F309" s="11">
        <f>D309-E309</f>
        <v>1100</v>
      </c>
      <c r="G309" s="259" t="s">
        <v>1033</v>
      </c>
      <c r="H309" s="237" t="s">
        <v>410</v>
      </c>
      <c r="I309" s="344" t="s">
        <v>872</v>
      </c>
      <c r="J309" s="173" t="s">
        <v>1068</v>
      </c>
      <c r="K309" s="220"/>
    </row>
    <row r="310" spans="1:13" hidden="1" x14ac:dyDescent="0.3">
      <c r="A310" s="29"/>
      <c r="B310" s="44" t="s">
        <v>794</v>
      </c>
      <c r="C310" s="252"/>
      <c r="D310" s="5"/>
      <c r="E310" s="5"/>
      <c r="F310" s="11"/>
      <c r="G310" s="255"/>
      <c r="H310" s="5"/>
      <c r="I310" s="347"/>
      <c r="J310" s="173"/>
      <c r="K310" s="220"/>
      <c r="L310"/>
    </row>
    <row r="311" spans="1:13" x14ac:dyDescent="0.3">
      <c r="A311" s="29">
        <v>151</v>
      </c>
      <c r="B311" s="256" t="s">
        <v>795</v>
      </c>
      <c r="C311" s="261" t="s">
        <v>796</v>
      </c>
      <c r="D311" s="258"/>
      <c r="E311" s="258"/>
      <c r="F311" s="258"/>
      <c r="G311" s="258" t="s">
        <v>949</v>
      </c>
      <c r="H311" s="259" t="s">
        <v>410</v>
      </c>
      <c r="I311" s="346" t="s">
        <v>874</v>
      </c>
      <c r="J311" s="173" t="s">
        <v>1067</v>
      </c>
      <c r="K311" s="220"/>
      <c r="L311"/>
    </row>
    <row r="312" spans="1:13" hidden="1" x14ac:dyDescent="0.3">
      <c r="A312" s="29"/>
      <c r="B312" s="44" t="s">
        <v>797</v>
      </c>
      <c r="C312" s="252"/>
      <c r="D312" s="5"/>
      <c r="E312" s="5"/>
      <c r="F312" s="11"/>
      <c r="G312" s="255"/>
      <c r="H312" s="5"/>
      <c r="I312" s="347"/>
      <c r="J312" s="173"/>
      <c r="K312" s="220"/>
      <c r="L312"/>
    </row>
    <row r="313" spans="1:13" x14ac:dyDescent="0.3">
      <c r="A313" s="29">
        <v>152</v>
      </c>
      <c r="B313" s="43" t="s">
        <v>798</v>
      </c>
      <c r="C313" s="236" t="s">
        <v>799</v>
      </c>
      <c r="D313" s="11">
        <v>48568203</v>
      </c>
      <c r="E313" s="11">
        <v>40000000</v>
      </c>
      <c r="F313" s="11">
        <f>D313-E313</f>
        <v>8568203</v>
      </c>
      <c r="G313" s="259" t="s">
        <v>1105</v>
      </c>
      <c r="H313" s="237" t="s">
        <v>410</v>
      </c>
      <c r="I313" s="344" t="s">
        <v>859</v>
      </c>
      <c r="J313" s="173" t="s">
        <v>1068</v>
      </c>
      <c r="K313" s="367" t="s">
        <v>130</v>
      </c>
      <c r="L313" s="368" t="s">
        <v>1103</v>
      </c>
      <c r="M313" s="368" t="s">
        <v>1102</v>
      </c>
    </row>
    <row r="314" spans="1:13" hidden="1" x14ac:dyDescent="0.3">
      <c r="A314" s="29"/>
      <c r="B314" s="44" t="s">
        <v>800</v>
      </c>
      <c r="C314" s="252"/>
      <c r="D314" s="5"/>
      <c r="E314" s="5"/>
      <c r="F314" s="11"/>
      <c r="G314" s="255"/>
      <c r="H314" s="5"/>
      <c r="I314" s="347"/>
      <c r="J314" s="173"/>
      <c r="K314" s="220"/>
      <c r="L314"/>
    </row>
    <row r="315" spans="1:13" hidden="1" x14ac:dyDescent="0.3">
      <c r="A315" s="29"/>
      <c r="B315" s="44" t="s">
        <v>801</v>
      </c>
      <c r="C315" s="252"/>
      <c r="D315" s="5"/>
      <c r="E315" s="5"/>
      <c r="F315" s="11"/>
      <c r="G315" s="255"/>
      <c r="H315" s="5"/>
      <c r="I315" s="347"/>
      <c r="J315" s="173"/>
      <c r="K315" s="220"/>
      <c r="L315"/>
    </row>
    <row r="316" spans="1:13" x14ac:dyDescent="0.3">
      <c r="A316" s="29">
        <v>153</v>
      </c>
      <c r="B316" s="256" t="s">
        <v>802</v>
      </c>
      <c r="C316" s="261">
        <v>40264029439</v>
      </c>
      <c r="D316" s="258"/>
      <c r="E316" s="258"/>
      <c r="F316" s="258"/>
      <c r="G316" s="258" t="s">
        <v>949</v>
      </c>
      <c r="H316" s="259" t="s">
        <v>156</v>
      </c>
      <c r="I316" s="346" t="s">
        <v>853</v>
      </c>
      <c r="J316" s="173" t="s">
        <v>1070</v>
      </c>
      <c r="K316" s="220"/>
    </row>
    <row r="317" spans="1:13" hidden="1" x14ac:dyDescent="0.3">
      <c r="A317" s="29"/>
      <c r="B317" s="44" t="s">
        <v>803</v>
      </c>
      <c r="C317" s="252"/>
      <c r="D317" s="5"/>
      <c r="E317" s="5"/>
      <c r="F317" s="11"/>
      <c r="G317" s="255"/>
      <c r="H317" s="5"/>
      <c r="I317" s="347"/>
      <c r="J317" s="173"/>
      <c r="K317" s="220"/>
      <c r="L317"/>
    </row>
    <row r="318" spans="1:13" x14ac:dyDescent="0.3">
      <c r="A318" s="29">
        <v>154</v>
      </c>
      <c r="B318" s="256" t="s">
        <v>804</v>
      </c>
      <c r="C318" s="261" t="s">
        <v>805</v>
      </c>
      <c r="D318" s="258"/>
      <c r="E318" s="258"/>
      <c r="F318" s="258"/>
      <c r="G318" s="258" t="s">
        <v>949</v>
      </c>
      <c r="H318" s="259" t="s">
        <v>410</v>
      </c>
      <c r="I318" s="346" t="s">
        <v>870</v>
      </c>
      <c r="J318" s="173" t="s">
        <v>1071</v>
      </c>
      <c r="K318" s="220"/>
    </row>
    <row r="319" spans="1:13" hidden="1" x14ac:dyDescent="0.3">
      <c r="A319" s="29"/>
      <c r="B319" s="44" t="s">
        <v>806</v>
      </c>
      <c r="C319" s="252"/>
      <c r="D319" s="5"/>
      <c r="E319" s="5"/>
      <c r="F319" s="11"/>
      <c r="G319" s="255"/>
      <c r="H319" s="5"/>
      <c r="I319" s="347"/>
      <c r="J319" s="173"/>
      <c r="K319" s="220"/>
      <c r="L319"/>
    </row>
    <row r="320" spans="1:13" x14ac:dyDescent="0.3">
      <c r="A320" s="29">
        <v>155</v>
      </c>
      <c r="B320" s="256" t="s">
        <v>807</v>
      </c>
      <c r="C320" s="261">
        <v>210940021632</v>
      </c>
      <c r="D320" s="258"/>
      <c r="E320" s="258"/>
      <c r="F320" s="258"/>
      <c r="G320" s="258" t="s">
        <v>949</v>
      </c>
      <c r="H320" s="259" t="s">
        <v>410</v>
      </c>
      <c r="I320" s="346" t="s">
        <v>836</v>
      </c>
      <c r="J320" s="173" t="s">
        <v>1067</v>
      </c>
      <c r="K320" s="220"/>
      <c r="L320"/>
    </row>
    <row r="321" spans="1:12" hidden="1" x14ac:dyDescent="0.3">
      <c r="A321" s="29"/>
      <c r="B321" s="44" t="s">
        <v>808</v>
      </c>
      <c r="C321" s="252"/>
      <c r="D321" s="5"/>
      <c r="E321" s="5"/>
      <c r="F321" s="11"/>
      <c r="G321" s="255"/>
      <c r="H321" s="5"/>
      <c r="I321" s="347"/>
      <c r="J321" s="173"/>
      <c r="K321" s="220"/>
      <c r="L321"/>
    </row>
    <row r="322" spans="1:12" x14ac:dyDescent="0.3">
      <c r="A322" s="29">
        <v>156</v>
      </c>
      <c r="B322" s="43" t="s">
        <v>809</v>
      </c>
      <c r="C322" s="236" t="s">
        <v>810</v>
      </c>
      <c r="D322" s="11">
        <v>5181748</v>
      </c>
      <c r="E322" s="11">
        <v>4000000</v>
      </c>
      <c r="F322" s="11">
        <f>D322-E322</f>
        <v>1181748</v>
      </c>
      <c r="G322" s="259" t="s">
        <v>1089</v>
      </c>
      <c r="H322" s="237" t="s">
        <v>410</v>
      </c>
      <c r="I322" s="344" t="s">
        <v>856</v>
      </c>
      <c r="J322" s="173" t="s">
        <v>1069</v>
      </c>
      <c r="K322" s="350" t="s">
        <v>1085</v>
      </c>
      <c r="L322"/>
    </row>
    <row r="323" spans="1:12" hidden="1" x14ac:dyDescent="0.3">
      <c r="A323" s="29"/>
      <c r="B323" s="44" t="s">
        <v>811</v>
      </c>
      <c r="C323" s="252"/>
      <c r="D323" s="5"/>
      <c r="E323" s="5"/>
      <c r="F323" s="11"/>
      <c r="G323" s="255"/>
      <c r="H323" s="5"/>
      <c r="I323" s="347"/>
      <c r="J323" s="173"/>
      <c r="K323" s="220"/>
      <c r="L323"/>
    </row>
    <row r="324" spans="1:12" x14ac:dyDescent="0.3">
      <c r="A324" s="29">
        <v>157</v>
      </c>
      <c r="B324" s="43" t="s">
        <v>812</v>
      </c>
      <c r="C324" s="236" t="s">
        <v>813</v>
      </c>
      <c r="D324" s="11">
        <v>382080</v>
      </c>
      <c r="E324" s="11">
        <v>100000</v>
      </c>
      <c r="F324" s="11">
        <f>D324-E324</f>
        <v>282080</v>
      </c>
      <c r="G324" s="259" t="s">
        <v>1033</v>
      </c>
      <c r="H324" s="237" t="s">
        <v>156</v>
      </c>
      <c r="I324" s="344" t="s">
        <v>880</v>
      </c>
      <c r="J324" s="173" t="s">
        <v>1069</v>
      </c>
      <c r="K324" s="351" t="s">
        <v>1019</v>
      </c>
      <c r="L324"/>
    </row>
    <row r="325" spans="1:12" hidden="1" x14ac:dyDescent="0.3">
      <c r="A325" s="29"/>
      <c r="B325" s="44" t="s">
        <v>814</v>
      </c>
      <c r="C325" s="252"/>
      <c r="D325" s="5"/>
      <c r="E325" s="5"/>
      <c r="F325" s="11"/>
      <c r="G325" s="255"/>
      <c r="H325" s="5"/>
      <c r="I325" s="347"/>
      <c r="J325" s="173"/>
      <c r="K325" s="220"/>
      <c r="L325"/>
    </row>
    <row r="326" spans="1:12" ht="22.8" x14ac:dyDescent="0.3">
      <c r="A326" s="29">
        <v>158</v>
      </c>
      <c r="B326" s="43" t="s">
        <v>815</v>
      </c>
      <c r="C326" s="236" t="s">
        <v>816</v>
      </c>
      <c r="D326" s="11">
        <v>7260000</v>
      </c>
      <c r="E326" s="11">
        <v>2460000</v>
      </c>
      <c r="F326" s="11">
        <f>D326-E326</f>
        <v>4800000</v>
      </c>
      <c r="G326" s="258" t="s">
        <v>1098</v>
      </c>
      <c r="H326" s="237" t="s">
        <v>410</v>
      </c>
      <c r="I326" s="344" t="s">
        <v>858</v>
      </c>
      <c r="J326" s="173" t="s">
        <v>1069</v>
      </c>
      <c r="K326" s="350" t="s">
        <v>1076</v>
      </c>
      <c r="L326"/>
    </row>
    <row r="327" spans="1:12" hidden="1" x14ac:dyDescent="0.3">
      <c r="A327" s="29"/>
      <c r="B327" s="44" t="s">
        <v>817</v>
      </c>
      <c r="C327" s="252"/>
      <c r="D327" s="5"/>
      <c r="E327" s="5"/>
      <c r="F327" s="11"/>
      <c r="G327" s="255"/>
      <c r="H327" s="5"/>
      <c r="I327" s="347"/>
      <c r="J327" s="173"/>
      <c r="K327" s="220"/>
      <c r="L327"/>
    </row>
    <row r="328" spans="1:12" x14ac:dyDescent="0.3">
      <c r="A328" s="29">
        <v>159</v>
      </c>
      <c r="B328" s="256" t="s">
        <v>818</v>
      </c>
      <c r="C328" s="261">
        <v>200240015254</v>
      </c>
      <c r="D328" s="258"/>
      <c r="E328" s="258"/>
      <c r="F328" s="258"/>
      <c r="G328" s="258" t="s">
        <v>949</v>
      </c>
      <c r="H328" s="259" t="s">
        <v>837</v>
      </c>
      <c r="I328" s="346" t="s">
        <v>866</v>
      </c>
      <c r="J328" s="173" t="s">
        <v>1070</v>
      </c>
      <c r="K328" s="220"/>
    </row>
    <row r="329" spans="1:12" hidden="1" x14ac:dyDescent="0.3">
      <c r="A329" s="29"/>
      <c r="B329" s="44" t="s">
        <v>819</v>
      </c>
      <c r="C329" s="252"/>
      <c r="D329" s="5"/>
      <c r="E329" s="5"/>
      <c r="F329" s="11"/>
      <c r="G329" s="255"/>
      <c r="H329" s="5"/>
      <c r="I329" s="347"/>
      <c r="J329" s="173"/>
      <c r="K329" s="220"/>
      <c r="L329"/>
    </row>
    <row r="330" spans="1:12" x14ac:dyDescent="0.3">
      <c r="A330" s="29">
        <v>160</v>
      </c>
      <c r="B330" s="256" t="s">
        <v>820</v>
      </c>
      <c r="C330" s="261">
        <v>190340012843</v>
      </c>
      <c r="D330" s="258"/>
      <c r="E330" s="258"/>
      <c r="F330" s="258"/>
      <c r="G330" s="258" t="s">
        <v>949</v>
      </c>
      <c r="H330" s="259" t="s">
        <v>837</v>
      </c>
      <c r="I330" s="346" t="s">
        <v>866</v>
      </c>
      <c r="J330" s="173" t="s">
        <v>1070</v>
      </c>
      <c r="K330" s="220"/>
    </row>
    <row r="331" spans="1:12" hidden="1" x14ac:dyDescent="0.3">
      <c r="A331" s="29"/>
      <c r="B331" s="44" t="s">
        <v>821</v>
      </c>
      <c r="C331" s="252"/>
      <c r="D331" s="5"/>
      <c r="E331" s="5"/>
      <c r="F331" s="11"/>
      <c r="G331" s="255"/>
      <c r="H331" s="5"/>
      <c r="I331" s="347"/>
      <c r="J331" s="173"/>
      <c r="K331" s="220"/>
      <c r="L331"/>
    </row>
    <row r="332" spans="1:12" x14ac:dyDescent="0.3">
      <c r="A332" s="29">
        <v>161</v>
      </c>
      <c r="B332" s="256" t="s">
        <v>822</v>
      </c>
      <c r="C332" s="261" t="s">
        <v>823</v>
      </c>
      <c r="D332" s="258"/>
      <c r="E332" s="258"/>
      <c r="F332" s="258"/>
      <c r="G332" s="258" t="s">
        <v>949</v>
      </c>
      <c r="H332" s="259" t="s">
        <v>156</v>
      </c>
      <c r="I332" s="346" t="s">
        <v>849</v>
      </c>
      <c r="J332" s="173" t="s">
        <v>1069</v>
      </c>
      <c r="K332" s="220"/>
      <c r="L332"/>
    </row>
    <row r="333" spans="1:12" hidden="1" x14ac:dyDescent="0.3">
      <c r="A333" s="29"/>
      <c r="B333" s="44" t="s">
        <v>824</v>
      </c>
      <c r="C333" s="252"/>
      <c r="D333" s="5"/>
      <c r="E333" s="5"/>
      <c r="F333" s="11"/>
      <c r="G333" s="255"/>
      <c r="H333" s="5"/>
      <c r="I333" s="347"/>
      <c r="J333" s="173"/>
      <c r="K333" s="220"/>
      <c r="L333"/>
    </row>
    <row r="334" spans="1:12" x14ac:dyDescent="0.3">
      <c r="A334" s="29">
        <v>162</v>
      </c>
      <c r="B334" s="256" t="s">
        <v>825</v>
      </c>
      <c r="C334" s="261" t="s">
        <v>826</v>
      </c>
      <c r="D334" s="258"/>
      <c r="E334" s="258"/>
      <c r="F334" s="258"/>
      <c r="G334" s="258" t="s">
        <v>949</v>
      </c>
      <c r="H334" s="259" t="s">
        <v>410</v>
      </c>
      <c r="I334" s="346" t="s">
        <v>941</v>
      </c>
      <c r="J334" s="173" t="s">
        <v>1070</v>
      </c>
      <c r="K334" s="220"/>
      <c r="L334" s="368">
        <v>2025</v>
      </c>
    </row>
    <row r="335" spans="1:12" hidden="1" x14ac:dyDescent="0.3">
      <c r="A335" s="29"/>
      <c r="B335" s="44" t="s">
        <v>827</v>
      </c>
      <c r="C335" s="252"/>
      <c r="D335" s="5"/>
      <c r="E335" s="5"/>
      <c r="F335" s="11"/>
      <c r="G335" s="255"/>
      <c r="H335" s="5"/>
      <c r="I335" s="347"/>
      <c r="J335" s="173"/>
      <c r="K335" s="220"/>
      <c r="L335"/>
    </row>
    <row r="336" spans="1:12" ht="22.8" x14ac:dyDescent="0.3">
      <c r="A336" s="29">
        <v>163</v>
      </c>
      <c r="B336" s="256" t="s">
        <v>828</v>
      </c>
      <c r="C336" s="261">
        <v>131240005066</v>
      </c>
      <c r="D336" s="258"/>
      <c r="E336" s="258"/>
      <c r="F336" s="258"/>
      <c r="G336" s="258" t="s">
        <v>949</v>
      </c>
      <c r="H336" s="259" t="s">
        <v>410</v>
      </c>
      <c r="I336" s="346" t="s">
        <v>836</v>
      </c>
      <c r="J336" s="173" t="s">
        <v>1067</v>
      </c>
      <c r="K336" s="220"/>
      <c r="L336"/>
    </row>
    <row r="337" spans="1:14" hidden="1" x14ac:dyDescent="0.3">
      <c r="A337" s="29"/>
      <c r="B337" s="44" t="s">
        <v>830</v>
      </c>
      <c r="C337" s="252"/>
      <c r="D337" s="5"/>
      <c r="E337" s="5"/>
      <c r="F337" s="11"/>
      <c r="G337" s="255"/>
      <c r="H337" s="5"/>
      <c r="I337" s="347"/>
      <c r="J337" s="173"/>
      <c r="K337" s="220"/>
      <c r="L337"/>
    </row>
    <row r="338" spans="1:14" hidden="1" x14ac:dyDescent="0.3">
      <c r="A338" s="29"/>
      <c r="B338" s="44" t="s">
        <v>832</v>
      </c>
      <c r="C338" s="252"/>
      <c r="D338" s="5"/>
      <c r="E338" s="5"/>
      <c r="F338" s="11"/>
      <c r="G338" s="255"/>
      <c r="H338" s="5"/>
      <c r="I338" s="347"/>
      <c r="J338" s="173"/>
      <c r="K338" s="220"/>
      <c r="L338"/>
    </row>
    <row r="339" spans="1:14" x14ac:dyDescent="0.3">
      <c r="A339" s="161">
        <v>165</v>
      </c>
      <c r="B339" s="256" t="s">
        <v>897</v>
      </c>
      <c r="C339" s="261">
        <v>220440037444</v>
      </c>
      <c r="D339" s="258"/>
      <c r="E339" s="258"/>
      <c r="F339" s="258"/>
      <c r="G339" s="259" t="s">
        <v>949</v>
      </c>
      <c r="H339" s="259" t="s">
        <v>156</v>
      </c>
      <c r="I339" s="346" t="s">
        <v>842</v>
      </c>
      <c r="J339" s="173" t="s">
        <v>1067</v>
      </c>
      <c r="K339" s="361"/>
      <c r="L339"/>
    </row>
    <row r="340" spans="1:14" hidden="1" x14ac:dyDescent="0.3">
      <c r="A340" s="31"/>
      <c r="B340" s="44" t="s">
        <v>898</v>
      </c>
      <c r="C340" s="238"/>
      <c r="D340" s="6"/>
      <c r="E340" s="6"/>
      <c r="F340" s="11"/>
      <c r="G340" s="239"/>
      <c r="H340" s="239"/>
      <c r="I340" s="348"/>
      <c r="J340" s="173"/>
      <c r="K340" s="220"/>
      <c r="L340"/>
    </row>
    <row r="341" spans="1:14" x14ac:dyDescent="0.3">
      <c r="A341" s="161">
        <v>166</v>
      </c>
      <c r="B341" s="43" t="s">
        <v>903</v>
      </c>
      <c r="C341" s="43" t="s">
        <v>909</v>
      </c>
      <c r="D341" s="20">
        <v>350000</v>
      </c>
      <c r="E341" s="20"/>
      <c r="F341" s="11">
        <f t="shared" ref="F341:F351" si="0">D341-E341</f>
        <v>350000</v>
      </c>
      <c r="G341" s="259" t="s">
        <v>1033</v>
      </c>
      <c r="H341" s="237" t="s">
        <v>410</v>
      </c>
      <c r="I341" s="344" t="s">
        <v>848</v>
      </c>
      <c r="J341" s="173" t="s">
        <v>1067</v>
      </c>
      <c r="K341" s="351" t="s">
        <v>1019</v>
      </c>
      <c r="L341"/>
    </row>
    <row r="342" spans="1:14" hidden="1" x14ac:dyDescent="0.3">
      <c r="A342" s="161"/>
      <c r="B342" s="19" t="s">
        <v>904</v>
      </c>
      <c r="C342" s="21"/>
      <c r="D342" s="6"/>
      <c r="E342" s="6"/>
      <c r="F342" s="11"/>
      <c r="G342" s="239"/>
      <c r="H342" s="239"/>
      <c r="I342" s="348"/>
      <c r="J342" s="173"/>
      <c r="K342" s="220"/>
      <c r="L342"/>
    </row>
    <row r="343" spans="1:14" x14ac:dyDescent="0.3">
      <c r="A343" s="161">
        <v>167</v>
      </c>
      <c r="B343" s="43" t="s">
        <v>905</v>
      </c>
      <c r="C343" s="43" t="s">
        <v>910</v>
      </c>
      <c r="D343" s="20">
        <v>544497.9</v>
      </c>
      <c r="E343" s="11"/>
      <c r="F343" s="11">
        <f t="shared" si="0"/>
        <v>544497.9</v>
      </c>
      <c r="G343" s="259" t="s">
        <v>1033</v>
      </c>
      <c r="H343" s="237" t="s">
        <v>410</v>
      </c>
      <c r="I343" s="344" t="s">
        <v>878</v>
      </c>
      <c r="J343" s="173" t="s">
        <v>1067</v>
      </c>
      <c r="K343" s="351" t="s">
        <v>1019</v>
      </c>
      <c r="L343"/>
    </row>
    <row r="344" spans="1:14" hidden="1" x14ac:dyDescent="0.3">
      <c r="A344" s="161"/>
      <c r="B344" s="44" t="s">
        <v>906</v>
      </c>
      <c r="C344" s="22"/>
      <c r="D344" s="6"/>
      <c r="E344" s="6"/>
      <c r="F344" s="11"/>
      <c r="G344" s="239"/>
      <c r="H344" s="239"/>
      <c r="I344" s="348"/>
      <c r="J344" s="173"/>
      <c r="K344" s="220"/>
      <c r="L344"/>
    </row>
    <row r="345" spans="1:14" x14ac:dyDescent="0.3">
      <c r="A345" s="161">
        <v>168</v>
      </c>
      <c r="B345" s="43" t="s">
        <v>907</v>
      </c>
      <c r="C345" s="12">
        <v>20140001916</v>
      </c>
      <c r="D345" s="20">
        <v>2205000</v>
      </c>
      <c r="E345" s="11">
        <v>1102500</v>
      </c>
      <c r="F345" s="11">
        <f t="shared" si="0"/>
        <v>1102500</v>
      </c>
      <c r="G345" s="259" t="s">
        <v>949</v>
      </c>
      <c r="H345" s="237" t="s">
        <v>410</v>
      </c>
      <c r="I345" s="344" t="s">
        <v>845</v>
      </c>
      <c r="J345" s="173" t="s">
        <v>1067</v>
      </c>
      <c r="K345" s="351" t="s">
        <v>1019</v>
      </c>
      <c r="L345"/>
    </row>
    <row r="346" spans="1:14" hidden="1" x14ac:dyDescent="0.3">
      <c r="A346" s="161"/>
      <c r="B346" s="44" t="s">
        <v>908</v>
      </c>
      <c r="C346" s="22"/>
      <c r="D346" s="6"/>
      <c r="E346" s="6"/>
      <c r="F346" s="11"/>
      <c r="G346" s="239"/>
      <c r="H346" s="239"/>
      <c r="I346" s="348"/>
      <c r="J346" s="173"/>
      <c r="K346" s="220"/>
      <c r="L346"/>
    </row>
    <row r="347" spans="1:14" x14ac:dyDescent="0.3">
      <c r="A347" s="161">
        <v>169</v>
      </c>
      <c r="B347" s="43" t="s">
        <v>753</v>
      </c>
      <c r="C347" s="236" t="s">
        <v>754</v>
      </c>
      <c r="D347" s="11">
        <v>2000000</v>
      </c>
      <c r="E347" s="11"/>
      <c r="F347" s="11">
        <v>2000000</v>
      </c>
      <c r="G347" s="259" t="s">
        <v>949</v>
      </c>
      <c r="H347" s="237" t="s">
        <v>837</v>
      </c>
      <c r="I347" s="43" t="s">
        <v>838</v>
      </c>
      <c r="J347" s="173" t="s">
        <v>1071</v>
      </c>
      <c r="K347" s="367" t="s">
        <v>130</v>
      </c>
      <c r="L347" s="368">
        <v>2710000</v>
      </c>
      <c r="M347" t="s">
        <v>1101</v>
      </c>
      <c r="N347" s="220" t="s">
        <v>1104</v>
      </c>
    </row>
    <row r="348" spans="1:14" hidden="1" x14ac:dyDescent="0.3">
      <c r="A348" s="161"/>
      <c r="B348" s="369" t="s">
        <v>755</v>
      </c>
      <c r="C348" s="4"/>
      <c r="D348" s="370"/>
      <c r="E348" s="370"/>
      <c r="F348" s="371"/>
      <c r="G348" s="372"/>
      <c r="H348" s="372"/>
      <c r="I348" s="373"/>
      <c r="J348" s="173"/>
      <c r="K348" s="220"/>
      <c r="L348"/>
    </row>
    <row r="349" spans="1:14" x14ac:dyDescent="0.3">
      <c r="A349" s="161">
        <v>170</v>
      </c>
      <c r="B349" s="275" t="s">
        <v>170</v>
      </c>
      <c r="C349" s="236">
        <v>101040003641</v>
      </c>
      <c r="D349" s="20">
        <v>185092794</v>
      </c>
      <c r="E349" s="11">
        <v>130000000</v>
      </c>
      <c r="F349" s="11">
        <f t="shared" si="0"/>
        <v>55092794</v>
      </c>
      <c r="G349" s="259" t="s">
        <v>938</v>
      </c>
      <c r="H349" s="237" t="s">
        <v>837</v>
      </c>
      <c r="I349" s="344" t="s">
        <v>854</v>
      </c>
      <c r="J349" s="173" t="s">
        <v>1072</v>
      </c>
      <c r="K349" s="220"/>
      <c r="L349"/>
    </row>
    <row r="350" spans="1:14" hidden="1" x14ac:dyDescent="0.3">
      <c r="A350" s="161"/>
      <c r="B350" s="274" t="s">
        <v>967</v>
      </c>
      <c r="C350" s="19"/>
      <c r="D350" s="21"/>
      <c r="E350" s="6"/>
      <c r="F350" s="11"/>
      <c r="G350" s="239"/>
      <c r="H350" s="239"/>
      <c r="I350" s="348"/>
      <c r="J350" s="173"/>
      <c r="K350" s="220"/>
      <c r="L350"/>
    </row>
    <row r="351" spans="1:14" x14ac:dyDescent="0.3">
      <c r="A351" s="161">
        <v>171</v>
      </c>
      <c r="B351" s="43" t="s">
        <v>953</v>
      </c>
      <c r="C351" s="43"/>
      <c r="D351" s="20">
        <v>491309363.80000001</v>
      </c>
      <c r="E351" s="11">
        <v>225042604.78</v>
      </c>
      <c r="F351" s="11">
        <f t="shared" si="0"/>
        <v>266266759.02000001</v>
      </c>
      <c r="G351" s="259" t="s">
        <v>938</v>
      </c>
      <c r="H351" s="237" t="s">
        <v>837</v>
      </c>
      <c r="I351" s="344" t="s">
        <v>854</v>
      </c>
      <c r="J351" s="173" t="s">
        <v>1072</v>
      </c>
      <c r="K351" s="220"/>
      <c r="L351"/>
    </row>
    <row r="352" spans="1:14" hidden="1" x14ac:dyDescent="0.3">
      <c r="A352" s="161"/>
      <c r="B352" s="44"/>
      <c r="C352" s="19"/>
      <c r="D352" s="21"/>
      <c r="E352" s="6"/>
      <c r="F352" s="11"/>
      <c r="G352" s="239"/>
      <c r="H352" s="239"/>
      <c r="I352" s="348"/>
      <c r="J352" s="173"/>
      <c r="K352" s="220"/>
      <c r="L352"/>
    </row>
    <row r="353" spans="1:12" x14ac:dyDescent="0.3">
      <c r="A353" s="29"/>
      <c r="B353" s="243" t="s">
        <v>179</v>
      </c>
      <c r="C353" s="244"/>
      <c r="D353" s="265">
        <f>SUM(D6:D352)</f>
        <v>1049099044.1600001</v>
      </c>
      <c r="E353" s="265">
        <f>SUM(E6:E352)</f>
        <v>526965706.34000003</v>
      </c>
      <c r="F353" s="265">
        <f>SUM(F6:F352)</f>
        <v>522133337.82000005</v>
      </c>
      <c r="G353" s="266">
        <v>1</v>
      </c>
      <c r="H353" s="265">
        <v>1</v>
      </c>
      <c r="I353" s="342">
        <v>1</v>
      </c>
      <c r="J353" s="173"/>
      <c r="K353" s="220"/>
      <c r="L353"/>
    </row>
    <row r="354" spans="1:12" hidden="1" x14ac:dyDescent="0.3">
      <c r="A354" s="29"/>
      <c r="B354" s="177"/>
      <c r="C354" s="160"/>
      <c r="D354" s="31"/>
      <c r="E354" s="86"/>
      <c r="F354" s="31"/>
      <c r="G354" s="31"/>
      <c r="H354" s="31"/>
      <c r="I354" s="29"/>
      <c r="J354" s="29"/>
      <c r="K354" s="29"/>
      <c r="L354"/>
    </row>
    <row r="355" spans="1:12" hidden="1" x14ac:dyDescent="0.3">
      <c r="A355" s="29"/>
      <c r="B355" s="32"/>
      <c r="C355" s="218"/>
      <c r="D355" s="31"/>
      <c r="E355" s="86"/>
      <c r="F355" s="86"/>
      <c r="G355" s="31"/>
      <c r="H355" s="31"/>
      <c r="I355" s="29"/>
      <c r="J355" s="29"/>
      <c r="K355" s="29"/>
      <c r="L355"/>
    </row>
  </sheetData>
  <autoFilter ref="A1:K355" xr:uid="{AE95DD3D-3E0F-4112-A175-2AC3C7B1C449}">
    <filterColumn colId="8">
      <customFilters>
        <customFilter operator="notEqual" val=" "/>
      </customFilters>
    </filterColumn>
  </autoFilter>
  <pageMargins left="0.7" right="0.7" top="0.75" bottom="0.75" header="0.3" footer="0.3"/>
  <pageSetup paperSize="9" scale="7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5C487-7221-4552-A360-3779F22357D9}">
  <dimension ref="A1:K232"/>
  <sheetViews>
    <sheetView topLeftCell="A208" workbookViewId="0">
      <selection activeCell="H214" sqref="H214"/>
    </sheetView>
  </sheetViews>
  <sheetFormatPr defaultColWidth="8.109375" defaultRowHeight="14.4" x14ac:dyDescent="0.3"/>
  <cols>
    <col min="2" max="2" width="27.33203125" customWidth="1"/>
    <col min="3" max="3" width="17.109375" style="1" customWidth="1"/>
    <col min="4" max="4" width="25.6640625" style="67" customWidth="1"/>
    <col min="5" max="5" width="13.109375" style="93" customWidth="1"/>
    <col min="6" max="6" width="13.33203125" customWidth="1"/>
    <col min="8" max="8" width="12.88671875" customWidth="1"/>
    <col min="9" max="9" width="15.6640625" customWidth="1"/>
    <col min="10" max="10" width="14.88671875" bestFit="1" customWidth="1"/>
    <col min="11" max="11" width="14.6640625" customWidth="1"/>
  </cols>
  <sheetData>
    <row r="1" spans="1:6" ht="11.4" customHeight="1" x14ac:dyDescent="0.3">
      <c r="B1" s="27"/>
      <c r="C1" s="4"/>
      <c r="D1" s="3"/>
      <c r="E1" s="4"/>
      <c r="F1" s="4"/>
    </row>
    <row r="2" spans="1:6" ht="11.4" customHeight="1" x14ac:dyDescent="0.3">
      <c r="B2" s="27"/>
      <c r="C2" s="4" t="s">
        <v>404</v>
      </c>
      <c r="D2" s="3"/>
      <c r="E2" s="4"/>
      <c r="F2" s="4"/>
    </row>
    <row r="3" spans="1:6" ht="11.4" customHeight="1" x14ac:dyDescent="0.3">
      <c r="B3" s="27"/>
      <c r="C3" s="4"/>
      <c r="D3" s="3"/>
      <c r="E3" s="4"/>
      <c r="F3" s="4"/>
    </row>
    <row r="4" spans="1:6" x14ac:dyDescent="0.3">
      <c r="A4" s="26" t="s">
        <v>95</v>
      </c>
      <c r="B4" s="26" t="s">
        <v>96</v>
      </c>
      <c r="C4" s="14" t="s">
        <v>107</v>
      </c>
      <c r="D4" s="63" t="s">
        <v>139</v>
      </c>
    </row>
    <row r="5" spans="1:6" ht="11.4" customHeight="1" x14ac:dyDescent="0.3">
      <c r="A5" s="10">
        <v>1</v>
      </c>
      <c r="B5" s="472" t="s">
        <v>67</v>
      </c>
      <c r="C5" s="5">
        <v>868467.1</v>
      </c>
      <c r="D5" s="64" t="s">
        <v>68</v>
      </c>
    </row>
    <row r="6" spans="1:6" ht="11.4" customHeight="1" x14ac:dyDescent="0.3">
      <c r="A6" s="10"/>
      <c r="B6" s="472"/>
      <c r="C6" s="5"/>
      <c r="D6" s="64"/>
    </row>
    <row r="7" spans="1:6" ht="11.4" customHeight="1" x14ac:dyDescent="0.3">
      <c r="A7" s="10">
        <v>2</v>
      </c>
      <c r="B7" s="472" t="s">
        <v>69</v>
      </c>
      <c r="C7" s="5">
        <v>412600</v>
      </c>
      <c r="D7" s="64" t="s">
        <v>68</v>
      </c>
    </row>
    <row r="8" spans="1:6" ht="11.4" customHeight="1" x14ac:dyDescent="0.3">
      <c r="A8" s="10"/>
      <c r="B8" s="472"/>
      <c r="C8" s="5"/>
      <c r="D8" s="64"/>
    </row>
    <row r="9" spans="1:6" ht="11.4" customHeight="1" x14ac:dyDescent="0.3">
      <c r="A9" s="10">
        <v>3</v>
      </c>
      <c r="B9" s="472" t="s">
        <v>70</v>
      </c>
      <c r="C9" s="5">
        <v>412600</v>
      </c>
      <c r="D9" s="64" t="s">
        <v>68</v>
      </c>
    </row>
    <row r="10" spans="1:6" ht="11.4" customHeight="1" x14ac:dyDescent="0.3">
      <c r="A10" s="10"/>
      <c r="B10" s="472"/>
      <c r="C10" s="5"/>
      <c r="D10" s="64"/>
    </row>
    <row r="11" spans="1:6" ht="11.4" customHeight="1" x14ac:dyDescent="0.3">
      <c r="A11" s="10">
        <v>4</v>
      </c>
      <c r="B11" s="472" t="s">
        <v>71</v>
      </c>
      <c r="C11" s="5">
        <v>711000</v>
      </c>
      <c r="D11" s="64" t="s">
        <v>81</v>
      </c>
    </row>
    <row r="12" spans="1:6" ht="11.4" customHeight="1" x14ac:dyDescent="0.3">
      <c r="A12" s="10"/>
      <c r="B12" s="472"/>
      <c r="C12" s="5"/>
      <c r="D12" s="64"/>
    </row>
    <row r="13" spans="1:6" ht="11.4" customHeight="1" x14ac:dyDescent="0.3">
      <c r="A13" s="10">
        <v>5</v>
      </c>
      <c r="B13" s="472" t="s">
        <v>72</v>
      </c>
      <c r="C13" s="5">
        <v>1654000</v>
      </c>
      <c r="D13" s="64" t="s">
        <v>68</v>
      </c>
    </row>
    <row r="14" spans="1:6" ht="11.4" customHeight="1" x14ac:dyDescent="0.3">
      <c r="A14" s="10"/>
      <c r="B14" s="472"/>
      <c r="C14" s="5"/>
      <c r="D14" s="64"/>
    </row>
    <row r="15" spans="1:6" ht="11.4" customHeight="1" x14ac:dyDescent="0.3">
      <c r="A15" s="10">
        <v>6</v>
      </c>
      <c r="B15" s="10" t="s">
        <v>73</v>
      </c>
      <c r="C15" s="5">
        <v>65000</v>
      </c>
      <c r="D15" s="64" t="s">
        <v>68</v>
      </c>
    </row>
    <row r="16" spans="1:6" ht="11.4" customHeight="1" x14ac:dyDescent="0.3">
      <c r="A16" s="10">
        <v>7</v>
      </c>
      <c r="B16" s="10" t="s">
        <v>74</v>
      </c>
      <c r="C16" s="5">
        <v>376200</v>
      </c>
      <c r="D16" s="64" t="s">
        <v>68</v>
      </c>
    </row>
    <row r="17" spans="1:4" ht="11.4" customHeight="1" x14ac:dyDescent="0.3">
      <c r="A17" s="10">
        <v>8</v>
      </c>
      <c r="B17" s="472" t="s">
        <v>70</v>
      </c>
      <c r="C17" s="5">
        <v>412600</v>
      </c>
      <c r="D17" s="64" t="s">
        <v>68</v>
      </c>
    </row>
    <row r="18" spans="1:4" ht="11.4" customHeight="1" x14ac:dyDescent="0.3">
      <c r="A18" s="10"/>
      <c r="B18" s="472"/>
      <c r="C18" s="5"/>
      <c r="D18" s="64"/>
    </row>
    <row r="19" spans="1:4" ht="11.4" customHeight="1" x14ac:dyDescent="0.3">
      <c r="A19" s="10">
        <v>9</v>
      </c>
      <c r="B19" s="469" t="s">
        <v>75</v>
      </c>
      <c r="C19" s="6">
        <v>1432000</v>
      </c>
      <c r="D19" s="64" t="s">
        <v>68</v>
      </c>
    </row>
    <row r="20" spans="1:4" ht="11.4" customHeight="1" x14ac:dyDescent="0.3">
      <c r="A20" s="10"/>
      <c r="B20" s="469"/>
      <c r="C20" s="8"/>
      <c r="D20" s="65"/>
    </row>
    <row r="21" spans="1:4" ht="11.4" customHeight="1" x14ac:dyDescent="0.3">
      <c r="A21" s="10">
        <v>10</v>
      </c>
      <c r="B21" s="472" t="s">
        <v>76</v>
      </c>
      <c r="C21" s="5">
        <v>1064000</v>
      </c>
      <c r="D21" s="64" t="s">
        <v>68</v>
      </c>
    </row>
    <row r="22" spans="1:4" ht="11.4" customHeight="1" x14ac:dyDescent="0.3">
      <c r="A22" s="10"/>
      <c r="B22" s="472"/>
      <c r="C22" s="9"/>
      <c r="D22" s="64"/>
    </row>
    <row r="23" spans="1:4" ht="11.4" customHeight="1" x14ac:dyDescent="0.3">
      <c r="A23" s="10">
        <v>11</v>
      </c>
      <c r="B23" s="469" t="s">
        <v>77</v>
      </c>
      <c r="C23" s="6">
        <v>1419200</v>
      </c>
      <c r="D23" s="65" t="s">
        <v>68</v>
      </c>
    </row>
    <row r="24" spans="1:4" ht="11.4" customHeight="1" x14ac:dyDescent="0.3">
      <c r="A24" s="10"/>
      <c r="B24" s="469"/>
      <c r="C24" s="8"/>
      <c r="D24" s="65"/>
    </row>
    <row r="25" spans="1:4" ht="11.4" customHeight="1" x14ac:dyDescent="0.3">
      <c r="A25" s="10">
        <v>12</v>
      </c>
      <c r="B25" s="472" t="s">
        <v>78</v>
      </c>
      <c r="C25" s="5">
        <v>247455</v>
      </c>
      <c r="D25" s="65" t="s">
        <v>68</v>
      </c>
    </row>
    <row r="26" spans="1:4" ht="11.4" customHeight="1" x14ac:dyDescent="0.3">
      <c r="A26" s="10"/>
      <c r="B26" s="472"/>
      <c r="C26" s="5"/>
      <c r="D26" s="64"/>
    </row>
    <row r="27" spans="1:4" ht="11.4" customHeight="1" x14ac:dyDescent="0.3">
      <c r="A27" s="10">
        <v>13</v>
      </c>
      <c r="B27" s="469" t="s">
        <v>32</v>
      </c>
      <c r="C27" s="6">
        <v>1323000</v>
      </c>
      <c r="D27" s="65" t="s">
        <v>68</v>
      </c>
    </row>
    <row r="28" spans="1:4" ht="11.4" customHeight="1" x14ac:dyDescent="0.3">
      <c r="A28" s="10"/>
      <c r="B28" s="469"/>
      <c r="C28" s="6"/>
      <c r="D28" s="64"/>
    </row>
    <row r="29" spans="1:4" ht="11.4" customHeight="1" x14ac:dyDescent="0.3">
      <c r="A29" s="10">
        <v>14</v>
      </c>
      <c r="B29" s="469" t="s">
        <v>79</v>
      </c>
      <c r="C29" s="6">
        <v>2240000</v>
      </c>
      <c r="D29" s="64" t="s">
        <v>80</v>
      </c>
    </row>
    <row r="30" spans="1:4" ht="11.4" customHeight="1" x14ac:dyDescent="0.3">
      <c r="A30" s="10"/>
      <c r="B30" s="469"/>
      <c r="C30" s="6"/>
      <c r="D30" s="64"/>
    </row>
    <row r="31" spans="1:4" ht="11.4" customHeight="1" x14ac:dyDescent="0.3">
      <c r="A31" s="10">
        <v>15</v>
      </c>
      <c r="B31" s="472" t="s">
        <v>44</v>
      </c>
      <c r="C31" s="5">
        <v>20383500</v>
      </c>
      <c r="D31" s="64" t="s">
        <v>87</v>
      </c>
    </row>
    <row r="32" spans="1:4" ht="11.4" customHeight="1" x14ac:dyDescent="0.3">
      <c r="A32" s="10"/>
      <c r="B32" s="472"/>
      <c r="C32" s="5"/>
      <c r="D32" s="64"/>
    </row>
    <row r="33" spans="1:4" ht="11.4" customHeight="1" x14ac:dyDescent="0.3">
      <c r="A33" s="10">
        <v>16</v>
      </c>
      <c r="B33" s="472" t="s">
        <v>36</v>
      </c>
      <c r="C33" s="5">
        <v>117000</v>
      </c>
      <c r="D33" s="64" t="s">
        <v>80</v>
      </c>
    </row>
    <row r="34" spans="1:4" ht="11.4" customHeight="1" x14ac:dyDescent="0.3">
      <c r="A34" s="10"/>
      <c r="B34" s="472"/>
      <c r="C34" s="5"/>
      <c r="D34" s="64"/>
    </row>
    <row r="35" spans="1:4" x14ac:dyDescent="0.3">
      <c r="A35" s="10">
        <v>17</v>
      </c>
      <c r="B35" s="472" t="s">
        <v>56</v>
      </c>
      <c r="C35" s="5">
        <v>1927882.4</v>
      </c>
      <c r="D35" s="64" t="s">
        <v>80</v>
      </c>
    </row>
    <row r="36" spans="1:4" x14ac:dyDescent="0.3">
      <c r="A36" s="10"/>
      <c r="B36" s="472"/>
      <c r="C36" s="5"/>
      <c r="D36" s="64"/>
    </row>
    <row r="37" spans="1:4" x14ac:dyDescent="0.3">
      <c r="A37" s="10">
        <v>18</v>
      </c>
      <c r="B37" s="472" t="s">
        <v>50</v>
      </c>
      <c r="C37" s="5">
        <v>6741994.5</v>
      </c>
      <c r="D37" s="64" t="s">
        <v>80</v>
      </c>
    </row>
    <row r="38" spans="1:4" x14ac:dyDescent="0.3">
      <c r="A38" s="10"/>
      <c r="B38" s="472"/>
      <c r="C38" s="5"/>
      <c r="D38" s="64"/>
    </row>
    <row r="39" spans="1:4" x14ac:dyDescent="0.3">
      <c r="A39" s="10">
        <v>19</v>
      </c>
      <c r="B39" s="475" t="s">
        <v>8</v>
      </c>
      <c r="C39" s="11">
        <v>699950</v>
      </c>
      <c r="D39" s="181" t="s">
        <v>80</v>
      </c>
    </row>
    <row r="40" spans="1:4" x14ac:dyDescent="0.3">
      <c r="A40" s="10"/>
      <c r="B40" s="475"/>
      <c r="C40" s="11"/>
      <c r="D40" s="181"/>
    </row>
    <row r="41" spans="1:4" x14ac:dyDescent="0.3">
      <c r="A41" s="10">
        <v>20</v>
      </c>
      <c r="B41" s="469" t="s">
        <v>90</v>
      </c>
      <c r="C41" s="16">
        <v>1295896.75</v>
      </c>
      <c r="D41" s="64" t="s">
        <v>80</v>
      </c>
    </row>
    <row r="42" spans="1:4" x14ac:dyDescent="0.3">
      <c r="A42" s="10"/>
      <c r="B42" s="474"/>
      <c r="C42" s="17"/>
      <c r="D42" s="64"/>
    </row>
    <row r="43" spans="1:4" x14ac:dyDescent="0.3">
      <c r="A43" s="10">
        <v>21</v>
      </c>
      <c r="B43" s="475" t="s">
        <v>49</v>
      </c>
      <c r="C43" s="11">
        <v>1658044</v>
      </c>
      <c r="D43" s="181" t="s">
        <v>80</v>
      </c>
    </row>
    <row r="44" spans="1:4" x14ac:dyDescent="0.3">
      <c r="A44" s="10"/>
      <c r="B44" s="475"/>
      <c r="C44" s="11"/>
      <c r="D44" s="190">
        <v>45344</v>
      </c>
    </row>
    <row r="45" spans="1:4" x14ac:dyDescent="0.3">
      <c r="A45" s="10">
        <v>22</v>
      </c>
      <c r="B45" s="473" t="s">
        <v>66</v>
      </c>
      <c r="C45" s="13">
        <v>339500</v>
      </c>
      <c r="D45" s="64" t="s">
        <v>80</v>
      </c>
    </row>
    <row r="46" spans="1:4" x14ac:dyDescent="0.3">
      <c r="A46" s="10"/>
      <c r="B46" s="473"/>
      <c r="C46" s="13"/>
      <c r="D46" s="66" t="s">
        <v>94</v>
      </c>
    </row>
    <row r="47" spans="1:4" x14ac:dyDescent="0.3">
      <c r="A47" s="10">
        <v>23</v>
      </c>
      <c r="B47" s="469" t="s">
        <v>40</v>
      </c>
      <c r="C47" s="6">
        <v>5593000</v>
      </c>
      <c r="D47" s="64" t="s">
        <v>80</v>
      </c>
    </row>
    <row r="48" spans="1:4" x14ac:dyDescent="0.3">
      <c r="A48" s="10"/>
      <c r="B48" s="469"/>
      <c r="C48" s="6"/>
      <c r="D48" s="6"/>
    </row>
    <row r="49" spans="1:4" x14ac:dyDescent="0.3">
      <c r="A49" s="10">
        <v>24</v>
      </c>
      <c r="B49" s="469" t="s">
        <v>109</v>
      </c>
      <c r="C49" s="6">
        <v>695000</v>
      </c>
      <c r="D49" s="64" t="s">
        <v>80</v>
      </c>
    </row>
    <row r="50" spans="1:4" x14ac:dyDescent="0.3">
      <c r="A50" s="10"/>
      <c r="B50" s="469"/>
      <c r="C50" s="6"/>
      <c r="D50" s="6"/>
    </row>
    <row r="51" spans="1:4" x14ac:dyDescent="0.3">
      <c r="A51" s="10">
        <v>25</v>
      </c>
      <c r="B51" s="472" t="s">
        <v>11</v>
      </c>
      <c r="C51" s="5">
        <v>16198800</v>
      </c>
      <c r="D51" s="64" t="s">
        <v>80</v>
      </c>
    </row>
    <row r="52" spans="1:4" x14ac:dyDescent="0.3">
      <c r="A52" s="10"/>
      <c r="B52" s="472"/>
      <c r="C52" s="5"/>
      <c r="D52" s="6" t="s">
        <v>113</v>
      </c>
    </row>
    <row r="53" spans="1:4" x14ac:dyDescent="0.3">
      <c r="A53" s="10">
        <v>26</v>
      </c>
      <c r="B53" s="469" t="s">
        <v>37</v>
      </c>
      <c r="C53" s="6">
        <v>15879900</v>
      </c>
      <c r="D53" s="64" t="s">
        <v>80</v>
      </c>
    </row>
    <row r="54" spans="1:4" x14ac:dyDescent="0.3">
      <c r="A54" s="10"/>
      <c r="B54" s="469"/>
      <c r="C54" s="6"/>
      <c r="D54" s="6" t="s">
        <v>119</v>
      </c>
    </row>
    <row r="55" spans="1:4" x14ac:dyDescent="0.3">
      <c r="A55" s="10">
        <v>27</v>
      </c>
      <c r="B55" s="469" t="s">
        <v>9</v>
      </c>
      <c r="C55" s="6">
        <v>1287000</v>
      </c>
      <c r="D55" s="64" t="s">
        <v>80</v>
      </c>
    </row>
    <row r="56" spans="1:4" x14ac:dyDescent="0.3">
      <c r="A56" s="10"/>
      <c r="B56" s="469"/>
      <c r="C56" s="6"/>
      <c r="D56" s="6" t="s">
        <v>120</v>
      </c>
    </row>
    <row r="57" spans="1:4" x14ac:dyDescent="0.3">
      <c r="A57" s="10">
        <v>28</v>
      </c>
      <c r="B57" s="469" t="s">
        <v>43</v>
      </c>
      <c r="C57" s="6">
        <v>1109925</v>
      </c>
      <c r="D57" s="64" t="s">
        <v>80</v>
      </c>
    </row>
    <row r="58" spans="1:4" x14ac:dyDescent="0.3">
      <c r="A58" s="10"/>
      <c r="B58" s="469"/>
      <c r="C58" s="6"/>
      <c r="D58" s="6" t="s">
        <v>121</v>
      </c>
    </row>
    <row r="59" spans="1:4" x14ac:dyDescent="0.3">
      <c r="A59" s="10">
        <v>29</v>
      </c>
      <c r="B59" s="469" t="s">
        <v>118</v>
      </c>
      <c r="C59" s="6">
        <v>3168055</v>
      </c>
      <c r="D59" s="64" t="s">
        <v>80</v>
      </c>
    </row>
    <row r="60" spans="1:4" x14ac:dyDescent="0.3">
      <c r="A60" s="10"/>
      <c r="B60" s="469"/>
      <c r="C60" s="28"/>
      <c r="D60" s="6" t="s">
        <v>121</v>
      </c>
    </row>
    <row r="61" spans="1:4" x14ac:dyDescent="0.3">
      <c r="A61" s="10">
        <v>30</v>
      </c>
      <c r="B61" s="469" t="s">
        <v>45</v>
      </c>
      <c r="C61" s="6">
        <v>2616892</v>
      </c>
      <c r="D61" s="64" t="s">
        <v>80</v>
      </c>
    </row>
    <row r="62" spans="1:4" x14ac:dyDescent="0.3">
      <c r="A62" s="10"/>
      <c r="B62" s="469"/>
      <c r="C62" s="6"/>
      <c r="D62" s="6" t="s">
        <v>121</v>
      </c>
    </row>
    <row r="63" spans="1:4" x14ac:dyDescent="0.3">
      <c r="A63" s="10">
        <v>31</v>
      </c>
      <c r="B63" s="474" t="s">
        <v>85</v>
      </c>
      <c r="C63" s="16">
        <v>235350</v>
      </c>
      <c r="D63" s="6" t="s">
        <v>122</v>
      </c>
    </row>
    <row r="64" spans="1:4" x14ac:dyDescent="0.3">
      <c r="A64" s="10"/>
      <c r="B64" s="474"/>
      <c r="C64" s="33"/>
      <c r="D64" s="6"/>
    </row>
    <row r="65" spans="1:4" x14ac:dyDescent="0.3">
      <c r="A65" s="10">
        <v>32</v>
      </c>
      <c r="B65" s="469" t="s">
        <v>55</v>
      </c>
      <c r="C65" s="6">
        <v>829500</v>
      </c>
      <c r="D65" s="6" t="s">
        <v>108</v>
      </c>
    </row>
    <row r="66" spans="1:4" x14ac:dyDescent="0.3">
      <c r="A66" s="10"/>
      <c r="B66" s="469"/>
      <c r="C66" s="6"/>
      <c r="D66" s="6"/>
    </row>
    <row r="67" spans="1:4" x14ac:dyDescent="0.3">
      <c r="A67" s="10">
        <v>33</v>
      </c>
      <c r="B67" s="476" t="s">
        <v>123</v>
      </c>
      <c r="C67" s="36">
        <v>19825500</v>
      </c>
      <c r="D67" s="6" t="s">
        <v>129</v>
      </c>
    </row>
    <row r="68" spans="1:4" x14ac:dyDescent="0.3">
      <c r="A68" s="10"/>
      <c r="B68" s="476"/>
      <c r="C68" s="36"/>
      <c r="D68" s="6"/>
    </row>
    <row r="69" spans="1:4" x14ac:dyDescent="0.3">
      <c r="A69" s="10">
        <v>34</v>
      </c>
      <c r="B69" s="469" t="s">
        <v>19</v>
      </c>
      <c r="C69" s="6">
        <v>7862808</v>
      </c>
      <c r="D69" s="6" t="s">
        <v>131</v>
      </c>
    </row>
    <row r="70" spans="1:4" x14ac:dyDescent="0.3">
      <c r="A70" s="10"/>
      <c r="B70" s="469"/>
      <c r="C70" s="6"/>
      <c r="D70" s="6"/>
    </row>
    <row r="71" spans="1:4" x14ac:dyDescent="0.3">
      <c r="A71" s="10">
        <v>35</v>
      </c>
      <c r="B71" s="472" t="s">
        <v>39</v>
      </c>
      <c r="C71" s="5">
        <v>490000</v>
      </c>
      <c r="D71" s="6" t="s">
        <v>132</v>
      </c>
    </row>
    <row r="72" spans="1:4" x14ac:dyDescent="0.3">
      <c r="A72" s="10"/>
      <c r="B72" s="472"/>
      <c r="C72" s="5"/>
      <c r="D72" s="6"/>
    </row>
    <row r="73" spans="1:4" x14ac:dyDescent="0.3">
      <c r="A73" s="10">
        <v>36</v>
      </c>
      <c r="B73" s="472" t="s">
        <v>13</v>
      </c>
      <c r="C73" s="5">
        <v>1570000</v>
      </c>
      <c r="D73" s="6" t="s">
        <v>108</v>
      </c>
    </row>
    <row r="74" spans="1:4" x14ac:dyDescent="0.3">
      <c r="A74" s="10"/>
      <c r="B74" s="472"/>
      <c r="C74" s="5"/>
      <c r="D74" s="6"/>
    </row>
    <row r="75" spans="1:4" x14ac:dyDescent="0.3">
      <c r="A75" s="10">
        <v>37</v>
      </c>
      <c r="B75" s="477" t="s">
        <v>127</v>
      </c>
      <c r="C75" s="35">
        <v>4773140</v>
      </c>
      <c r="D75" s="6" t="s">
        <v>132</v>
      </c>
    </row>
    <row r="76" spans="1:4" x14ac:dyDescent="0.3">
      <c r="A76" s="10"/>
      <c r="B76" s="478"/>
      <c r="C76" s="34"/>
      <c r="D76" s="6"/>
    </row>
    <row r="77" spans="1:4" x14ac:dyDescent="0.3">
      <c r="A77" s="10">
        <v>38</v>
      </c>
      <c r="B77" s="474" t="s">
        <v>65</v>
      </c>
      <c r="C77" s="16">
        <v>392000</v>
      </c>
      <c r="D77" s="6" t="s">
        <v>136</v>
      </c>
    </row>
    <row r="78" spans="1:4" x14ac:dyDescent="0.3">
      <c r="A78" s="10"/>
      <c r="B78" s="474"/>
      <c r="C78" s="16"/>
      <c r="D78" s="6"/>
    </row>
    <row r="79" spans="1:4" x14ac:dyDescent="0.3">
      <c r="A79" s="10">
        <v>39</v>
      </c>
      <c r="B79" s="469" t="s">
        <v>57</v>
      </c>
      <c r="C79" s="6">
        <v>10578835</v>
      </c>
      <c r="D79" s="6" t="s">
        <v>137</v>
      </c>
    </row>
    <row r="80" spans="1:4" x14ac:dyDescent="0.3">
      <c r="A80" s="10"/>
      <c r="B80" s="469"/>
      <c r="C80" s="6"/>
      <c r="D80" s="6"/>
    </row>
    <row r="81" spans="1:4" x14ac:dyDescent="0.3">
      <c r="A81" s="10">
        <v>40</v>
      </c>
      <c r="B81" s="471" t="s">
        <v>133</v>
      </c>
      <c r="C81" s="38">
        <v>90586.1</v>
      </c>
      <c r="D81" s="6"/>
    </row>
    <row r="82" spans="1:4" x14ac:dyDescent="0.3">
      <c r="A82" s="10"/>
      <c r="B82" s="471"/>
      <c r="C82" s="39"/>
      <c r="D82" s="6"/>
    </row>
    <row r="83" spans="1:4" x14ac:dyDescent="0.3">
      <c r="A83" s="10">
        <v>41</v>
      </c>
      <c r="B83" s="474" t="s">
        <v>84</v>
      </c>
      <c r="C83" s="16">
        <v>688500</v>
      </c>
      <c r="D83" s="6" t="s">
        <v>134</v>
      </c>
    </row>
    <row r="84" spans="1:4" x14ac:dyDescent="0.3">
      <c r="A84" s="10"/>
      <c r="B84" s="474"/>
      <c r="C84" s="33"/>
      <c r="D84" s="6"/>
    </row>
    <row r="85" spans="1:4" x14ac:dyDescent="0.3">
      <c r="A85" s="10">
        <v>42</v>
      </c>
      <c r="B85" s="469" t="s">
        <v>58</v>
      </c>
      <c r="C85" s="6">
        <v>7048800</v>
      </c>
      <c r="D85" s="6" t="s">
        <v>146</v>
      </c>
    </row>
    <row r="86" spans="1:4" x14ac:dyDescent="0.3">
      <c r="A86" s="10"/>
      <c r="B86" s="469"/>
      <c r="C86" s="6"/>
      <c r="D86" s="6"/>
    </row>
    <row r="87" spans="1:4" x14ac:dyDescent="0.3">
      <c r="A87" s="10">
        <v>43</v>
      </c>
      <c r="B87" s="470" t="s">
        <v>140</v>
      </c>
      <c r="C87" s="41">
        <v>9940500</v>
      </c>
      <c r="D87" s="6" t="s">
        <v>146</v>
      </c>
    </row>
    <row r="88" spans="1:4" x14ac:dyDescent="0.3">
      <c r="A88" s="10"/>
      <c r="B88" s="470"/>
      <c r="C88" s="42"/>
      <c r="D88" s="6"/>
    </row>
    <row r="89" spans="1:4" x14ac:dyDescent="0.3">
      <c r="A89" s="10">
        <v>44</v>
      </c>
      <c r="B89" s="469" t="s">
        <v>61</v>
      </c>
      <c r="C89" s="6">
        <v>33232995</v>
      </c>
      <c r="D89" s="6" t="s">
        <v>150</v>
      </c>
    </row>
    <row r="90" spans="1:4" x14ac:dyDescent="0.3">
      <c r="A90" s="10"/>
      <c r="B90" s="469"/>
      <c r="C90" s="6"/>
      <c r="D90" s="6"/>
    </row>
    <row r="91" spans="1:4" x14ac:dyDescent="0.3">
      <c r="A91" s="10">
        <v>45</v>
      </c>
      <c r="B91" s="469" t="s">
        <v>35</v>
      </c>
      <c r="C91" s="6">
        <v>3359200</v>
      </c>
      <c r="D91" s="6" t="s">
        <v>155</v>
      </c>
    </row>
    <row r="92" spans="1:4" x14ac:dyDescent="0.3">
      <c r="A92" s="10"/>
      <c r="B92" s="469"/>
      <c r="C92" s="6"/>
      <c r="D92" s="6"/>
    </row>
    <row r="93" spans="1:4" x14ac:dyDescent="0.3">
      <c r="A93" s="10">
        <v>46</v>
      </c>
      <c r="B93" s="19" t="s">
        <v>135</v>
      </c>
      <c r="C93" s="6">
        <v>7220000</v>
      </c>
      <c r="D93" s="6" t="s">
        <v>113</v>
      </c>
    </row>
    <row r="94" spans="1:4" ht="22.8" x14ac:dyDescent="0.3">
      <c r="A94" s="58">
        <v>47</v>
      </c>
      <c r="B94" s="43" t="s">
        <v>128</v>
      </c>
      <c r="C94" s="11">
        <v>1283315.22</v>
      </c>
      <c r="D94" s="11" t="s">
        <v>158</v>
      </c>
    </row>
    <row r="95" spans="1:4" x14ac:dyDescent="0.3">
      <c r="A95" s="10">
        <v>48</v>
      </c>
      <c r="B95" s="43" t="s">
        <v>22</v>
      </c>
      <c r="C95" s="11">
        <v>3201009.12</v>
      </c>
      <c r="D95" s="11" t="s">
        <v>158</v>
      </c>
    </row>
    <row r="96" spans="1:4" x14ac:dyDescent="0.3">
      <c r="A96" s="10">
        <v>49</v>
      </c>
      <c r="B96" s="19" t="s">
        <v>83</v>
      </c>
      <c r="C96" s="6">
        <v>696600</v>
      </c>
      <c r="D96" s="6" t="s">
        <v>161</v>
      </c>
    </row>
    <row r="97" spans="1:4" x14ac:dyDescent="0.3">
      <c r="A97" s="10">
        <v>50</v>
      </c>
      <c r="B97" s="48" t="s">
        <v>163</v>
      </c>
      <c r="C97" s="62">
        <v>58084800</v>
      </c>
      <c r="D97" s="6" t="s">
        <v>165</v>
      </c>
    </row>
    <row r="98" spans="1:4" x14ac:dyDescent="0.3">
      <c r="A98" s="10">
        <v>51</v>
      </c>
      <c r="B98" s="43" t="s">
        <v>6</v>
      </c>
      <c r="C98" s="11">
        <v>3258500</v>
      </c>
      <c r="D98" s="11" t="s">
        <v>165</v>
      </c>
    </row>
    <row r="99" spans="1:4" ht="14.4" customHeight="1" x14ac:dyDescent="0.3">
      <c r="A99" s="10">
        <v>52</v>
      </c>
      <c r="B99" s="43" t="s">
        <v>54</v>
      </c>
      <c r="C99" s="11">
        <v>1777462</v>
      </c>
      <c r="D99" s="11" t="s">
        <v>165</v>
      </c>
    </row>
    <row r="100" spans="1:4" x14ac:dyDescent="0.3">
      <c r="A100" s="10">
        <v>53</v>
      </c>
      <c r="B100" s="43" t="s">
        <v>64</v>
      </c>
      <c r="C100" s="11">
        <v>3187618</v>
      </c>
      <c r="D100" s="11" t="s">
        <v>165</v>
      </c>
    </row>
    <row r="101" spans="1:4" x14ac:dyDescent="0.3">
      <c r="A101" s="10">
        <v>54</v>
      </c>
      <c r="B101" s="43" t="s">
        <v>82</v>
      </c>
      <c r="C101" s="11">
        <v>9758449</v>
      </c>
      <c r="D101" s="11" t="s">
        <v>165</v>
      </c>
    </row>
    <row r="102" spans="1:4" x14ac:dyDescent="0.3">
      <c r="A102" s="10">
        <v>55</v>
      </c>
      <c r="B102" s="44" t="s">
        <v>8</v>
      </c>
      <c r="C102" s="6">
        <v>699950</v>
      </c>
      <c r="D102" s="6" t="s">
        <v>165</v>
      </c>
    </row>
    <row r="103" spans="1:4" x14ac:dyDescent="0.3">
      <c r="A103" s="10">
        <v>56</v>
      </c>
      <c r="B103" s="43" t="s">
        <v>93</v>
      </c>
      <c r="C103" s="11">
        <v>2328060</v>
      </c>
      <c r="D103" s="11" t="s">
        <v>165</v>
      </c>
    </row>
    <row r="104" spans="1:4" x14ac:dyDescent="0.3">
      <c r="A104" s="10">
        <v>57</v>
      </c>
      <c r="B104" s="44" t="s">
        <v>153</v>
      </c>
      <c r="C104" s="6">
        <v>13266000</v>
      </c>
      <c r="D104" s="6" t="s">
        <v>180</v>
      </c>
    </row>
    <row r="105" spans="1:4" x14ac:dyDescent="0.3">
      <c r="A105" s="10">
        <v>58</v>
      </c>
      <c r="B105" s="152" t="s">
        <v>304</v>
      </c>
      <c r="C105" s="153">
        <v>434750</v>
      </c>
      <c r="D105" s="6"/>
    </row>
    <row r="106" spans="1:4" ht="28.8" x14ac:dyDescent="0.3">
      <c r="A106" s="10">
        <v>59</v>
      </c>
      <c r="B106" s="90" t="s">
        <v>209</v>
      </c>
      <c r="C106" s="89">
        <v>10000000</v>
      </c>
      <c r="D106" s="6"/>
    </row>
    <row r="107" spans="1:4" x14ac:dyDescent="0.3">
      <c r="A107" s="10">
        <v>60</v>
      </c>
      <c r="B107" s="90" t="s">
        <v>210</v>
      </c>
      <c r="C107" s="89">
        <v>1024850</v>
      </c>
      <c r="D107" s="6"/>
    </row>
    <row r="108" spans="1:4" x14ac:dyDescent="0.3">
      <c r="A108" s="10">
        <v>61</v>
      </c>
      <c r="B108" s="90" t="s">
        <v>211</v>
      </c>
      <c r="C108" s="89">
        <v>2708761</v>
      </c>
      <c r="D108" s="64"/>
    </row>
    <row r="109" spans="1:4" ht="28.8" x14ac:dyDescent="0.3">
      <c r="A109" s="10">
        <v>62</v>
      </c>
      <c r="B109" s="90" t="s">
        <v>212</v>
      </c>
      <c r="C109" s="91">
        <v>14747836.300000001</v>
      </c>
      <c r="D109" s="64"/>
    </row>
    <row r="110" spans="1:4" x14ac:dyDescent="0.3">
      <c r="A110" s="10">
        <v>63</v>
      </c>
      <c r="B110" s="90" t="s">
        <v>213</v>
      </c>
      <c r="C110" s="91">
        <v>648260</v>
      </c>
      <c r="D110" s="64"/>
    </row>
    <row r="111" spans="1:4" x14ac:dyDescent="0.3">
      <c r="A111" s="10">
        <v>64</v>
      </c>
      <c r="B111" s="90" t="s">
        <v>214</v>
      </c>
      <c r="C111" s="91">
        <v>2934750</v>
      </c>
      <c r="D111" s="64"/>
    </row>
    <row r="112" spans="1:4" x14ac:dyDescent="0.3">
      <c r="A112" s="10">
        <v>65</v>
      </c>
      <c r="B112" s="90" t="s">
        <v>215</v>
      </c>
      <c r="C112" s="91">
        <v>1686000</v>
      </c>
      <c r="D112" s="64"/>
    </row>
    <row r="113" spans="1:4" x14ac:dyDescent="0.3">
      <c r="A113" s="10">
        <v>66</v>
      </c>
      <c r="B113" s="90" t="s">
        <v>216</v>
      </c>
      <c r="C113" s="91">
        <v>491593</v>
      </c>
      <c r="D113" s="64"/>
    </row>
    <row r="114" spans="1:4" x14ac:dyDescent="0.3">
      <c r="A114" s="10">
        <v>67</v>
      </c>
      <c r="B114" s="90" t="s">
        <v>217</v>
      </c>
      <c r="C114" s="91">
        <v>18827472.5</v>
      </c>
      <c r="D114" s="64"/>
    </row>
    <row r="115" spans="1:4" x14ac:dyDescent="0.3">
      <c r="A115" s="10">
        <v>68</v>
      </c>
      <c r="B115" s="90" t="s">
        <v>218</v>
      </c>
      <c r="C115" s="91">
        <v>12289439.5</v>
      </c>
      <c r="D115" s="64"/>
    </row>
    <row r="116" spans="1:4" x14ac:dyDescent="0.3">
      <c r="A116" s="10">
        <v>69</v>
      </c>
      <c r="B116" s="90" t="s">
        <v>219</v>
      </c>
      <c r="C116" s="91">
        <v>2960035</v>
      </c>
      <c r="D116" s="64"/>
    </row>
    <row r="117" spans="1:4" x14ac:dyDescent="0.3">
      <c r="A117" s="10">
        <v>70</v>
      </c>
      <c r="B117" s="90" t="s">
        <v>220</v>
      </c>
      <c r="C117" s="91">
        <v>2000000</v>
      </c>
      <c r="D117" s="64"/>
    </row>
    <row r="118" spans="1:4" x14ac:dyDescent="0.3">
      <c r="A118" s="10">
        <v>71</v>
      </c>
      <c r="B118" s="90" t="s">
        <v>221</v>
      </c>
      <c r="C118" s="91">
        <v>631966</v>
      </c>
      <c r="D118" s="64"/>
    </row>
    <row r="119" spans="1:4" x14ac:dyDescent="0.3">
      <c r="A119" s="10">
        <v>72</v>
      </c>
      <c r="B119" s="90" t="s">
        <v>222</v>
      </c>
      <c r="C119" s="91">
        <v>4800000</v>
      </c>
      <c r="D119" s="64"/>
    </row>
    <row r="120" spans="1:4" x14ac:dyDescent="0.3">
      <c r="A120" s="10">
        <v>73</v>
      </c>
      <c r="B120" s="90" t="s">
        <v>223</v>
      </c>
      <c r="C120" s="91">
        <v>31393008</v>
      </c>
      <c r="D120" s="64"/>
    </row>
    <row r="121" spans="1:4" x14ac:dyDescent="0.3">
      <c r="A121" s="10">
        <v>74</v>
      </c>
      <c r="B121" s="90" t="s">
        <v>224</v>
      </c>
      <c r="C121" s="91">
        <v>3163991</v>
      </c>
      <c r="D121" s="64"/>
    </row>
    <row r="122" spans="1:4" x14ac:dyDescent="0.3">
      <c r="A122" s="10">
        <v>75</v>
      </c>
      <c r="B122" s="90" t="s">
        <v>225</v>
      </c>
      <c r="C122" s="91">
        <v>3780000</v>
      </c>
      <c r="D122" s="64"/>
    </row>
    <row r="123" spans="1:4" x14ac:dyDescent="0.3">
      <c r="A123" s="10">
        <v>76</v>
      </c>
      <c r="B123" s="90" t="s">
        <v>226</v>
      </c>
      <c r="C123" s="91">
        <v>5220000</v>
      </c>
      <c r="D123" s="64"/>
    </row>
    <row r="124" spans="1:4" x14ac:dyDescent="0.3">
      <c r="A124" s="10">
        <v>77</v>
      </c>
      <c r="B124" s="90" t="s">
        <v>227</v>
      </c>
      <c r="C124" s="91">
        <v>15823500</v>
      </c>
      <c r="D124" s="64"/>
    </row>
    <row r="125" spans="1:4" ht="28.8" x14ac:dyDescent="0.3">
      <c r="A125" s="10">
        <v>78</v>
      </c>
      <c r="B125" s="90" t="s">
        <v>228</v>
      </c>
      <c r="C125" s="91">
        <v>2806161</v>
      </c>
      <c r="D125" s="64"/>
    </row>
    <row r="126" spans="1:4" x14ac:dyDescent="0.3">
      <c r="A126" s="10">
        <v>79</v>
      </c>
      <c r="B126" s="90" t="s">
        <v>229</v>
      </c>
      <c r="C126" s="91">
        <v>13822500</v>
      </c>
      <c r="D126" s="64"/>
    </row>
    <row r="127" spans="1:4" x14ac:dyDescent="0.3">
      <c r="A127" s="10">
        <v>80</v>
      </c>
      <c r="B127" s="90" t="s">
        <v>230</v>
      </c>
      <c r="C127" s="91">
        <v>321939</v>
      </c>
      <c r="D127" s="64"/>
    </row>
    <row r="128" spans="1:4" x14ac:dyDescent="0.3">
      <c r="A128" s="10">
        <v>81</v>
      </c>
      <c r="B128" s="90" t="s">
        <v>231</v>
      </c>
      <c r="C128" s="91">
        <v>3458000</v>
      </c>
      <c r="D128" s="64"/>
    </row>
    <row r="129" spans="1:4" x14ac:dyDescent="0.3">
      <c r="A129" s="10">
        <v>82</v>
      </c>
      <c r="B129" s="90" t="s">
        <v>232</v>
      </c>
      <c r="C129" s="91">
        <v>13595750.5</v>
      </c>
      <c r="D129" s="64"/>
    </row>
    <row r="130" spans="1:4" ht="28.8" x14ac:dyDescent="0.3">
      <c r="A130" s="10">
        <v>83</v>
      </c>
      <c r="B130" s="90" t="s">
        <v>233</v>
      </c>
      <c r="C130" s="91">
        <v>300000</v>
      </c>
      <c r="D130" s="64"/>
    </row>
    <row r="131" spans="1:4" x14ac:dyDescent="0.3">
      <c r="A131" s="10">
        <v>84</v>
      </c>
      <c r="B131" s="90" t="s">
        <v>234</v>
      </c>
      <c r="C131" s="91">
        <v>3358093.5</v>
      </c>
      <c r="D131" s="64"/>
    </row>
    <row r="132" spans="1:4" x14ac:dyDescent="0.3">
      <c r="A132" s="10">
        <v>85</v>
      </c>
      <c r="B132" s="90" t="s">
        <v>235</v>
      </c>
      <c r="C132" s="91">
        <v>4775000</v>
      </c>
      <c r="D132" s="64"/>
    </row>
    <row r="133" spans="1:4" x14ac:dyDescent="0.3">
      <c r="A133" s="10">
        <v>86</v>
      </c>
      <c r="B133" s="90" t="s">
        <v>236</v>
      </c>
      <c r="C133" s="91">
        <v>866906.5</v>
      </c>
      <c r="D133" s="64"/>
    </row>
    <row r="134" spans="1:4" x14ac:dyDescent="0.3">
      <c r="A134" s="10">
        <v>87</v>
      </c>
      <c r="B134" s="90" t="s">
        <v>237</v>
      </c>
      <c r="C134" s="91">
        <v>988194.6</v>
      </c>
      <c r="D134" s="64"/>
    </row>
    <row r="135" spans="1:4" x14ac:dyDescent="0.3">
      <c r="A135" s="10">
        <v>88</v>
      </c>
      <c r="B135" s="90" t="s">
        <v>238</v>
      </c>
      <c r="C135" s="91">
        <v>300000</v>
      </c>
      <c r="D135" s="64"/>
    </row>
    <row r="136" spans="1:4" x14ac:dyDescent="0.3">
      <c r="A136" s="10">
        <v>89</v>
      </c>
      <c r="B136" s="90" t="s">
        <v>239</v>
      </c>
      <c r="C136" s="91">
        <v>3730269.16</v>
      </c>
      <c r="D136" s="64"/>
    </row>
    <row r="137" spans="1:4" x14ac:dyDescent="0.3">
      <c r="A137" s="10">
        <v>90</v>
      </c>
      <c r="B137" s="90" t="s">
        <v>240</v>
      </c>
      <c r="C137" s="91">
        <v>192103.92</v>
      </c>
      <c r="D137" s="64"/>
    </row>
    <row r="138" spans="1:4" x14ac:dyDescent="0.3">
      <c r="A138" s="10">
        <v>91</v>
      </c>
      <c r="B138" s="90" t="s">
        <v>241</v>
      </c>
      <c r="C138" s="91">
        <v>236000</v>
      </c>
      <c r="D138" s="64"/>
    </row>
    <row r="139" spans="1:4" ht="43.2" x14ac:dyDescent="0.3">
      <c r="A139" s="10">
        <v>92</v>
      </c>
      <c r="B139" s="90" t="s">
        <v>242</v>
      </c>
      <c r="C139" s="91">
        <v>712800</v>
      </c>
      <c r="D139" s="64"/>
    </row>
    <row r="140" spans="1:4" x14ac:dyDescent="0.3">
      <c r="A140" s="10">
        <v>93</v>
      </c>
      <c r="B140" s="90" t="s">
        <v>243</v>
      </c>
      <c r="C140" s="91">
        <v>2813900</v>
      </c>
      <c r="D140" s="64"/>
    </row>
    <row r="141" spans="1:4" x14ac:dyDescent="0.3">
      <c r="A141" s="10">
        <v>94</v>
      </c>
      <c r="B141" s="90" t="s">
        <v>244</v>
      </c>
      <c r="C141" s="91">
        <v>954770</v>
      </c>
      <c r="D141" s="64"/>
    </row>
    <row r="142" spans="1:4" x14ac:dyDescent="0.3">
      <c r="A142" s="10">
        <v>95</v>
      </c>
      <c r="B142" s="90" t="s">
        <v>245</v>
      </c>
      <c r="C142" s="91">
        <v>3274000</v>
      </c>
      <c r="D142" s="64"/>
    </row>
    <row r="143" spans="1:4" x14ac:dyDescent="0.3">
      <c r="A143" s="10">
        <v>96</v>
      </c>
      <c r="B143" s="90" t="s">
        <v>246</v>
      </c>
      <c r="C143" s="91">
        <v>481200</v>
      </c>
      <c r="D143" s="64"/>
    </row>
    <row r="144" spans="1:4" x14ac:dyDescent="0.3">
      <c r="A144" s="10">
        <v>97</v>
      </c>
      <c r="B144" s="90" t="s">
        <v>247</v>
      </c>
      <c r="C144" s="91">
        <v>4400400</v>
      </c>
      <c r="D144" s="64"/>
    </row>
    <row r="145" spans="1:9" x14ac:dyDescent="0.3">
      <c r="A145" s="10">
        <v>98</v>
      </c>
      <c r="B145" s="90" t="s">
        <v>248</v>
      </c>
      <c r="C145" s="91">
        <v>2795999.56</v>
      </c>
      <c r="D145" s="64"/>
    </row>
    <row r="146" spans="1:9" x14ac:dyDescent="0.3">
      <c r="A146" s="10">
        <v>99</v>
      </c>
      <c r="B146" s="90" t="s">
        <v>249</v>
      </c>
      <c r="C146" s="91">
        <v>10260000</v>
      </c>
      <c r="D146" s="64"/>
    </row>
    <row r="147" spans="1:9" x14ac:dyDescent="0.3">
      <c r="A147" s="10">
        <v>100</v>
      </c>
      <c r="B147" s="90" t="s">
        <v>250</v>
      </c>
      <c r="C147" s="91">
        <v>17363315</v>
      </c>
      <c r="D147" s="64"/>
    </row>
    <row r="148" spans="1:9" x14ac:dyDescent="0.3">
      <c r="A148" s="10">
        <v>101</v>
      </c>
      <c r="B148" s="90" t="s">
        <v>251</v>
      </c>
      <c r="C148" s="91">
        <v>3740900</v>
      </c>
      <c r="D148" s="64"/>
    </row>
    <row r="149" spans="1:9" x14ac:dyDescent="0.3">
      <c r="A149" s="10">
        <v>102</v>
      </c>
      <c r="B149" s="90" t="s">
        <v>252</v>
      </c>
      <c r="C149" s="91">
        <v>2267460</v>
      </c>
      <c r="D149" s="64"/>
    </row>
    <row r="150" spans="1:9" x14ac:dyDescent="0.3">
      <c r="A150" s="10">
        <v>103</v>
      </c>
      <c r="B150" s="90" t="s">
        <v>253</v>
      </c>
      <c r="C150" s="91">
        <v>6646251.7999999998</v>
      </c>
      <c r="D150" s="64"/>
      <c r="H150" s="204" t="s">
        <v>882</v>
      </c>
      <c r="I150" s="204"/>
    </row>
    <row r="151" spans="1:9" x14ac:dyDescent="0.3">
      <c r="A151" s="10">
        <v>104</v>
      </c>
      <c r="B151" s="187" t="s">
        <v>254</v>
      </c>
      <c r="C151" s="188">
        <v>1175850</v>
      </c>
      <c r="D151" s="64"/>
      <c r="H151" s="202" t="s">
        <v>410</v>
      </c>
      <c r="I151" s="203">
        <v>2250213966.8699999</v>
      </c>
    </row>
    <row r="152" spans="1:9" x14ac:dyDescent="0.3">
      <c r="A152" s="10">
        <v>105</v>
      </c>
      <c r="B152" s="187" t="s">
        <v>255</v>
      </c>
      <c r="C152" s="189">
        <v>2705072</v>
      </c>
      <c r="D152" s="64"/>
      <c r="H152" s="202" t="s">
        <v>156</v>
      </c>
      <c r="I152" s="203">
        <v>2528773862.9699998</v>
      </c>
    </row>
    <row r="153" spans="1:9" x14ac:dyDescent="0.3">
      <c r="A153" s="10">
        <v>106</v>
      </c>
      <c r="B153" s="185" t="s">
        <v>256</v>
      </c>
      <c r="C153" s="186">
        <v>15602285</v>
      </c>
      <c r="D153" s="64"/>
      <c r="H153" s="202" t="s">
        <v>837</v>
      </c>
      <c r="I153" s="203">
        <v>1464998281.53</v>
      </c>
    </row>
    <row r="154" spans="1:9" x14ac:dyDescent="0.3">
      <c r="A154" s="10">
        <v>107</v>
      </c>
      <c r="B154" s="90" t="s">
        <v>257</v>
      </c>
      <c r="C154" s="91">
        <v>6735995.6100000003</v>
      </c>
      <c r="D154" s="64"/>
      <c r="H154" s="202"/>
      <c r="I154" s="203">
        <f>SUM(I151:I153)</f>
        <v>6243986111.3699999</v>
      </c>
    </row>
    <row r="155" spans="1:9" x14ac:dyDescent="0.3">
      <c r="A155" s="10">
        <v>108</v>
      </c>
      <c r="B155" s="114" t="s">
        <v>268</v>
      </c>
      <c r="C155" s="89">
        <v>9000000</v>
      </c>
      <c r="D155" s="64"/>
      <c r="H155" s="29"/>
      <c r="I155" s="29"/>
    </row>
    <row r="156" spans="1:9" x14ac:dyDescent="0.3">
      <c r="A156" s="10">
        <v>109</v>
      </c>
      <c r="B156" s="184" t="s">
        <v>126</v>
      </c>
      <c r="C156" s="182">
        <v>4000000</v>
      </c>
      <c r="D156" s="181"/>
    </row>
    <row r="157" spans="1:9" x14ac:dyDescent="0.3">
      <c r="A157" s="10">
        <v>110</v>
      </c>
      <c r="B157" s="90" t="s">
        <v>167</v>
      </c>
      <c r="C157" s="89">
        <v>1000100</v>
      </c>
      <c r="D157" s="64"/>
    </row>
    <row r="158" spans="1:9" x14ac:dyDescent="0.3">
      <c r="A158" s="10">
        <v>111</v>
      </c>
      <c r="B158" s="183" t="s">
        <v>59</v>
      </c>
      <c r="C158" s="182">
        <v>3370815</v>
      </c>
      <c r="D158" s="181" t="s">
        <v>381</v>
      </c>
      <c r="E158" s="208">
        <v>136518</v>
      </c>
      <c r="F158" s="155" t="s">
        <v>382</v>
      </c>
      <c r="H158" s="164"/>
      <c r="I158" s="165"/>
    </row>
    <row r="159" spans="1:9" x14ac:dyDescent="0.3">
      <c r="A159" s="10">
        <v>112</v>
      </c>
      <c r="B159" s="151" t="s">
        <v>309</v>
      </c>
      <c r="C159" s="89">
        <v>200000</v>
      </c>
      <c r="D159" s="64"/>
      <c r="E159" s="101"/>
      <c r="F159" s="10"/>
      <c r="H159" s="166"/>
      <c r="I159" s="167"/>
    </row>
    <row r="160" spans="1:9" x14ac:dyDescent="0.3">
      <c r="A160" s="10">
        <v>113</v>
      </c>
      <c r="B160" s="151" t="s">
        <v>17</v>
      </c>
      <c r="C160" s="89">
        <v>3932680</v>
      </c>
      <c r="D160" s="64"/>
      <c r="E160" s="101"/>
      <c r="F160" s="10"/>
      <c r="H160" s="166"/>
      <c r="I160" s="167"/>
    </row>
    <row r="161" spans="1:9" ht="22.8" x14ac:dyDescent="0.3">
      <c r="A161" s="10">
        <v>114</v>
      </c>
      <c r="B161" s="154" t="s">
        <v>305</v>
      </c>
      <c r="C161" s="153">
        <v>195986</v>
      </c>
      <c r="D161" s="64"/>
      <c r="E161" s="101"/>
      <c r="F161" s="10"/>
      <c r="H161" s="166"/>
      <c r="I161" s="167"/>
    </row>
    <row r="162" spans="1:9" x14ac:dyDescent="0.3">
      <c r="A162" s="10">
        <v>115</v>
      </c>
      <c r="B162" s="43" t="s">
        <v>115</v>
      </c>
      <c r="C162" s="6">
        <v>26946120</v>
      </c>
      <c r="D162" s="65"/>
      <c r="E162" s="209"/>
      <c r="F162" s="163"/>
      <c r="H162" s="166"/>
      <c r="I162" s="167"/>
    </row>
    <row r="163" spans="1:9" x14ac:dyDescent="0.3">
      <c r="A163" s="10">
        <v>116</v>
      </c>
      <c r="B163" s="201" t="s">
        <v>178</v>
      </c>
      <c r="C163" s="89">
        <v>2718750</v>
      </c>
      <c r="D163" s="64"/>
      <c r="E163" s="101"/>
      <c r="F163" s="10"/>
      <c r="H163" s="161"/>
      <c r="I163" s="161"/>
    </row>
    <row r="164" spans="1:9" x14ac:dyDescent="0.3">
      <c r="A164" s="10">
        <v>117</v>
      </c>
      <c r="B164" s="200" t="s">
        <v>272</v>
      </c>
      <c r="C164" s="182">
        <v>1971638</v>
      </c>
      <c r="D164" s="181" t="s">
        <v>881</v>
      </c>
      <c r="E164" s="208">
        <v>80000</v>
      </c>
      <c r="F164" s="155" t="s">
        <v>893</v>
      </c>
    </row>
    <row r="165" spans="1:9" x14ac:dyDescent="0.3">
      <c r="A165" s="10">
        <v>118</v>
      </c>
      <c r="B165" s="168" t="s">
        <v>262</v>
      </c>
      <c r="C165" s="169">
        <v>1979100</v>
      </c>
      <c r="D165" s="64"/>
      <c r="E165" s="209"/>
      <c r="F165" s="163"/>
    </row>
    <row r="166" spans="1:9" x14ac:dyDescent="0.3">
      <c r="A166" s="10">
        <v>119</v>
      </c>
      <c r="B166" s="168" t="s">
        <v>269</v>
      </c>
      <c r="C166" s="98">
        <v>6854905.5</v>
      </c>
      <c r="D166" s="64"/>
      <c r="E166" s="209"/>
      <c r="F166" s="163"/>
    </row>
    <row r="167" spans="1:9" x14ac:dyDescent="0.3">
      <c r="A167" s="10">
        <v>120</v>
      </c>
      <c r="B167" s="154" t="s">
        <v>308</v>
      </c>
      <c r="C167" s="153">
        <v>17301815</v>
      </c>
      <c r="D167" s="64"/>
      <c r="E167" s="209"/>
      <c r="F167" s="163"/>
    </row>
    <row r="168" spans="1:9" x14ac:dyDescent="0.3">
      <c r="A168" s="10">
        <v>121</v>
      </c>
      <c r="B168" s="43" t="s">
        <v>142</v>
      </c>
      <c r="C168" s="41">
        <v>2860067</v>
      </c>
      <c r="D168" s="64"/>
      <c r="E168" s="209"/>
      <c r="F168" s="163"/>
    </row>
    <row r="169" spans="1:9" ht="22.8" x14ac:dyDescent="0.3">
      <c r="A169" s="10">
        <v>122</v>
      </c>
      <c r="B169" s="43" t="s">
        <v>291</v>
      </c>
      <c r="C169" s="11">
        <v>2740491</v>
      </c>
      <c r="D169" s="181"/>
      <c r="E169" s="208">
        <v>129350</v>
      </c>
      <c r="F169" s="155" t="s">
        <v>894</v>
      </c>
    </row>
    <row r="170" spans="1:9" x14ac:dyDescent="0.3">
      <c r="A170" s="10">
        <v>123</v>
      </c>
      <c r="B170" s="43" t="s">
        <v>144</v>
      </c>
      <c r="C170" s="41">
        <v>898478</v>
      </c>
      <c r="D170" s="64"/>
      <c r="E170" s="209"/>
      <c r="F170" s="163"/>
    </row>
    <row r="171" spans="1:9" x14ac:dyDescent="0.3">
      <c r="A171" s="10">
        <v>124</v>
      </c>
      <c r="B171" s="43" t="s">
        <v>10</v>
      </c>
      <c r="C171" s="11">
        <v>40175767</v>
      </c>
      <c r="D171" s="181"/>
      <c r="E171" s="208"/>
      <c r="F171" s="155"/>
    </row>
    <row r="172" spans="1:9" x14ac:dyDescent="0.3">
      <c r="A172" s="178">
        <v>125</v>
      </c>
      <c r="B172" s="48" t="s">
        <v>152</v>
      </c>
      <c r="C172" s="179">
        <v>6001830</v>
      </c>
      <c r="D172" s="180"/>
      <c r="E172" s="210"/>
      <c r="F172" s="178"/>
    </row>
    <row r="173" spans="1:9" x14ac:dyDescent="0.3">
      <c r="A173" s="10">
        <v>126</v>
      </c>
      <c r="B173" s="43" t="s">
        <v>899</v>
      </c>
      <c r="C173" s="94">
        <v>6745051</v>
      </c>
      <c r="D173" s="64"/>
      <c r="E173" s="208">
        <v>111500</v>
      </c>
      <c r="F173" s="155" t="s">
        <v>900</v>
      </c>
    </row>
    <row r="174" spans="1:9" x14ac:dyDescent="0.3">
      <c r="A174" s="10">
        <v>127</v>
      </c>
      <c r="B174" s="43" t="s">
        <v>143</v>
      </c>
      <c r="C174" s="40">
        <v>2725072</v>
      </c>
      <c r="D174" s="64"/>
      <c r="E174" s="208"/>
      <c r="F174" s="155" t="s">
        <v>900</v>
      </c>
    </row>
    <row r="175" spans="1:9" x14ac:dyDescent="0.3">
      <c r="A175" s="10">
        <v>128</v>
      </c>
      <c r="B175" s="19" t="s">
        <v>791</v>
      </c>
      <c r="C175" s="41">
        <v>1420200</v>
      </c>
      <c r="D175" s="64"/>
      <c r="E175" s="209"/>
      <c r="F175" s="163"/>
    </row>
    <row r="176" spans="1:9" x14ac:dyDescent="0.3">
      <c r="A176" s="10">
        <v>129</v>
      </c>
      <c r="B176" s="43" t="s">
        <v>12</v>
      </c>
      <c r="C176" s="11">
        <v>14695880</v>
      </c>
      <c r="D176" s="181"/>
      <c r="E176" s="211" t="s">
        <v>902</v>
      </c>
      <c r="F176" s="155" t="s">
        <v>901</v>
      </c>
    </row>
    <row r="177" spans="1:6" x14ac:dyDescent="0.3">
      <c r="A177" s="10">
        <v>130</v>
      </c>
      <c r="B177" s="19" t="s">
        <v>86</v>
      </c>
      <c r="C177" s="95">
        <v>1000000</v>
      </c>
      <c r="D177" s="64"/>
      <c r="E177" s="209"/>
      <c r="F177" s="163"/>
    </row>
    <row r="178" spans="1:6" x14ac:dyDescent="0.3">
      <c r="A178" s="10">
        <v>131</v>
      </c>
      <c r="B178" s="19" t="s">
        <v>141</v>
      </c>
      <c r="C178" s="95">
        <v>25851000</v>
      </c>
      <c r="D178" s="64"/>
      <c r="E178" s="209"/>
      <c r="F178" s="163"/>
    </row>
    <row r="179" spans="1:6" x14ac:dyDescent="0.3">
      <c r="A179" s="10">
        <v>132</v>
      </c>
      <c r="B179" s="19" t="s">
        <v>271</v>
      </c>
      <c r="C179" s="98">
        <v>4259960</v>
      </c>
      <c r="D179" s="64"/>
      <c r="E179" s="209"/>
      <c r="F179" s="163"/>
    </row>
    <row r="180" spans="1:6" x14ac:dyDescent="0.3">
      <c r="A180" s="10">
        <v>133</v>
      </c>
      <c r="B180" s="7" t="s">
        <v>275</v>
      </c>
      <c r="C180" s="98">
        <v>9000000</v>
      </c>
      <c r="D180" s="64"/>
      <c r="E180" s="209"/>
      <c r="F180" s="163"/>
    </row>
    <row r="181" spans="1:6" x14ac:dyDescent="0.3">
      <c r="A181" s="10">
        <v>134</v>
      </c>
      <c r="B181" s="168" t="s">
        <v>263</v>
      </c>
      <c r="C181" s="205">
        <v>2448700</v>
      </c>
      <c r="D181" s="64"/>
      <c r="E181" s="209"/>
      <c r="F181" s="163"/>
    </row>
    <row r="182" spans="1:6" x14ac:dyDescent="0.3">
      <c r="A182" s="10">
        <v>135</v>
      </c>
      <c r="B182" s="168" t="s">
        <v>264</v>
      </c>
      <c r="C182" s="169">
        <v>2493500</v>
      </c>
      <c r="D182" s="64"/>
      <c r="E182" s="209"/>
      <c r="F182" s="163"/>
    </row>
    <row r="183" spans="1:6" x14ac:dyDescent="0.3">
      <c r="A183" s="10">
        <v>136</v>
      </c>
      <c r="B183" s="168" t="s">
        <v>265</v>
      </c>
      <c r="C183" s="169">
        <v>3243400</v>
      </c>
      <c r="D183" s="64"/>
      <c r="E183" s="209"/>
      <c r="F183" s="163"/>
    </row>
    <row r="184" spans="1:6" x14ac:dyDescent="0.3">
      <c r="A184" s="10">
        <v>137</v>
      </c>
      <c r="B184" s="19" t="s">
        <v>3</v>
      </c>
      <c r="C184" s="95">
        <v>9000000</v>
      </c>
      <c r="D184" s="64"/>
      <c r="E184" s="209"/>
      <c r="F184" s="163"/>
    </row>
    <row r="185" spans="1:6" ht="22.8" x14ac:dyDescent="0.3">
      <c r="A185" s="10">
        <v>138</v>
      </c>
      <c r="B185" s="19" t="s">
        <v>30</v>
      </c>
      <c r="C185" s="95">
        <v>7000000</v>
      </c>
      <c r="D185" s="64"/>
      <c r="E185" s="209"/>
      <c r="F185" s="163"/>
    </row>
    <row r="186" spans="1:6" x14ac:dyDescent="0.3">
      <c r="A186" s="10">
        <v>139</v>
      </c>
      <c r="B186" s="43" t="s">
        <v>7</v>
      </c>
      <c r="C186" s="20">
        <v>1816850</v>
      </c>
      <c r="D186" s="181"/>
      <c r="E186" s="208">
        <v>50080</v>
      </c>
      <c r="F186" s="155" t="s">
        <v>916</v>
      </c>
    </row>
    <row r="187" spans="1:6" x14ac:dyDescent="0.3">
      <c r="A187" s="10">
        <v>140</v>
      </c>
      <c r="B187" s="43" t="s">
        <v>27</v>
      </c>
      <c r="C187" s="94">
        <v>2087661.6</v>
      </c>
      <c r="D187" s="64"/>
      <c r="E187" s="209"/>
      <c r="F187" s="163"/>
    </row>
    <row r="188" spans="1:6" x14ac:dyDescent="0.3">
      <c r="A188" s="10">
        <v>141</v>
      </c>
      <c r="B188" s="43" t="s">
        <v>18</v>
      </c>
      <c r="C188" s="20">
        <v>2364959</v>
      </c>
      <c r="D188" s="181"/>
      <c r="E188" s="208">
        <v>45700</v>
      </c>
      <c r="F188" s="155" t="s">
        <v>919</v>
      </c>
    </row>
    <row r="189" spans="1:6" x14ac:dyDescent="0.3">
      <c r="A189" s="10">
        <v>142</v>
      </c>
      <c r="B189" s="43" t="s">
        <v>162</v>
      </c>
      <c r="C189" s="21">
        <v>83689882</v>
      </c>
      <c r="D189" s="64"/>
      <c r="E189" s="209"/>
      <c r="F189" s="163"/>
    </row>
    <row r="190" spans="1:6" x14ac:dyDescent="0.3">
      <c r="A190" s="10">
        <v>143</v>
      </c>
      <c r="B190" s="19" t="s">
        <v>38</v>
      </c>
      <c r="C190" s="95">
        <v>36084600</v>
      </c>
      <c r="D190" s="64"/>
      <c r="E190" s="209"/>
      <c r="F190" s="163"/>
    </row>
    <row r="191" spans="1:6" x14ac:dyDescent="0.3">
      <c r="A191" s="10">
        <v>144</v>
      </c>
      <c r="B191" s="168" t="s">
        <v>260</v>
      </c>
      <c r="C191" s="169">
        <v>11145050</v>
      </c>
      <c r="D191" s="64"/>
      <c r="E191" s="209"/>
      <c r="F191" s="163"/>
    </row>
    <row r="192" spans="1:6" x14ac:dyDescent="0.3">
      <c r="A192" s="10">
        <v>145</v>
      </c>
      <c r="B192" s="19" t="s">
        <v>47</v>
      </c>
      <c r="C192" s="95">
        <v>6760000</v>
      </c>
      <c r="D192" s="64"/>
      <c r="E192" s="209"/>
      <c r="F192" s="163"/>
    </row>
    <row r="193" spans="1:9" ht="22.8" x14ac:dyDescent="0.3">
      <c r="A193" s="10">
        <v>146</v>
      </c>
      <c r="B193" s="19" t="s">
        <v>48</v>
      </c>
      <c r="C193" s="95">
        <v>3140000</v>
      </c>
      <c r="D193" s="64"/>
      <c r="E193" s="209"/>
      <c r="F193" s="163"/>
      <c r="H193" s="164"/>
      <c r="I193" s="165"/>
    </row>
    <row r="194" spans="1:9" x14ac:dyDescent="0.3">
      <c r="A194" s="10">
        <v>147</v>
      </c>
      <c r="B194" s="118" t="s">
        <v>314</v>
      </c>
      <c r="C194" s="6">
        <v>44541118</v>
      </c>
      <c r="D194" s="64"/>
      <c r="E194" s="209"/>
      <c r="F194" s="163"/>
      <c r="H194" s="166"/>
      <c r="I194" s="167"/>
    </row>
    <row r="195" spans="1:9" x14ac:dyDescent="0.3">
      <c r="A195" s="10">
        <v>148</v>
      </c>
      <c r="B195" s="43" t="s">
        <v>60</v>
      </c>
      <c r="C195" s="11">
        <v>9856025</v>
      </c>
      <c r="D195" s="181"/>
      <c r="E195" s="208">
        <v>295680</v>
      </c>
      <c r="F195" s="215">
        <v>45623</v>
      </c>
      <c r="H195" s="166"/>
      <c r="I195" s="167"/>
    </row>
    <row r="196" spans="1:9" x14ac:dyDescent="0.3">
      <c r="A196" s="10">
        <v>149</v>
      </c>
      <c r="B196" s="7" t="s">
        <v>274</v>
      </c>
      <c r="C196" s="98">
        <v>54407270</v>
      </c>
      <c r="D196" s="64"/>
      <c r="E196" s="209"/>
      <c r="F196" s="163"/>
      <c r="H196" s="166"/>
      <c r="I196" s="167"/>
    </row>
    <row r="197" spans="1:9" x14ac:dyDescent="0.3">
      <c r="A197" s="10">
        <v>150</v>
      </c>
      <c r="B197" s="43" t="s">
        <v>287</v>
      </c>
      <c r="C197" s="11">
        <v>7683247.7999999998</v>
      </c>
      <c r="D197" s="181"/>
      <c r="E197" s="208">
        <v>107447</v>
      </c>
      <c r="F197" s="155" t="s">
        <v>935</v>
      </c>
      <c r="H197" s="166"/>
      <c r="I197" s="167"/>
    </row>
    <row r="198" spans="1:9" ht="22.8" x14ac:dyDescent="0.3">
      <c r="A198" s="10">
        <v>151</v>
      </c>
      <c r="B198" s="43" t="s">
        <v>204</v>
      </c>
      <c r="C198" s="11">
        <v>7000000</v>
      </c>
      <c r="D198" s="65"/>
      <c r="E198" s="209"/>
      <c r="F198" s="163"/>
      <c r="H198" s="166"/>
      <c r="I198" s="167"/>
    </row>
    <row r="199" spans="1:9" x14ac:dyDescent="0.3">
      <c r="A199" s="10">
        <v>152</v>
      </c>
      <c r="B199" s="43" t="s">
        <v>206</v>
      </c>
      <c r="C199" s="11">
        <v>3553223</v>
      </c>
      <c r="D199" s="65"/>
      <c r="E199" s="209"/>
      <c r="F199" s="163"/>
      <c r="H199" s="165"/>
      <c r="I199" s="214"/>
    </row>
    <row r="200" spans="1:9" x14ac:dyDescent="0.3">
      <c r="A200" s="10">
        <v>153</v>
      </c>
      <c r="B200" s="19" t="s">
        <v>124</v>
      </c>
      <c r="C200" s="95">
        <v>4946000</v>
      </c>
      <c r="D200" s="65"/>
      <c r="E200" s="209"/>
      <c r="F200" s="163"/>
      <c r="H200" s="165"/>
      <c r="I200" s="214"/>
    </row>
    <row r="201" spans="1:9" x14ac:dyDescent="0.3">
      <c r="A201" s="10">
        <v>154</v>
      </c>
      <c r="B201" s="19" t="s">
        <v>125</v>
      </c>
      <c r="C201" s="95">
        <v>4912560</v>
      </c>
      <c r="D201" s="95"/>
      <c r="E201" s="209"/>
      <c r="F201" s="163"/>
      <c r="H201" s="165"/>
      <c r="I201" s="214"/>
    </row>
    <row r="202" spans="1:9" x14ac:dyDescent="0.3">
      <c r="A202" s="10">
        <v>155</v>
      </c>
      <c r="B202" s="168" t="s">
        <v>259</v>
      </c>
      <c r="C202" s="169">
        <v>33521305</v>
      </c>
      <c r="D202" s="95"/>
      <c r="E202" s="209"/>
      <c r="F202" s="163"/>
      <c r="H202" s="165"/>
      <c r="I202" s="214"/>
    </row>
    <row r="203" spans="1:9" x14ac:dyDescent="0.3">
      <c r="A203" s="10">
        <v>156</v>
      </c>
      <c r="B203" s="19" t="s">
        <v>5</v>
      </c>
      <c r="C203" s="95">
        <v>2779212</v>
      </c>
      <c r="D203" s="95"/>
      <c r="E203" s="209"/>
      <c r="F203" s="163"/>
      <c r="H203" s="165"/>
      <c r="I203" s="214"/>
    </row>
    <row r="204" spans="1:9" x14ac:dyDescent="0.3">
      <c r="A204" s="10">
        <v>157</v>
      </c>
      <c r="B204" s="19" t="s">
        <v>278</v>
      </c>
      <c r="C204" s="98">
        <v>9469500</v>
      </c>
      <c r="D204" s="95"/>
      <c r="E204" s="209"/>
      <c r="F204" s="163"/>
      <c r="H204" s="165"/>
      <c r="I204" s="214"/>
    </row>
    <row r="205" spans="1:9" x14ac:dyDescent="0.3">
      <c r="A205" s="10">
        <v>158</v>
      </c>
      <c r="B205" s="168" t="s">
        <v>297</v>
      </c>
      <c r="C205" s="169">
        <v>8500000</v>
      </c>
      <c r="D205" s="95"/>
      <c r="E205" s="209"/>
      <c r="F205" s="163"/>
      <c r="H205" s="165"/>
      <c r="I205" s="214"/>
    </row>
    <row r="206" spans="1:9" x14ac:dyDescent="0.3">
      <c r="A206" s="10">
        <v>159</v>
      </c>
      <c r="B206" s="168" t="s">
        <v>261</v>
      </c>
      <c r="C206" s="217">
        <v>12499999.5</v>
      </c>
      <c r="D206" s="95"/>
      <c r="E206" s="209"/>
      <c r="F206" s="163"/>
      <c r="H206" s="165"/>
      <c r="I206" s="214"/>
    </row>
    <row r="207" spans="1:9" ht="22.8" x14ac:dyDescent="0.3">
      <c r="A207" s="10">
        <v>160</v>
      </c>
      <c r="B207" s="43" t="s">
        <v>33</v>
      </c>
      <c r="C207" s="192">
        <v>368050</v>
      </c>
      <c r="D207" s="95"/>
      <c r="E207" s="209"/>
      <c r="F207" s="163"/>
      <c r="H207" s="165"/>
      <c r="I207" s="214"/>
    </row>
    <row r="208" spans="1:9" x14ac:dyDescent="0.3">
      <c r="A208" s="10">
        <v>161</v>
      </c>
      <c r="B208" s="43" t="s">
        <v>23</v>
      </c>
      <c r="C208" s="102">
        <v>820350</v>
      </c>
      <c r="D208" s="95"/>
      <c r="E208" s="209"/>
      <c r="F208" s="163"/>
      <c r="H208" s="165"/>
      <c r="I208" s="214"/>
    </row>
    <row r="209" spans="1:11" x14ac:dyDescent="0.3">
      <c r="A209" s="10">
        <v>162</v>
      </c>
      <c r="B209" s="154" t="s">
        <v>310</v>
      </c>
      <c r="C209" s="153">
        <v>63585800.799999997</v>
      </c>
      <c r="D209" s="95"/>
      <c r="E209" s="209"/>
      <c r="F209" s="163"/>
      <c r="H209" s="165"/>
      <c r="I209" s="214"/>
    </row>
    <row r="210" spans="1:11" x14ac:dyDescent="0.3">
      <c r="A210" s="10">
        <v>163</v>
      </c>
      <c r="B210" s="168" t="s">
        <v>406</v>
      </c>
      <c r="C210" s="169">
        <v>8106300</v>
      </c>
      <c r="D210" s="95"/>
      <c r="E210" s="209"/>
      <c r="F210" s="163"/>
      <c r="H210" s="165"/>
      <c r="I210" s="214"/>
    </row>
    <row r="211" spans="1:11" x14ac:dyDescent="0.3">
      <c r="A211" s="10">
        <v>164</v>
      </c>
      <c r="B211" s="92" t="s">
        <v>266</v>
      </c>
      <c r="C211" s="11">
        <v>94472285.900000006</v>
      </c>
      <c r="D211" s="94"/>
      <c r="E211" s="208">
        <v>568025</v>
      </c>
      <c r="F211" s="155" t="s">
        <v>933</v>
      </c>
      <c r="H211" s="164"/>
      <c r="I211" s="165"/>
    </row>
    <row r="212" spans="1:11" x14ac:dyDescent="0.3">
      <c r="A212" s="10">
        <v>165</v>
      </c>
      <c r="B212" s="92" t="s">
        <v>147</v>
      </c>
      <c r="C212" s="11">
        <v>12438685</v>
      </c>
      <c r="D212" s="95"/>
      <c r="E212" s="209"/>
      <c r="F212" s="163"/>
      <c r="H212" s="165"/>
      <c r="I212" s="214"/>
    </row>
    <row r="213" spans="1:11" x14ac:dyDescent="0.3">
      <c r="A213" s="10">
        <v>166</v>
      </c>
      <c r="B213" s="43" t="s">
        <v>34</v>
      </c>
      <c r="C213" s="94">
        <v>3116000</v>
      </c>
      <c r="D213" s="95"/>
      <c r="E213" s="209"/>
      <c r="F213" s="163"/>
      <c r="H213" s="164" t="s">
        <v>1131</v>
      </c>
      <c r="I213" s="310"/>
    </row>
    <row r="214" spans="1:11" x14ac:dyDescent="0.3">
      <c r="A214" s="10">
        <v>167</v>
      </c>
      <c r="B214" s="43" t="s">
        <v>883</v>
      </c>
      <c r="C214" s="11">
        <v>10162021</v>
      </c>
      <c r="D214" s="94"/>
      <c r="E214" s="208">
        <v>227277</v>
      </c>
      <c r="F214" s="155" t="s">
        <v>936</v>
      </c>
      <c r="H214" s="166" t="s">
        <v>88</v>
      </c>
      <c r="I214" s="167">
        <f>'2024'!F353</f>
        <v>522133337.82000005</v>
      </c>
      <c r="J214" s="93"/>
      <c r="K214" s="93"/>
    </row>
    <row r="215" spans="1:11" x14ac:dyDescent="0.3">
      <c r="A215" s="10">
        <v>168</v>
      </c>
      <c r="B215" s="119" t="s">
        <v>298</v>
      </c>
      <c r="C215" s="6">
        <v>1107709</v>
      </c>
      <c r="D215" s="95"/>
      <c r="E215" s="209"/>
      <c r="F215" s="163"/>
      <c r="H215" s="166" t="s">
        <v>932</v>
      </c>
      <c r="I215" s="167">
        <f>'Суд 24'!C77</f>
        <v>1082076905.1500001</v>
      </c>
    </row>
    <row r="216" spans="1:11" x14ac:dyDescent="0.3">
      <c r="A216" s="10">
        <v>169</v>
      </c>
      <c r="B216" s="119" t="s">
        <v>942</v>
      </c>
      <c r="C216" s="6">
        <v>2609014</v>
      </c>
      <c r="D216" s="95"/>
      <c r="E216" s="209"/>
      <c r="F216" s="163"/>
      <c r="H216" s="166" t="s">
        <v>105</v>
      </c>
      <c r="I216" s="167">
        <f>'Суд 24'!F76</f>
        <v>594949761.5</v>
      </c>
    </row>
    <row r="217" spans="1:11" x14ac:dyDescent="0.3">
      <c r="A217" s="10">
        <v>170</v>
      </c>
      <c r="B217" s="19" t="s">
        <v>159</v>
      </c>
      <c r="C217" s="95">
        <v>578500</v>
      </c>
      <c r="D217" s="95"/>
      <c r="E217" s="209"/>
      <c r="F217" s="163"/>
      <c r="H217" s="166" t="s">
        <v>952</v>
      </c>
      <c r="I217" s="167">
        <f>'Суд 24'!G77</f>
        <v>65494356</v>
      </c>
    </row>
    <row r="218" spans="1:11" x14ac:dyDescent="0.3">
      <c r="A218" s="10">
        <v>171</v>
      </c>
      <c r="B218" s="19" t="s">
        <v>20</v>
      </c>
      <c r="C218" s="95">
        <v>5842000</v>
      </c>
      <c r="D218" s="95"/>
      <c r="E218" s="209"/>
      <c r="F218" s="163"/>
      <c r="H218" s="166" t="s">
        <v>950</v>
      </c>
      <c r="I218" s="167">
        <f>'Свод 24'!C55</f>
        <v>333588542</v>
      </c>
    </row>
    <row r="219" spans="1:11" x14ac:dyDescent="0.3">
      <c r="A219" s="10">
        <v>172</v>
      </c>
      <c r="B219" s="168" t="s">
        <v>407</v>
      </c>
      <c r="C219" s="223">
        <v>73677225</v>
      </c>
      <c r="D219" s="95"/>
      <c r="E219" s="209"/>
      <c r="F219" s="163"/>
      <c r="H219" s="166" t="s">
        <v>105</v>
      </c>
      <c r="I219" s="167">
        <f>'Свод 24'!D54</f>
        <v>173086354.5</v>
      </c>
    </row>
    <row r="220" spans="1:11" x14ac:dyDescent="0.3">
      <c r="A220" s="10">
        <v>173</v>
      </c>
      <c r="B220" s="19" t="s">
        <v>114</v>
      </c>
      <c r="C220" s="6">
        <v>1508345</v>
      </c>
      <c r="D220" s="95"/>
      <c r="E220" s="209"/>
      <c r="F220" s="163"/>
      <c r="H220" s="166" t="s">
        <v>952</v>
      </c>
      <c r="I220" s="167">
        <f>'Свод 24'!E54</f>
        <v>18759693</v>
      </c>
    </row>
    <row r="221" spans="1:11" x14ac:dyDescent="0.3">
      <c r="A221" s="10">
        <v>174</v>
      </c>
      <c r="B221" s="7" t="s">
        <v>270</v>
      </c>
      <c r="C221" s="98">
        <v>1624858.5</v>
      </c>
      <c r="D221" s="95"/>
      <c r="E221" s="209"/>
      <c r="F221" s="163"/>
      <c r="H221" s="166" t="s">
        <v>350</v>
      </c>
      <c r="I221" s="167">
        <f>SUM(I212:I220)</f>
        <v>2790088949.9700003</v>
      </c>
    </row>
    <row r="222" spans="1:11" ht="36.6" x14ac:dyDescent="0.3">
      <c r="A222" s="10">
        <v>175</v>
      </c>
      <c r="B222" s="43" t="s">
        <v>28</v>
      </c>
      <c r="C222" s="94">
        <v>11104169</v>
      </c>
      <c r="D222" s="95"/>
      <c r="E222" s="209"/>
      <c r="F222" s="163"/>
      <c r="H222" s="273" t="s">
        <v>965</v>
      </c>
      <c r="I222" s="167">
        <f>I212+I213+I214+I215+I218</f>
        <v>1937798784.9700003</v>
      </c>
    </row>
    <row r="223" spans="1:11" x14ac:dyDescent="0.3">
      <c r="A223" s="10">
        <v>176</v>
      </c>
      <c r="B223" s="168" t="s">
        <v>258</v>
      </c>
      <c r="C223" s="169">
        <v>16981330</v>
      </c>
      <c r="D223" s="95"/>
      <c r="E223" s="209"/>
      <c r="F223" s="163"/>
      <c r="H223" s="165"/>
      <c r="I223" s="214"/>
      <c r="K223" s="93"/>
    </row>
    <row r="224" spans="1:11" x14ac:dyDescent="0.3">
      <c r="A224" s="10">
        <v>177</v>
      </c>
      <c r="B224" s="19" t="s">
        <v>117</v>
      </c>
      <c r="C224" s="95">
        <v>49649500</v>
      </c>
      <c r="D224" s="95"/>
      <c r="E224" s="209"/>
      <c r="F224" s="163"/>
      <c r="H224" s="165"/>
      <c r="I224" s="214"/>
    </row>
    <row r="225" spans="1:9" x14ac:dyDescent="0.3">
      <c r="A225" s="10">
        <v>178</v>
      </c>
      <c r="B225" s="43" t="s">
        <v>203</v>
      </c>
      <c r="C225" s="11">
        <v>8800930</v>
      </c>
      <c r="D225" s="95"/>
      <c r="E225" s="209"/>
      <c r="F225" s="163"/>
      <c r="H225" s="165"/>
      <c r="I225" s="214"/>
    </row>
    <row r="226" spans="1:9" x14ac:dyDescent="0.3">
      <c r="A226" s="10">
        <v>179</v>
      </c>
      <c r="B226" s="48" t="s">
        <v>172</v>
      </c>
      <c r="C226" s="291">
        <v>76986558.480000004</v>
      </c>
      <c r="D226" s="95"/>
      <c r="E226" s="209"/>
      <c r="F226" s="163"/>
      <c r="H226" s="165"/>
      <c r="I226" s="214"/>
    </row>
    <row r="227" spans="1:9" x14ac:dyDescent="0.3">
      <c r="A227" s="10">
        <v>180</v>
      </c>
      <c r="B227" s="19" t="s">
        <v>46</v>
      </c>
      <c r="C227" s="98">
        <v>2000000</v>
      </c>
      <c r="D227" s="95"/>
      <c r="E227" s="209"/>
      <c r="F227" s="163"/>
      <c r="H227" s="165"/>
      <c r="I227" s="214"/>
    </row>
    <row r="228" spans="1:9" ht="22.8" x14ac:dyDescent="0.3">
      <c r="A228" s="10">
        <v>181</v>
      </c>
      <c r="B228" s="43" t="s">
        <v>1026</v>
      </c>
      <c r="C228" s="11">
        <v>30860617</v>
      </c>
      <c r="D228" s="95"/>
      <c r="E228" s="209"/>
      <c r="F228" s="163"/>
      <c r="H228" s="165"/>
      <c r="I228" s="214"/>
    </row>
    <row r="229" spans="1:9" x14ac:dyDescent="0.3">
      <c r="A229" s="10">
        <v>182</v>
      </c>
      <c r="B229" s="43"/>
      <c r="C229" s="11"/>
      <c r="D229" s="95"/>
      <c r="E229" s="209"/>
      <c r="F229" s="163"/>
      <c r="H229" s="165"/>
      <c r="I229" s="214"/>
    </row>
    <row r="230" spans="1:9" x14ac:dyDescent="0.3">
      <c r="A230" s="10"/>
      <c r="B230" s="26"/>
      <c r="C230" s="150">
        <f>SUM(C5:C228)</f>
        <v>1613467285.72</v>
      </c>
      <c r="D230" s="64"/>
      <c r="E230" s="101"/>
      <c r="F230" s="10"/>
    </row>
    <row r="231" spans="1:9" x14ac:dyDescent="0.3">
      <c r="I231" s="93"/>
    </row>
    <row r="232" spans="1:9" x14ac:dyDescent="0.3">
      <c r="I232" s="93"/>
    </row>
  </sheetData>
  <mergeCells count="43">
    <mergeCell ref="B91:B92"/>
    <mergeCell ref="B69:B70"/>
    <mergeCell ref="B77:B78"/>
    <mergeCell ref="B57:B58"/>
    <mergeCell ref="B53:B54"/>
    <mergeCell ref="B55:B56"/>
    <mergeCell ref="B59:B60"/>
    <mergeCell ref="B67:B68"/>
    <mergeCell ref="B61:B62"/>
    <mergeCell ref="B63:B64"/>
    <mergeCell ref="B65:B66"/>
    <mergeCell ref="B71:B72"/>
    <mergeCell ref="B73:B74"/>
    <mergeCell ref="B75:B76"/>
    <mergeCell ref="B89:B90"/>
    <mergeCell ref="B83:B84"/>
    <mergeCell ref="B17:B18"/>
    <mergeCell ref="B19:B20"/>
    <mergeCell ref="B21:B22"/>
    <mergeCell ref="B25:B26"/>
    <mergeCell ref="B27:B28"/>
    <mergeCell ref="B45:B46"/>
    <mergeCell ref="B41:B42"/>
    <mergeCell ref="B35:B36"/>
    <mergeCell ref="B37:B38"/>
    <mergeCell ref="B39:B40"/>
    <mergeCell ref="B43:B44"/>
    <mergeCell ref="B85:B86"/>
    <mergeCell ref="B87:B88"/>
    <mergeCell ref="B79:B80"/>
    <mergeCell ref="B81:B82"/>
    <mergeCell ref="B5:B6"/>
    <mergeCell ref="B7:B8"/>
    <mergeCell ref="B9:B10"/>
    <mergeCell ref="B11:B12"/>
    <mergeCell ref="B13:B14"/>
    <mergeCell ref="B51:B52"/>
    <mergeCell ref="B49:B50"/>
    <mergeCell ref="B33:B34"/>
    <mergeCell ref="B23:B24"/>
    <mergeCell ref="B29:B30"/>
    <mergeCell ref="B31:B32"/>
    <mergeCell ref="B47:B48"/>
  </mergeCells>
  <pageMargins left="0.7" right="0.7" top="0.75" bottom="0.75" header="0.3" footer="0.3"/>
  <pageSetup paperSize="9" scale="7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ED2DF-D23C-4753-A36B-9F24611ADEE6}">
  <dimension ref="A1:K55"/>
  <sheetViews>
    <sheetView topLeftCell="A16" zoomScaleNormal="100" workbookViewId="0">
      <selection activeCell="E46" sqref="E46"/>
    </sheetView>
  </sheetViews>
  <sheetFormatPr defaultColWidth="8.88671875" defaultRowHeight="13.2" x14ac:dyDescent="0.3"/>
  <cols>
    <col min="1" max="1" width="10.6640625" style="129" customWidth="1"/>
    <col min="2" max="2" width="17.109375" style="129" customWidth="1"/>
    <col min="3" max="3" width="13.5546875" style="129" customWidth="1"/>
    <col min="4" max="4" width="17.33203125" style="129" customWidth="1"/>
    <col min="5" max="5" width="14.88671875" style="129" customWidth="1"/>
    <col min="6" max="6" width="15.6640625" style="129" customWidth="1"/>
    <col min="7" max="7" width="17.33203125" style="129" customWidth="1"/>
    <col min="8" max="8" width="16.109375" style="129" customWidth="1"/>
    <col min="9" max="9" width="17.33203125" style="129" customWidth="1"/>
    <col min="10" max="10" width="18.88671875" style="129" customWidth="1"/>
    <col min="11" max="11" width="14.88671875" style="129" bestFit="1" customWidth="1"/>
    <col min="12" max="16384" width="8.88671875" style="129"/>
  </cols>
  <sheetData>
    <row r="1" spans="1:11" ht="13.8" thickBot="1" x14ac:dyDescent="0.35"/>
    <row r="2" spans="1:11" ht="13.8" thickBot="1" x14ac:dyDescent="0.35">
      <c r="D2" s="149" t="s">
        <v>364</v>
      </c>
      <c r="E2" s="129">
        <v>2023</v>
      </c>
    </row>
    <row r="3" spans="1:11" ht="13.8" thickBot="1" x14ac:dyDescent="0.35"/>
    <row r="4" spans="1:11" x14ac:dyDescent="0.3">
      <c r="A4" s="130" t="s">
        <v>95</v>
      </c>
      <c r="B4" s="479" t="s">
        <v>349</v>
      </c>
      <c r="C4" s="480"/>
      <c r="D4" s="480"/>
      <c r="E4" s="480"/>
      <c r="F4" s="481"/>
      <c r="H4" s="484" t="s">
        <v>353</v>
      </c>
    </row>
    <row r="5" spans="1:11" ht="26.4" x14ac:dyDescent="0.3">
      <c r="A5" s="131"/>
      <c r="B5" s="123" t="s">
        <v>104</v>
      </c>
      <c r="C5" s="123" t="s">
        <v>105</v>
      </c>
      <c r="D5" s="123" t="s">
        <v>347</v>
      </c>
      <c r="E5" s="123" t="s">
        <v>102</v>
      </c>
      <c r="F5" s="132" t="s">
        <v>348</v>
      </c>
      <c r="H5" s="485"/>
    </row>
    <row r="6" spans="1:11" x14ac:dyDescent="0.3">
      <c r="A6" s="133">
        <v>1</v>
      </c>
      <c r="B6" s="127">
        <f>'Суд 23'!C16</f>
        <v>69838208</v>
      </c>
      <c r="C6" s="127">
        <f>'Суд 23'!G16</f>
        <v>26497166.5</v>
      </c>
      <c r="D6" s="127">
        <f>'Суд 23'!H16+'Суд 23'!I16</f>
        <v>1039403</v>
      </c>
      <c r="E6" s="127">
        <f>'Суд 23'!E16</f>
        <v>18123443</v>
      </c>
      <c r="F6" s="134">
        <f>B6+C6+D6-E6</f>
        <v>79251334.5</v>
      </c>
      <c r="G6" s="135"/>
      <c r="H6" s="136"/>
    </row>
    <row r="7" spans="1:11" x14ac:dyDescent="0.3">
      <c r="A7" s="133"/>
      <c r="B7" s="127"/>
      <c r="C7" s="127"/>
      <c r="D7" s="127"/>
      <c r="E7" s="127"/>
      <c r="F7" s="134"/>
      <c r="G7" s="135"/>
      <c r="H7" s="136"/>
    </row>
    <row r="8" spans="1:11" x14ac:dyDescent="0.3">
      <c r="A8" s="137" t="s">
        <v>350</v>
      </c>
      <c r="B8" s="128">
        <f>SUM(B6:B7)</f>
        <v>69838208</v>
      </c>
      <c r="C8" s="128">
        <f>SUM(C6:C7)</f>
        <v>26497166.5</v>
      </c>
      <c r="D8" s="128">
        <f>SUM(D6:D7)</f>
        <v>1039403</v>
      </c>
      <c r="E8" s="128">
        <f>SUM(E6:E7)</f>
        <v>18123443</v>
      </c>
      <c r="F8" s="138">
        <f>SUM(F6:F7)</f>
        <v>79251334.5</v>
      </c>
      <c r="H8" s="139">
        <f>'З-Т 23'!C230</f>
        <v>1613467285.72</v>
      </c>
    </row>
    <row r="9" spans="1:11" ht="13.8" thickBot="1" x14ac:dyDescent="0.35">
      <c r="A9" s="140"/>
      <c r="B9" s="146"/>
      <c r="C9" s="141"/>
      <c r="D9" s="141"/>
      <c r="E9" s="141"/>
      <c r="F9" s="142"/>
      <c r="H9" s="143"/>
    </row>
    <row r="10" spans="1:11" ht="13.8" thickBot="1" x14ac:dyDescent="0.35">
      <c r="B10" s="135"/>
      <c r="I10" s="129">
        <v>2023</v>
      </c>
    </row>
    <row r="11" spans="1:11" x14ac:dyDescent="0.3">
      <c r="A11" s="130" t="s">
        <v>95</v>
      </c>
      <c r="B11" s="479" t="s">
        <v>88</v>
      </c>
      <c r="C11" s="480"/>
      <c r="D11" s="481"/>
      <c r="I11" s="213" t="s">
        <v>104</v>
      </c>
      <c r="J11" s="213" t="s">
        <v>102</v>
      </c>
      <c r="K11" s="229" t="s">
        <v>350</v>
      </c>
    </row>
    <row r="12" spans="1:11" x14ac:dyDescent="0.3">
      <c r="A12" s="131"/>
      <c r="B12" s="123" t="s">
        <v>104</v>
      </c>
      <c r="C12" s="123" t="s">
        <v>102</v>
      </c>
      <c r="D12" s="132" t="s">
        <v>348</v>
      </c>
      <c r="G12" s="207"/>
      <c r="I12" s="230">
        <f>B26</f>
        <v>866205803.01999998</v>
      </c>
      <c r="J12" s="232">
        <f>E26</f>
        <v>458787033.53999996</v>
      </c>
      <c r="K12" s="232">
        <f>I12-J12</f>
        <v>407418769.48000002</v>
      </c>
    </row>
    <row r="13" spans="1:11" x14ac:dyDescent="0.3">
      <c r="A13" s="133">
        <v>1</v>
      </c>
      <c r="B13" s="127">
        <f>'Пр 23'!C12</f>
        <v>448039272.01999998</v>
      </c>
      <c r="C13" s="127">
        <f>'Пр 23'!E12</f>
        <v>383303292.39999998</v>
      </c>
      <c r="D13" s="134">
        <f>'Пр 23'!F12</f>
        <v>64735979.620000012</v>
      </c>
      <c r="I13" s="126" t="s">
        <v>105</v>
      </c>
      <c r="J13" s="228" t="s">
        <v>353</v>
      </c>
      <c r="K13" s="125"/>
    </row>
    <row r="14" spans="1:11" x14ac:dyDescent="0.3">
      <c r="A14" s="133"/>
      <c r="B14" s="127"/>
      <c r="C14" s="127"/>
      <c r="D14" s="134"/>
      <c r="G14" s="135"/>
      <c r="I14" s="231">
        <f>C8+C21</f>
        <v>122667437.42</v>
      </c>
      <c r="J14" s="233">
        <f>H8</f>
        <v>1613467285.72</v>
      </c>
      <c r="K14" s="125"/>
    </row>
    <row r="15" spans="1:11" ht="13.8" thickBot="1" x14ac:dyDescent="0.35">
      <c r="A15" s="144" t="s">
        <v>350</v>
      </c>
      <c r="B15" s="145">
        <f>SUM(B13:B14)</f>
        <v>448039272.01999998</v>
      </c>
      <c r="C15" s="145">
        <f>SUM(C13:C14)</f>
        <v>383303292.39999998</v>
      </c>
      <c r="D15" s="145">
        <f>SUM(D13:D14)</f>
        <v>64735979.620000012</v>
      </c>
      <c r="G15" s="135"/>
      <c r="I15" s="126" t="s">
        <v>944</v>
      </c>
      <c r="J15" s="125"/>
      <c r="K15" s="125" t="s">
        <v>962</v>
      </c>
    </row>
    <row r="16" spans="1:11" ht="13.8" thickBot="1" x14ac:dyDescent="0.35">
      <c r="I16" s="231">
        <f>D8+D21</f>
        <v>20539720.399999999</v>
      </c>
      <c r="J16" s="125"/>
      <c r="K16" s="127">
        <f>K12+I14+I16</f>
        <v>550625927.30000007</v>
      </c>
    </row>
    <row r="17" spans="1:11" x14ac:dyDescent="0.3">
      <c r="A17" s="130" t="s">
        <v>95</v>
      </c>
      <c r="B17" s="479" t="s">
        <v>111</v>
      </c>
      <c r="C17" s="480"/>
      <c r="D17" s="480"/>
      <c r="E17" s="480"/>
      <c r="F17" s="480"/>
      <c r="G17" s="481"/>
      <c r="K17" s="135"/>
    </row>
    <row r="18" spans="1:11" ht="52.8" x14ac:dyDescent="0.3">
      <c r="A18" s="131"/>
      <c r="B18" s="123" t="s">
        <v>104</v>
      </c>
      <c r="C18" s="123" t="s">
        <v>105</v>
      </c>
      <c r="D18" s="123" t="s">
        <v>347</v>
      </c>
      <c r="E18" s="123" t="s">
        <v>102</v>
      </c>
      <c r="F18" s="123" t="s">
        <v>351</v>
      </c>
      <c r="G18" s="132" t="s">
        <v>352</v>
      </c>
      <c r="I18" s="224"/>
    </row>
    <row r="19" spans="1:11" x14ac:dyDescent="0.3">
      <c r="A19" s="133">
        <v>1</v>
      </c>
      <c r="B19" s="127">
        <f>C54</f>
        <v>348328323</v>
      </c>
      <c r="C19" s="127">
        <f>D54</f>
        <v>96170270.920000002</v>
      </c>
      <c r="D19" s="127">
        <f>E54</f>
        <v>19500317.399999999</v>
      </c>
      <c r="E19" s="127">
        <f>F54</f>
        <v>57360298.140000001</v>
      </c>
      <c r="F19" s="127">
        <f>H54</f>
        <v>316662973.53999996</v>
      </c>
      <c r="G19" s="134">
        <f>' ИП 23'!E80</f>
        <v>592517827.88999999</v>
      </c>
      <c r="I19" s="224"/>
    </row>
    <row r="20" spans="1:11" x14ac:dyDescent="0.3">
      <c r="A20" s="133"/>
      <c r="B20" s="127"/>
      <c r="C20" s="127"/>
      <c r="D20" s="127"/>
      <c r="E20" s="127"/>
      <c r="F20" s="127"/>
      <c r="G20" s="134"/>
      <c r="I20" s="224"/>
    </row>
    <row r="21" spans="1:11" ht="13.8" thickBot="1" x14ac:dyDescent="0.35">
      <c r="A21" s="144" t="s">
        <v>350</v>
      </c>
      <c r="B21" s="128">
        <f t="shared" ref="B21:G21" si="0">B19</f>
        <v>348328323</v>
      </c>
      <c r="C21" s="128">
        <f t="shared" si="0"/>
        <v>96170270.920000002</v>
      </c>
      <c r="D21" s="128">
        <f t="shared" si="0"/>
        <v>19500317.399999999</v>
      </c>
      <c r="E21" s="128">
        <f t="shared" si="0"/>
        <v>57360298.140000001</v>
      </c>
      <c r="F21" s="128">
        <f t="shared" si="0"/>
        <v>316662973.53999996</v>
      </c>
      <c r="G21" s="128">
        <f t="shared" si="0"/>
        <v>592517827.88999999</v>
      </c>
      <c r="I21" s="224"/>
    </row>
    <row r="22" spans="1:11" x14ac:dyDescent="0.3">
      <c r="B22" s="135"/>
      <c r="I22" s="224"/>
    </row>
    <row r="23" spans="1:11" x14ac:dyDescent="0.3">
      <c r="I23" s="224"/>
    </row>
    <row r="24" spans="1:11" ht="13.8" thickBot="1" x14ac:dyDescent="0.35">
      <c r="I24" s="227"/>
    </row>
    <row r="25" spans="1:11" x14ac:dyDescent="0.3">
      <c r="A25" s="130" t="s">
        <v>95</v>
      </c>
      <c r="B25" s="148" t="s">
        <v>104</v>
      </c>
      <c r="C25" s="148" t="s">
        <v>105</v>
      </c>
      <c r="D25" s="148" t="s">
        <v>160</v>
      </c>
      <c r="E25" s="148" t="s">
        <v>102</v>
      </c>
      <c r="F25" s="148" t="s">
        <v>350</v>
      </c>
      <c r="G25" s="124" t="s">
        <v>931</v>
      </c>
    </row>
    <row r="26" spans="1:11" ht="13.8" thickBot="1" x14ac:dyDescent="0.35">
      <c r="A26" s="140">
        <v>1</v>
      </c>
      <c r="B26" s="146">
        <f>B8+B15+B21</f>
        <v>866205803.01999998</v>
      </c>
      <c r="C26" s="146">
        <f>C8+C21</f>
        <v>122667437.42</v>
      </c>
      <c r="D26" s="146">
        <f>D8+D21</f>
        <v>20539720.399999999</v>
      </c>
      <c r="E26" s="146">
        <f>+E8+C15+E21</f>
        <v>458787033.53999996</v>
      </c>
      <c r="F26" s="147">
        <f>B26+C26+D26</f>
        <v>1009412960.8399999</v>
      </c>
      <c r="G26" s="147">
        <f>F26-E26</f>
        <v>550625927.29999995</v>
      </c>
    </row>
    <row r="28" spans="1:11" x14ac:dyDescent="0.3">
      <c r="E28" s="135"/>
    </row>
    <row r="33" spans="1:8" ht="13.8" thickBot="1" x14ac:dyDescent="0.35"/>
    <row r="34" spans="1:8" ht="26.4" x14ac:dyDescent="0.3">
      <c r="A34" s="123" t="s">
        <v>95</v>
      </c>
      <c r="B34" s="123" t="s">
        <v>357</v>
      </c>
      <c r="C34" s="123" t="s">
        <v>356</v>
      </c>
      <c r="D34" s="123" t="s">
        <v>105</v>
      </c>
      <c r="E34" s="123" t="s">
        <v>160</v>
      </c>
      <c r="F34" s="124" t="s">
        <v>363</v>
      </c>
      <c r="G34" s="124" t="s">
        <v>350</v>
      </c>
      <c r="H34" s="124" t="s">
        <v>365</v>
      </c>
    </row>
    <row r="35" spans="1:8" x14ac:dyDescent="0.3">
      <c r="A35" s="125">
        <v>1</v>
      </c>
      <c r="B35" s="126" t="s">
        <v>41</v>
      </c>
      <c r="C35" s="127">
        <v>1520682.2</v>
      </c>
      <c r="D35" s="127">
        <v>300000</v>
      </c>
      <c r="E35" s="127">
        <v>317212</v>
      </c>
      <c r="F35" s="127">
        <f>' ИП 23'!D7</f>
        <v>999985</v>
      </c>
      <c r="G35" s="127">
        <f>C35+D35+E35-F35</f>
        <v>1137909.2000000002</v>
      </c>
      <c r="H35" s="127">
        <f>C35-F35</f>
        <v>520697.19999999995</v>
      </c>
    </row>
    <row r="36" spans="1:8" x14ac:dyDescent="0.3">
      <c r="A36" s="125">
        <v>2</v>
      </c>
      <c r="B36" s="126" t="s">
        <v>358</v>
      </c>
      <c r="C36" s="127">
        <v>741150</v>
      </c>
      <c r="D36" s="127">
        <v>370575</v>
      </c>
      <c r="E36" s="127">
        <v>313019</v>
      </c>
      <c r="F36" s="127">
        <f>' ИП 23'!D10</f>
        <v>46844</v>
      </c>
      <c r="G36" s="127">
        <f t="shared" ref="G36:G52" si="1">C36+D36+E36-F36</f>
        <v>1377900</v>
      </c>
      <c r="H36" s="127">
        <f>C36-F36</f>
        <v>694306</v>
      </c>
    </row>
    <row r="37" spans="1:8" x14ac:dyDescent="0.3">
      <c r="A37" s="125">
        <v>3</v>
      </c>
      <c r="B37" s="126" t="s">
        <v>110</v>
      </c>
      <c r="C37" s="127">
        <v>12387619</v>
      </c>
      <c r="D37" s="127">
        <v>11518810</v>
      </c>
      <c r="E37" s="127">
        <v>1164612</v>
      </c>
      <c r="F37" s="127">
        <f>' ИП 23'!D12</f>
        <v>13011526.68</v>
      </c>
      <c r="G37" s="127">
        <f t="shared" si="1"/>
        <v>12059514.32</v>
      </c>
      <c r="H37" s="127">
        <f>C37+D37+E37</f>
        <v>25071041</v>
      </c>
    </row>
    <row r="38" spans="1:8" x14ac:dyDescent="0.3">
      <c r="A38" s="125">
        <v>4</v>
      </c>
      <c r="B38" s="126" t="s">
        <v>15</v>
      </c>
      <c r="C38" s="127">
        <v>62789425.399999999</v>
      </c>
      <c r="D38" s="127">
        <v>0</v>
      </c>
      <c r="E38" s="127">
        <v>3120974</v>
      </c>
      <c r="F38" s="127">
        <f>' ИП 23'!D29</f>
        <v>5000000</v>
      </c>
      <c r="G38" s="127">
        <f t="shared" si="1"/>
        <v>60910399.399999999</v>
      </c>
      <c r="H38" s="127">
        <f>C38-F38</f>
        <v>57789425.399999999</v>
      </c>
    </row>
    <row r="39" spans="1:8" x14ac:dyDescent="0.3">
      <c r="A39" s="125">
        <v>5</v>
      </c>
      <c r="B39" s="126" t="s">
        <v>21</v>
      </c>
      <c r="C39" s="127">
        <v>14755331</v>
      </c>
      <c r="D39" s="127">
        <v>2951066.22</v>
      </c>
      <c r="E39" s="127">
        <v>902430.4</v>
      </c>
      <c r="F39" s="127">
        <f>' ИП 23'!D31</f>
        <v>0</v>
      </c>
      <c r="G39" s="127">
        <f t="shared" si="1"/>
        <v>18608827.619999997</v>
      </c>
      <c r="H39" s="127">
        <f t="shared" ref="H39:H52" si="2">C39-F39</f>
        <v>14755331</v>
      </c>
    </row>
    <row r="40" spans="1:8" x14ac:dyDescent="0.3">
      <c r="A40" s="125">
        <v>6</v>
      </c>
      <c r="B40" s="126" t="s">
        <v>91</v>
      </c>
      <c r="C40" s="127">
        <v>2237311.4</v>
      </c>
      <c r="D40" s="127">
        <v>1118655.7</v>
      </c>
      <c r="E40" s="127">
        <v>315560</v>
      </c>
      <c r="F40" s="127">
        <f>' ИП 23'!D33</f>
        <v>0</v>
      </c>
      <c r="G40" s="127">
        <f t="shared" si="1"/>
        <v>3671527.0999999996</v>
      </c>
      <c r="H40" s="127">
        <f t="shared" si="2"/>
        <v>2237311.4</v>
      </c>
    </row>
    <row r="41" spans="1:8" x14ac:dyDescent="0.3">
      <c r="A41" s="125">
        <v>7</v>
      </c>
      <c r="B41" s="126" t="s">
        <v>51</v>
      </c>
      <c r="C41" s="127">
        <v>8986628</v>
      </c>
      <c r="D41" s="127">
        <v>4493314</v>
      </c>
      <c r="E41" s="127">
        <v>971827</v>
      </c>
      <c r="F41" s="127">
        <f>' ИП 23'!D35</f>
        <v>4861630.09</v>
      </c>
      <c r="G41" s="127">
        <f t="shared" si="1"/>
        <v>9590138.9100000001</v>
      </c>
      <c r="H41" s="127">
        <f t="shared" si="2"/>
        <v>4124997.91</v>
      </c>
    </row>
    <row r="42" spans="1:8" x14ac:dyDescent="0.3">
      <c r="A42" s="125">
        <v>9</v>
      </c>
      <c r="B42" s="126" t="s">
        <v>24</v>
      </c>
      <c r="C42" s="127">
        <v>342400</v>
      </c>
      <c r="D42" s="127">
        <v>0</v>
      </c>
      <c r="E42" s="127">
        <v>5130</v>
      </c>
      <c r="F42" s="127">
        <v>0</v>
      </c>
      <c r="G42" s="127">
        <f t="shared" si="1"/>
        <v>347530</v>
      </c>
      <c r="H42" s="127">
        <f t="shared" si="2"/>
        <v>342400</v>
      </c>
    </row>
    <row r="43" spans="1:8" x14ac:dyDescent="0.3">
      <c r="A43" s="125">
        <v>10</v>
      </c>
      <c r="B43" s="126" t="s">
        <v>31</v>
      </c>
      <c r="C43" s="127">
        <v>42125700</v>
      </c>
      <c r="D43" s="127">
        <v>10531425</v>
      </c>
      <c r="E43" s="127">
        <v>2121231</v>
      </c>
      <c r="F43" s="127">
        <f>' ИП 23'!D41</f>
        <v>11129223.369999999</v>
      </c>
      <c r="G43" s="127">
        <f t="shared" si="1"/>
        <v>43649132.630000003</v>
      </c>
      <c r="H43" s="127">
        <f t="shared" si="2"/>
        <v>30996476.630000003</v>
      </c>
    </row>
    <row r="44" spans="1:8" x14ac:dyDescent="0.3">
      <c r="A44" s="125">
        <v>11</v>
      </c>
      <c r="B44" s="126" t="s">
        <v>321</v>
      </c>
      <c r="C44" s="127">
        <v>1411000</v>
      </c>
      <c r="D44" s="127">
        <v>1180000</v>
      </c>
      <c r="E44" s="127">
        <v>323855</v>
      </c>
      <c r="F44" s="127">
        <v>584500</v>
      </c>
      <c r="G44" s="127">
        <f t="shared" si="1"/>
        <v>2330355</v>
      </c>
      <c r="H44" s="127">
        <f t="shared" si="2"/>
        <v>826500</v>
      </c>
    </row>
    <row r="45" spans="1:8" x14ac:dyDescent="0.3">
      <c r="A45" s="125">
        <v>12</v>
      </c>
      <c r="B45" s="191" t="s">
        <v>359</v>
      </c>
      <c r="C45" s="127">
        <v>42680000</v>
      </c>
      <c r="D45" s="127">
        <v>11700000</v>
      </c>
      <c r="E45" s="127">
        <v>841281</v>
      </c>
      <c r="F45" s="127">
        <f>' ИП 23'!D46</f>
        <v>1162369</v>
      </c>
      <c r="G45" s="127">
        <f t="shared" si="1"/>
        <v>54058912</v>
      </c>
      <c r="H45" s="127">
        <f t="shared" si="2"/>
        <v>41517631</v>
      </c>
    </row>
    <row r="46" spans="1:8" ht="26.4" x14ac:dyDescent="0.3">
      <c r="A46" s="125">
        <v>13</v>
      </c>
      <c r="B46" s="191" t="s">
        <v>360</v>
      </c>
      <c r="C46" s="127">
        <v>41831693</v>
      </c>
      <c r="D46" s="127">
        <v>15000000</v>
      </c>
      <c r="E46" s="127">
        <v>2187911</v>
      </c>
      <c r="F46" s="127">
        <f>' ИП 23'!D49</f>
        <v>0</v>
      </c>
      <c r="G46" s="127">
        <f t="shared" si="1"/>
        <v>59019604</v>
      </c>
      <c r="H46" s="127">
        <f t="shared" si="2"/>
        <v>41831693</v>
      </c>
    </row>
    <row r="47" spans="1:8" ht="26.4" x14ac:dyDescent="0.3">
      <c r="A47" s="125">
        <v>14</v>
      </c>
      <c r="B47" s="191" t="s">
        <v>205</v>
      </c>
      <c r="C47" s="127">
        <v>1318200</v>
      </c>
      <c r="D47" s="127">
        <v>659100</v>
      </c>
      <c r="E47" s="127">
        <v>443510</v>
      </c>
      <c r="F47" s="127">
        <f>' ИП 23'!D65</f>
        <v>0</v>
      </c>
      <c r="G47" s="127">
        <f t="shared" si="1"/>
        <v>2420810</v>
      </c>
      <c r="H47" s="127">
        <f t="shared" si="2"/>
        <v>1318200</v>
      </c>
    </row>
    <row r="48" spans="1:8" x14ac:dyDescent="0.3">
      <c r="A48" s="125">
        <v>15</v>
      </c>
      <c r="B48" s="191" t="s">
        <v>362</v>
      </c>
      <c r="C48" s="127">
        <v>614800</v>
      </c>
      <c r="D48" s="127">
        <v>0</v>
      </c>
      <c r="E48" s="127">
        <v>10272</v>
      </c>
      <c r="F48" s="127">
        <f>' ИП 23'!D68</f>
        <v>430000</v>
      </c>
      <c r="G48" s="127">
        <f t="shared" si="1"/>
        <v>195072</v>
      </c>
      <c r="H48" s="127">
        <f t="shared" si="2"/>
        <v>184800</v>
      </c>
    </row>
    <row r="49" spans="1:8" x14ac:dyDescent="0.3">
      <c r="A49" s="125">
        <v>16</v>
      </c>
      <c r="B49" s="191" t="s">
        <v>318</v>
      </c>
      <c r="C49" s="127">
        <v>9059850</v>
      </c>
      <c r="D49" s="127">
        <v>0</v>
      </c>
      <c r="E49" s="127">
        <v>135898</v>
      </c>
      <c r="F49" s="127">
        <f>' ИП 23'!D70</f>
        <v>1000000</v>
      </c>
      <c r="G49" s="127">
        <f t="shared" si="1"/>
        <v>8195748</v>
      </c>
      <c r="H49" s="127">
        <f t="shared" si="2"/>
        <v>8059850</v>
      </c>
    </row>
    <row r="50" spans="1:8" ht="26.4" x14ac:dyDescent="0.3">
      <c r="A50" s="125">
        <v>17</v>
      </c>
      <c r="B50" s="191" t="s">
        <v>200</v>
      </c>
      <c r="C50" s="127">
        <v>30316450</v>
      </c>
      <c r="D50" s="127">
        <v>6063290</v>
      </c>
      <c r="E50" s="127">
        <v>1374394</v>
      </c>
      <c r="F50" s="127">
        <f>' ИП 23'!D51</f>
        <v>0</v>
      </c>
      <c r="G50" s="127">
        <f t="shared" si="1"/>
        <v>37754134</v>
      </c>
      <c r="H50" s="127">
        <f t="shared" si="2"/>
        <v>30316450</v>
      </c>
    </row>
    <row r="51" spans="1:8" x14ac:dyDescent="0.3">
      <c r="A51" s="125">
        <v>18</v>
      </c>
      <c r="B51" s="191" t="s">
        <v>173</v>
      </c>
      <c r="C51" s="127">
        <v>68210083</v>
      </c>
      <c r="D51" s="127">
        <v>27284035</v>
      </c>
      <c r="E51" s="127">
        <v>4102922</v>
      </c>
      <c r="F51" s="127">
        <v>17607860</v>
      </c>
      <c r="G51" s="127">
        <f t="shared" si="1"/>
        <v>81989180</v>
      </c>
      <c r="H51" s="127">
        <f t="shared" si="2"/>
        <v>50602223</v>
      </c>
    </row>
    <row r="52" spans="1:8" ht="26.4" x14ac:dyDescent="0.3">
      <c r="A52" s="125">
        <v>19</v>
      </c>
      <c r="B52" s="191" t="s">
        <v>277</v>
      </c>
      <c r="C52" s="127">
        <v>7000000</v>
      </c>
      <c r="D52" s="127">
        <v>3000000</v>
      </c>
      <c r="E52" s="127">
        <v>848279</v>
      </c>
      <c r="F52" s="127">
        <f>' ИП 23'!D53</f>
        <v>1526360</v>
      </c>
      <c r="G52" s="127">
        <f t="shared" si="1"/>
        <v>9321919</v>
      </c>
      <c r="H52" s="127">
        <f t="shared" si="2"/>
        <v>5473640</v>
      </c>
    </row>
    <row r="53" spans="1:8" x14ac:dyDescent="0.3">
      <c r="A53" s="125">
        <v>20</v>
      </c>
      <c r="B53" s="191"/>
      <c r="C53" s="127"/>
      <c r="D53" s="127"/>
      <c r="E53" s="127"/>
      <c r="F53" s="127"/>
      <c r="G53" s="127"/>
      <c r="H53" s="127"/>
    </row>
    <row r="54" spans="1:8" ht="13.8" x14ac:dyDescent="0.3">
      <c r="A54" s="482" t="s">
        <v>350</v>
      </c>
      <c r="B54" s="483"/>
      <c r="C54" s="128">
        <f t="shared" ref="C54:H54" si="3">SUM(C35:C52)</f>
        <v>348328323</v>
      </c>
      <c r="D54" s="128">
        <f t="shared" si="3"/>
        <v>96170270.920000002</v>
      </c>
      <c r="E54" s="128">
        <f t="shared" si="3"/>
        <v>19500317.399999999</v>
      </c>
      <c r="F54" s="128">
        <f t="shared" si="3"/>
        <v>57360298.140000001</v>
      </c>
      <c r="G54" s="128">
        <f t="shared" si="3"/>
        <v>406638613.17999995</v>
      </c>
      <c r="H54" s="128">
        <f t="shared" si="3"/>
        <v>316662973.53999996</v>
      </c>
    </row>
    <row r="55" spans="1:8" ht="13.8" x14ac:dyDescent="0.3">
      <c r="A55" s="482"/>
      <c r="B55" s="483"/>
      <c r="C55" s="128"/>
      <c r="D55" s="128"/>
      <c r="E55" s="128"/>
      <c r="F55" s="128"/>
      <c r="G55" s="128"/>
      <c r="H55" s="127"/>
    </row>
  </sheetData>
  <mergeCells count="6">
    <mergeCell ref="B17:G17"/>
    <mergeCell ref="A55:B55"/>
    <mergeCell ref="H4:H5"/>
    <mergeCell ref="B4:F4"/>
    <mergeCell ref="B11:D11"/>
    <mergeCell ref="A54:B54"/>
  </mergeCell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75EC7-B481-4721-89CB-5BE8D872BF17}">
  <dimension ref="A1:K55"/>
  <sheetViews>
    <sheetView topLeftCell="A34" workbookViewId="0">
      <selection activeCell="B44" sqref="B44"/>
    </sheetView>
  </sheetViews>
  <sheetFormatPr defaultColWidth="8.88671875" defaultRowHeight="13.2" x14ac:dyDescent="0.3"/>
  <cols>
    <col min="1" max="1" width="10.6640625" style="129" customWidth="1"/>
    <col min="2" max="2" width="17.109375" style="129" customWidth="1"/>
    <col min="3" max="3" width="14.88671875" style="129" bestFit="1" customWidth="1"/>
    <col min="4" max="4" width="17.33203125" style="129" customWidth="1"/>
    <col min="5" max="5" width="14.88671875" style="129" customWidth="1"/>
    <col min="6" max="6" width="15.6640625" style="129" customWidth="1"/>
    <col min="7" max="7" width="17.33203125" style="129" customWidth="1"/>
    <col min="8" max="8" width="16.109375" style="129" customWidth="1"/>
    <col min="9" max="9" width="17.33203125" style="129" customWidth="1"/>
    <col min="10" max="11" width="14.88671875" style="129" bestFit="1" customWidth="1"/>
    <col min="12" max="16384" width="8.88671875" style="129"/>
  </cols>
  <sheetData>
    <row r="1" spans="1:11" ht="13.8" thickBot="1" x14ac:dyDescent="0.35"/>
    <row r="2" spans="1:11" ht="13.8" thickBot="1" x14ac:dyDescent="0.35">
      <c r="D2" s="149" t="s">
        <v>364</v>
      </c>
      <c r="E2" s="129">
        <v>2024</v>
      </c>
    </row>
    <row r="3" spans="1:11" ht="13.8" thickBot="1" x14ac:dyDescent="0.35"/>
    <row r="4" spans="1:11" x14ac:dyDescent="0.3">
      <c r="A4" s="130" t="s">
        <v>95</v>
      </c>
      <c r="B4" s="479" t="s">
        <v>349</v>
      </c>
      <c r="C4" s="480"/>
      <c r="D4" s="480"/>
      <c r="E4" s="480"/>
      <c r="F4" s="480"/>
      <c r="G4" s="336"/>
      <c r="H4" s="486"/>
    </row>
    <row r="5" spans="1:11" ht="26.4" x14ac:dyDescent="0.3">
      <c r="A5" s="131"/>
      <c r="B5" s="123" t="s">
        <v>104</v>
      </c>
      <c r="C5" s="123" t="s">
        <v>105</v>
      </c>
      <c r="D5" s="123" t="s">
        <v>347</v>
      </c>
      <c r="E5" s="123" t="s">
        <v>102</v>
      </c>
      <c r="F5" s="332" t="s">
        <v>348</v>
      </c>
      <c r="G5" s="132" t="s">
        <v>965</v>
      </c>
      <c r="H5" s="487"/>
    </row>
    <row r="6" spans="1:11" x14ac:dyDescent="0.3">
      <c r="A6" s="133">
        <v>1</v>
      </c>
      <c r="B6" s="127">
        <f>'Суд 24'!C76</f>
        <v>1416940386.1500001</v>
      </c>
      <c r="C6" s="127">
        <f>'Суд 24'!F76</f>
        <v>594949761.5</v>
      </c>
      <c r="D6" s="127">
        <f>'Суд 24'!G77</f>
        <v>65494356</v>
      </c>
      <c r="E6" s="127">
        <f>'Суд 24'!D76</f>
        <v>334863481</v>
      </c>
      <c r="F6" s="333">
        <f>B6+C6+D6-E6</f>
        <v>1742521022.6500001</v>
      </c>
      <c r="G6" s="134">
        <f>B6-E6</f>
        <v>1082076905.1500001</v>
      </c>
      <c r="H6" s="269"/>
    </row>
    <row r="7" spans="1:11" x14ac:dyDescent="0.3">
      <c r="A7" s="133"/>
      <c r="B7" s="127"/>
      <c r="C7" s="127"/>
      <c r="D7" s="127"/>
      <c r="E7" s="127"/>
      <c r="F7" s="333"/>
      <c r="G7" s="134"/>
      <c r="H7" s="269"/>
    </row>
    <row r="8" spans="1:11" x14ac:dyDescent="0.3">
      <c r="A8" s="137" t="s">
        <v>350</v>
      </c>
      <c r="B8" s="128">
        <f>SUM(B6:B7)</f>
        <v>1416940386.1500001</v>
      </c>
      <c r="C8" s="128">
        <f>SUM(C6:C7)</f>
        <v>594949761.5</v>
      </c>
      <c r="D8" s="128">
        <f>SUM(D6:D7)</f>
        <v>65494356</v>
      </c>
      <c r="E8" s="128">
        <f>SUM(E6:E7)</f>
        <v>334863481</v>
      </c>
      <c r="F8" s="334">
        <f>SUM(F6:F7)</f>
        <v>1742521022.6500001</v>
      </c>
      <c r="G8" s="138">
        <f>B8-E8</f>
        <v>1082076905.1500001</v>
      </c>
      <c r="H8" s="270"/>
    </row>
    <row r="9" spans="1:11" ht="13.8" thickBot="1" x14ac:dyDescent="0.35">
      <c r="A9" s="140"/>
      <c r="B9" s="145"/>
      <c r="C9" s="141"/>
      <c r="D9" s="141"/>
      <c r="E9" s="141"/>
      <c r="F9" s="335"/>
      <c r="G9" s="142"/>
      <c r="H9" s="271"/>
    </row>
    <row r="10" spans="1:11" ht="13.8" thickBot="1" x14ac:dyDescent="0.35">
      <c r="B10" s="135"/>
      <c r="H10" s="271"/>
      <c r="I10" s="129">
        <v>2024</v>
      </c>
    </row>
    <row r="11" spans="1:11" x14ac:dyDescent="0.3">
      <c r="A11" s="130" t="s">
        <v>95</v>
      </c>
      <c r="B11" s="479" t="s">
        <v>88</v>
      </c>
      <c r="C11" s="480"/>
      <c r="D11" s="481"/>
      <c r="I11" s="213" t="s">
        <v>104</v>
      </c>
      <c r="J11" s="213" t="s">
        <v>102</v>
      </c>
      <c r="K11" s="212" t="s">
        <v>350</v>
      </c>
    </row>
    <row r="12" spans="1:11" ht="13.8" thickBot="1" x14ac:dyDescent="0.35">
      <c r="A12" s="131"/>
      <c r="B12" s="123" t="s">
        <v>104</v>
      </c>
      <c r="C12" s="123" t="s">
        <v>102</v>
      </c>
      <c r="D12" s="132" t="s">
        <v>348</v>
      </c>
      <c r="G12" s="207"/>
      <c r="I12" s="146">
        <f>'2024'!D353</f>
        <v>1049099044.1600001</v>
      </c>
      <c r="J12" s="146">
        <f>'2024'!E353</f>
        <v>526965706.34000003</v>
      </c>
      <c r="K12" s="127">
        <f>I12-J12</f>
        <v>522133337.82000005</v>
      </c>
    </row>
    <row r="13" spans="1:11" x14ac:dyDescent="0.3">
      <c r="A13" s="133">
        <v>1</v>
      </c>
      <c r="B13" s="127">
        <f>'2024'!D353</f>
        <v>1049099044.1600001</v>
      </c>
      <c r="C13" s="127">
        <f>'2024'!E353</f>
        <v>526965706.34000003</v>
      </c>
      <c r="D13" s="134">
        <f>'2024'!F353</f>
        <v>522133337.82000005</v>
      </c>
      <c r="I13" s="129" t="s">
        <v>105</v>
      </c>
    </row>
    <row r="14" spans="1:11" x14ac:dyDescent="0.3">
      <c r="A14" s="133"/>
      <c r="B14" s="127"/>
      <c r="C14" s="127"/>
      <c r="D14" s="134"/>
      <c r="G14" s="135"/>
      <c r="I14" s="135">
        <f>C8+C21</f>
        <v>768036116</v>
      </c>
      <c r="J14" s="135"/>
    </row>
    <row r="15" spans="1:11" ht="13.8" thickBot="1" x14ac:dyDescent="0.35">
      <c r="A15" s="144" t="s">
        <v>350</v>
      </c>
      <c r="B15" s="145">
        <f>SUM(B13:B14)</f>
        <v>1049099044.1600001</v>
      </c>
      <c r="C15" s="145">
        <f>SUM(C13:C14)</f>
        <v>526965706.34000003</v>
      </c>
      <c r="D15" s="145">
        <f>SUM(D13:D14)</f>
        <v>522133337.82000005</v>
      </c>
      <c r="G15" s="135"/>
      <c r="I15" s="129" t="s">
        <v>944</v>
      </c>
    </row>
    <row r="16" spans="1:11" ht="13.8" thickBot="1" x14ac:dyDescent="0.35">
      <c r="I16" s="135">
        <f>D8+D21</f>
        <v>84254049</v>
      </c>
    </row>
    <row r="17" spans="1:7" x14ac:dyDescent="0.3">
      <c r="A17" s="130" t="s">
        <v>95</v>
      </c>
      <c r="B17" s="479" t="s">
        <v>111</v>
      </c>
      <c r="C17" s="480"/>
      <c r="D17" s="480"/>
      <c r="E17" s="480"/>
      <c r="F17" s="480"/>
      <c r="G17" s="481"/>
    </row>
    <row r="18" spans="1:7" ht="52.8" x14ac:dyDescent="0.3">
      <c r="A18" s="131"/>
      <c r="B18" s="123" t="s">
        <v>104</v>
      </c>
      <c r="C18" s="123" t="s">
        <v>105</v>
      </c>
      <c r="D18" s="123" t="s">
        <v>347</v>
      </c>
      <c r="E18" s="123" t="s">
        <v>102</v>
      </c>
      <c r="F18" s="123" t="s">
        <v>351</v>
      </c>
      <c r="G18" s="132" t="s">
        <v>352</v>
      </c>
    </row>
    <row r="19" spans="1:7" x14ac:dyDescent="0.3">
      <c r="A19" s="133">
        <v>1</v>
      </c>
      <c r="B19" s="127">
        <f>C54</f>
        <v>434588542</v>
      </c>
      <c r="C19" s="127">
        <f>D54</f>
        <v>173086354.5</v>
      </c>
      <c r="D19" s="127">
        <f>E54</f>
        <v>18759693</v>
      </c>
      <c r="E19" s="127">
        <f>F54</f>
        <v>101000000</v>
      </c>
      <c r="F19" s="127">
        <f>H54</f>
        <v>333588542</v>
      </c>
      <c r="G19" s="134">
        <f>H54</f>
        <v>333588542</v>
      </c>
    </row>
    <row r="20" spans="1:7" x14ac:dyDescent="0.3">
      <c r="A20" s="133"/>
      <c r="B20" s="127"/>
      <c r="C20" s="127"/>
      <c r="D20" s="127"/>
      <c r="E20" s="127"/>
      <c r="F20" s="127"/>
      <c r="G20" s="134"/>
    </row>
    <row r="21" spans="1:7" ht="13.8" thickBot="1" x14ac:dyDescent="0.35">
      <c r="A21" s="144" t="s">
        <v>350</v>
      </c>
      <c r="B21" s="128">
        <f>B19</f>
        <v>434588542</v>
      </c>
      <c r="C21" s="128">
        <f>C19</f>
        <v>173086354.5</v>
      </c>
      <c r="D21" s="128">
        <f>D19</f>
        <v>18759693</v>
      </c>
      <c r="E21" s="128">
        <f>E19</f>
        <v>101000000</v>
      </c>
      <c r="F21" s="128">
        <f>F19</f>
        <v>333588542</v>
      </c>
      <c r="G21" s="128">
        <f>G54</f>
        <v>525434589.5</v>
      </c>
    </row>
    <row r="22" spans="1:7" x14ac:dyDescent="0.3">
      <c r="B22" s="135"/>
    </row>
    <row r="24" spans="1:7" ht="13.8" thickBot="1" x14ac:dyDescent="0.35"/>
    <row r="25" spans="1:7" x14ac:dyDescent="0.3">
      <c r="A25" s="130" t="s">
        <v>95</v>
      </c>
      <c r="B25" s="148" t="s">
        <v>104</v>
      </c>
      <c r="C25" s="148" t="s">
        <v>105</v>
      </c>
      <c r="D25" s="148" t="s">
        <v>160</v>
      </c>
      <c r="E25" s="148" t="s">
        <v>102</v>
      </c>
      <c r="F25" s="148" t="s">
        <v>350</v>
      </c>
      <c r="G25" s="124" t="s">
        <v>931</v>
      </c>
    </row>
    <row r="26" spans="1:7" ht="13.8" thickBot="1" x14ac:dyDescent="0.35">
      <c r="A26" s="140">
        <v>1</v>
      </c>
      <c r="B26" s="146">
        <f>B8+B15+B21</f>
        <v>2900627972.3100004</v>
      </c>
      <c r="C26" s="146">
        <f>C6+C21</f>
        <v>768036116</v>
      </c>
      <c r="D26" s="146">
        <f>D6+D19</f>
        <v>84254049</v>
      </c>
      <c r="E26" s="146">
        <f>+E8+E21+C15</f>
        <v>962829187.34000003</v>
      </c>
      <c r="F26" s="147">
        <f>B26+C26+D26</f>
        <v>3752918137.3100004</v>
      </c>
      <c r="G26" s="147">
        <f>F26-E26</f>
        <v>2790088949.9700003</v>
      </c>
    </row>
    <row r="28" spans="1:7" x14ac:dyDescent="0.3">
      <c r="E28" s="135"/>
    </row>
    <row r="33" spans="1:9" ht="13.8" thickBot="1" x14ac:dyDescent="0.35"/>
    <row r="34" spans="1:9" ht="26.4" x14ac:dyDescent="0.3">
      <c r="A34" s="123" t="s">
        <v>95</v>
      </c>
      <c r="B34" s="123" t="s">
        <v>357</v>
      </c>
      <c r="C34" s="123" t="s">
        <v>356</v>
      </c>
      <c r="D34" s="123" t="s">
        <v>105</v>
      </c>
      <c r="E34" s="123" t="s">
        <v>160</v>
      </c>
      <c r="F34" s="124" t="s">
        <v>363</v>
      </c>
      <c r="G34" s="124" t="s">
        <v>350</v>
      </c>
      <c r="H34" s="124" t="s">
        <v>365</v>
      </c>
    </row>
    <row r="35" spans="1:9" x14ac:dyDescent="0.3">
      <c r="A35" s="125">
        <v>1</v>
      </c>
      <c r="B35" s="221" t="s">
        <v>173</v>
      </c>
      <c r="C35" s="290">
        <v>54155428</v>
      </c>
      <c r="D35" s="127">
        <v>21670171</v>
      </c>
      <c r="E35" s="127">
        <v>0</v>
      </c>
      <c r="F35" s="127">
        <v>0</v>
      </c>
      <c r="G35" s="127">
        <f>C35+D35+E35-F35</f>
        <v>75825599</v>
      </c>
      <c r="H35" s="127">
        <f>C35-F35</f>
        <v>54155428</v>
      </c>
    </row>
    <row r="36" spans="1:9" x14ac:dyDescent="0.3">
      <c r="A36" s="125">
        <v>2</v>
      </c>
      <c r="B36" s="339" t="s">
        <v>361</v>
      </c>
      <c r="C36" s="290">
        <v>133710489</v>
      </c>
      <c r="D36" s="127">
        <v>20000000</v>
      </c>
      <c r="E36" s="127">
        <v>3278872</v>
      </c>
      <c r="F36" s="127">
        <v>25000000</v>
      </c>
      <c r="G36" s="127">
        <f t="shared" ref="G36:G53" si="0">C36+D36+E36-F36</f>
        <v>131989361</v>
      </c>
      <c r="H36" s="127">
        <f t="shared" ref="H36:H53" si="1">C36-F36</f>
        <v>108710489</v>
      </c>
    </row>
    <row r="37" spans="1:9" x14ac:dyDescent="0.3">
      <c r="A37" s="125">
        <v>3</v>
      </c>
      <c r="B37" s="339" t="s">
        <v>474</v>
      </c>
      <c r="C37" s="288">
        <v>18270000</v>
      </c>
      <c r="D37" s="127">
        <v>9135000</v>
      </c>
      <c r="E37" s="127">
        <v>1426641</v>
      </c>
      <c r="F37" s="127">
        <v>0</v>
      </c>
      <c r="G37" s="127">
        <f t="shared" si="0"/>
        <v>28831641</v>
      </c>
      <c r="H37" s="127">
        <f t="shared" si="1"/>
        <v>18270000</v>
      </c>
    </row>
    <row r="38" spans="1:9" ht="26.4" x14ac:dyDescent="0.3">
      <c r="A38" s="125">
        <v>4</v>
      </c>
      <c r="B38" s="339" t="s">
        <v>804</v>
      </c>
      <c r="C38" s="288">
        <v>7850000</v>
      </c>
      <c r="D38" s="289">
        <v>2355000</v>
      </c>
      <c r="E38" s="289">
        <v>976806</v>
      </c>
      <c r="F38" s="127">
        <v>0</v>
      </c>
      <c r="G38" s="127">
        <f t="shared" si="0"/>
        <v>11181806</v>
      </c>
      <c r="H38" s="127">
        <f t="shared" si="1"/>
        <v>7850000</v>
      </c>
    </row>
    <row r="39" spans="1:9" ht="13.2" customHeight="1" x14ac:dyDescent="0.3">
      <c r="A39" s="125">
        <v>5</v>
      </c>
      <c r="B39" s="221" t="s">
        <v>934</v>
      </c>
      <c r="C39" s="290">
        <v>0</v>
      </c>
      <c r="D39" s="290">
        <v>9624871.5</v>
      </c>
      <c r="E39" s="290">
        <v>0</v>
      </c>
      <c r="F39" s="290">
        <v>0</v>
      </c>
      <c r="G39" s="127">
        <f t="shared" si="0"/>
        <v>9624871.5</v>
      </c>
      <c r="H39" s="127">
        <f t="shared" si="1"/>
        <v>0</v>
      </c>
    </row>
    <row r="40" spans="1:9" ht="26.4" x14ac:dyDescent="0.3">
      <c r="A40" s="125">
        <v>6</v>
      </c>
      <c r="B40" s="339" t="s">
        <v>85</v>
      </c>
      <c r="C40" s="288">
        <v>3008700</v>
      </c>
      <c r="D40" s="338">
        <v>1504350</v>
      </c>
      <c r="E40" s="127">
        <v>517520</v>
      </c>
      <c r="F40" s="127">
        <v>0</v>
      </c>
      <c r="G40" s="127">
        <f t="shared" si="0"/>
        <v>5030570</v>
      </c>
      <c r="H40" s="127">
        <f t="shared" si="1"/>
        <v>3008700</v>
      </c>
      <c r="I40" s="363"/>
    </row>
    <row r="41" spans="1:9" x14ac:dyDescent="0.3">
      <c r="A41" s="125">
        <v>7</v>
      </c>
      <c r="B41" s="339" t="s">
        <v>463</v>
      </c>
      <c r="C41" s="340">
        <v>1481000</v>
      </c>
      <c r="D41" s="127">
        <v>740500</v>
      </c>
      <c r="E41" s="127">
        <v>490325</v>
      </c>
      <c r="F41" s="127">
        <v>0</v>
      </c>
      <c r="G41" s="127">
        <f t="shared" si="0"/>
        <v>2711825</v>
      </c>
      <c r="H41" s="127">
        <f t="shared" si="1"/>
        <v>1481000</v>
      </c>
      <c r="I41" s="363"/>
    </row>
    <row r="42" spans="1:9" x14ac:dyDescent="0.3">
      <c r="A42" s="125">
        <v>8</v>
      </c>
      <c r="B42" s="126" t="s">
        <v>635</v>
      </c>
      <c r="C42" s="127">
        <v>11577500</v>
      </c>
      <c r="D42" s="127">
        <v>5788750</v>
      </c>
      <c r="E42" s="127">
        <v>1172185</v>
      </c>
      <c r="F42" s="127">
        <v>0</v>
      </c>
      <c r="G42" s="127">
        <f t="shared" si="0"/>
        <v>18538435</v>
      </c>
      <c r="H42" s="127">
        <f t="shared" si="1"/>
        <v>11577500</v>
      </c>
      <c r="I42" s="363"/>
    </row>
    <row r="43" spans="1:9" x14ac:dyDescent="0.3">
      <c r="A43" s="125">
        <v>9</v>
      </c>
      <c r="B43" s="126" t="s">
        <v>492</v>
      </c>
      <c r="C43" s="127">
        <v>21562500</v>
      </c>
      <c r="D43" s="127">
        <v>10781250</v>
      </c>
      <c r="E43" s="127">
        <v>1498691</v>
      </c>
      <c r="F43" s="127">
        <v>0</v>
      </c>
      <c r="G43" s="127">
        <f t="shared" si="0"/>
        <v>33842441</v>
      </c>
      <c r="H43" s="127">
        <f t="shared" si="1"/>
        <v>21562500</v>
      </c>
      <c r="I43" s="363"/>
    </row>
    <row r="44" spans="1:9" x14ac:dyDescent="0.3">
      <c r="A44" s="125">
        <v>10</v>
      </c>
      <c r="B44" s="221" t="s">
        <v>425</v>
      </c>
      <c r="C44" s="127">
        <v>1943608</v>
      </c>
      <c r="D44" s="127">
        <v>971804</v>
      </c>
      <c r="E44" s="127">
        <v>524938</v>
      </c>
      <c r="F44" s="127">
        <v>0</v>
      </c>
      <c r="G44" s="127">
        <f t="shared" si="0"/>
        <v>3440350</v>
      </c>
      <c r="H44" s="127">
        <f t="shared" si="1"/>
        <v>1943608</v>
      </c>
      <c r="I44" s="363">
        <v>4000000</v>
      </c>
    </row>
    <row r="45" spans="1:9" ht="26.4" x14ac:dyDescent="0.3">
      <c r="A45" s="125">
        <v>11</v>
      </c>
      <c r="B45" s="221" t="s">
        <v>451</v>
      </c>
      <c r="C45" s="127">
        <v>61259000</v>
      </c>
      <c r="D45" s="127">
        <v>30629500</v>
      </c>
      <c r="E45" s="127">
        <v>2844530</v>
      </c>
      <c r="F45" s="127">
        <v>0</v>
      </c>
      <c r="G45" s="127">
        <f t="shared" si="0"/>
        <v>94733030</v>
      </c>
      <c r="H45" s="127">
        <f t="shared" si="1"/>
        <v>61259000</v>
      </c>
      <c r="I45" s="363"/>
    </row>
    <row r="46" spans="1:9" ht="26.4" x14ac:dyDescent="0.3">
      <c r="A46" s="125">
        <v>12</v>
      </c>
      <c r="B46" s="221" t="s">
        <v>1130</v>
      </c>
      <c r="C46" s="127">
        <v>82236613</v>
      </c>
      <c r="D46" s="127">
        <v>41118306</v>
      </c>
      <c r="E46" s="127">
        <v>3773745</v>
      </c>
      <c r="F46" s="127">
        <v>76000000</v>
      </c>
      <c r="G46" s="127">
        <f t="shared" si="0"/>
        <v>51128664</v>
      </c>
      <c r="H46" s="127">
        <f t="shared" si="1"/>
        <v>6236613</v>
      </c>
    </row>
    <row r="47" spans="1:9" x14ac:dyDescent="0.3">
      <c r="A47" s="125">
        <v>13</v>
      </c>
      <c r="B47" s="221" t="s">
        <v>1129</v>
      </c>
      <c r="C47" s="127">
        <v>37533704</v>
      </c>
      <c r="D47" s="127">
        <v>18766852</v>
      </c>
      <c r="E47" s="127">
        <v>2255440</v>
      </c>
      <c r="F47" s="127">
        <v>0</v>
      </c>
      <c r="G47" s="127">
        <f t="shared" si="0"/>
        <v>58555996</v>
      </c>
      <c r="H47" s="127">
        <f t="shared" si="1"/>
        <v>37533704</v>
      </c>
    </row>
    <row r="48" spans="1:9" x14ac:dyDescent="0.3">
      <c r="A48" s="125">
        <v>14</v>
      </c>
      <c r="B48" s="221"/>
      <c r="C48" s="127"/>
      <c r="D48" s="127"/>
      <c r="E48" s="127"/>
      <c r="F48" s="127">
        <v>0</v>
      </c>
      <c r="G48" s="127">
        <f t="shared" si="0"/>
        <v>0</v>
      </c>
      <c r="H48" s="127">
        <f t="shared" si="1"/>
        <v>0</v>
      </c>
    </row>
    <row r="49" spans="1:8" x14ac:dyDescent="0.3">
      <c r="A49" s="125">
        <v>15</v>
      </c>
      <c r="B49" s="221"/>
      <c r="C49" s="127"/>
      <c r="D49" s="127"/>
      <c r="E49" s="127"/>
      <c r="F49" s="127">
        <v>0</v>
      </c>
      <c r="G49" s="127">
        <f t="shared" si="0"/>
        <v>0</v>
      </c>
      <c r="H49" s="127">
        <f t="shared" si="1"/>
        <v>0</v>
      </c>
    </row>
    <row r="50" spans="1:8" x14ac:dyDescent="0.3">
      <c r="A50" s="125">
        <v>16</v>
      </c>
      <c r="B50" s="221"/>
      <c r="C50" s="127"/>
      <c r="D50" s="127"/>
      <c r="E50" s="127"/>
      <c r="F50" s="127">
        <v>0</v>
      </c>
      <c r="G50" s="127">
        <f t="shared" si="0"/>
        <v>0</v>
      </c>
      <c r="H50" s="127">
        <f t="shared" si="1"/>
        <v>0</v>
      </c>
    </row>
    <row r="51" spans="1:8" x14ac:dyDescent="0.3">
      <c r="A51" s="125">
        <v>17</v>
      </c>
      <c r="B51" s="221"/>
      <c r="C51" s="127"/>
      <c r="D51" s="127"/>
      <c r="E51" s="127"/>
      <c r="F51" s="127">
        <v>0</v>
      </c>
      <c r="G51" s="127">
        <f t="shared" si="0"/>
        <v>0</v>
      </c>
      <c r="H51" s="127">
        <f t="shared" si="1"/>
        <v>0</v>
      </c>
    </row>
    <row r="52" spans="1:8" x14ac:dyDescent="0.3">
      <c r="A52" s="125">
        <v>18</v>
      </c>
      <c r="B52" s="221"/>
      <c r="C52" s="127"/>
      <c r="D52" s="127"/>
      <c r="E52" s="127"/>
      <c r="F52" s="127">
        <v>0</v>
      </c>
      <c r="G52" s="127">
        <f t="shared" si="0"/>
        <v>0</v>
      </c>
      <c r="H52" s="127">
        <f t="shared" si="1"/>
        <v>0</v>
      </c>
    </row>
    <row r="53" spans="1:8" x14ac:dyDescent="0.3">
      <c r="A53" s="125">
        <v>19</v>
      </c>
      <c r="B53" s="126"/>
      <c r="C53" s="127"/>
      <c r="D53" s="127"/>
      <c r="E53" s="127"/>
      <c r="F53" s="127">
        <v>0</v>
      </c>
      <c r="G53" s="127">
        <f t="shared" si="0"/>
        <v>0</v>
      </c>
      <c r="H53" s="127">
        <f t="shared" si="1"/>
        <v>0</v>
      </c>
    </row>
    <row r="54" spans="1:8" ht="13.8" x14ac:dyDescent="0.3">
      <c r="A54" s="482" t="s">
        <v>350</v>
      </c>
      <c r="B54" s="483"/>
      <c r="C54" s="128">
        <f t="shared" ref="C54:H54" si="2">SUM(C35:C53)</f>
        <v>434588542</v>
      </c>
      <c r="D54" s="128">
        <f t="shared" si="2"/>
        <v>173086354.5</v>
      </c>
      <c r="E54" s="128">
        <f t="shared" si="2"/>
        <v>18759693</v>
      </c>
      <c r="F54" s="128">
        <f t="shared" si="2"/>
        <v>101000000</v>
      </c>
      <c r="G54" s="128">
        <f t="shared" si="2"/>
        <v>525434589.5</v>
      </c>
      <c r="H54" s="128">
        <f t="shared" si="2"/>
        <v>333588542</v>
      </c>
    </row>
    <row r="55" spans="1:8" ht="13.8" x14ac:dyDescent="0.3">
      <c r="A55" s="482" t="s">
        <v>365</v>
      </c>
      <c r="B55" s="483"/>
      <c r="C55" s="128">
        <f>C54-F54</f>
        <v>333588542</v>
      </c>
      <c r="D55" s="128"/>
      <c r="E55" s="128"/>
      <c r="F55" s="128"/>
      <c r="G55" s="128"/>
      <c r="H55" s="127"/>
    </row>
  </sheetData>
  <mergeCells count="6">
    <mergeCell ref="A55:B55"/>
    <mergeCell ref="B4:F4"/>
    <mergeCell ref="H4:H5"/>
    <mergeCell ref="B11:D11"/>
    <mergeCell ref="B17:G17"/>
    <mergeCell ref="A54:B54"/>
  </mergeCell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1</vt:i4>
      </vt:variant>
    </vt:vector>
  </HeadingPairs>
  <TitlesOfParts>
    <vt:vector size="19" baseType="lpstr">
      <vt:lpstr>Суд 23</vt:lpstr>
      <vt:lpstr>Суд 24</vt:lpstr>
      <vt:lpstr>Пр 23</vt:lpstr>
      <vt:lpstr> ИП 23</vt:lpstr>
      <vt:lpstr>УР</vt:lpstr>
      <vt:lpstr>2024</vt:lpstr>
      <vt:lpstr>З-Т 23</vt:lpstr>
      <vt:lpstr>Cвод 23</vt:lpstr>
      <vt:lpstr>Свод 24</vt:lpstr>
      <vt:lpstr>ПИ ИС</vt:lpstr>
      <vt:lpstr>АКМ</vt:lpstr>
      <vt:lpstr>АКМ Суд</vt:lpstr>
      <vt:lpstr>ПАВ</vt:lpstr>
      <vt:lpstr>ПАВ Суд</vt:lpstr>
      <vt:lpstr>СКО</vt:lpstr>
      <vt:lpstr>СКО Суд</vt:lpstr>
      <vt:lpstr>КОС</vt:lpstr>
      <vt:lpstr>КОС Суд</vt:lpstr>
      <vt:lpstr>'Суд 24'!_Hlk197954570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2025-06-10T03:35:06Z</cp:lastPrinted>
  <dcterms:created xsi:type="dcterms:W3CDTF">2015-06-05T18:19:34Z</dcterms:created>
  <dcterms:modified xsi:type="dcterms:W3CDTF">2025-06-10T11:23:23Z</dcterms:modified>
</cp:coreProperties>
</file>