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34a05ba1004799ff/Desktop/excel preparation/dashboard/"/>
    </mc:Choice>
  </mc:AlternateContent>
  <xr:revisionPtr revIDLastSave="30" documentId="11_F25DC773A252ABDACC1048E231DD66765BDE58E6" xr6:coauthVersionLast="47" xr6:coauthVersionMax="47" xr10:uidLastSave="{AFB86A9E-6EFB-44DB-B13C-ECF2F284CCBB}"/>
  <bookViews>
    <workbookView xWindow="-110" yWindow="-110" windowWidth="19420" windowHeight="11020" activeTab="1" xr2:uid="{00000000-000D-0000-FFFF-FFFF00000000}"/>
  </bookViews>
  <sheets>
    <sheet name="Pivot" sheetId="1" r:id="rId1"/>
    <sheet name="Dashboard" sheetId="2" r:id="rId2"/>
    <sheet name="other" sheetId="3" state="hidden" r:id="rId3"/>
  </sheets>
  <definedNames>
    <definedName name="Slicer_category">#N/A</definedName>
    <definedName name="Slicer_city">#N/A</definedName>
    <definedName name="Slicer_mmm_yy">#N/A</definedName>
    <definedName name="Slicer_mmm_yy1">#N/A</definedName>
  </definedNames>
  <calcPr calcId="191029"/>
  <pivotCaches>
    <pivotCache cacheId="0" r:id="rId4"/>
    <pivotCache cacheId="1" r:id="rId5"/>
    <pivotCache cacheId="2" r:id="rId6"/>
    <pivotCache cacheId="3" r:id="rId7"/>
    <pivotCache cacheId="5" r:id="rId8"/>
    <pivotCache cacheId="6" r:id="rId9"/>
    <pivotCache cacheId="7" r:id="rId10"/>
    <pivotCache cacheId="8" r:id="rId11"/>
    <pivotCache cacheId="13" r:id="rId12"/>
  </pivotCaches>
  <extLst>
    <ext xmlns:x14="http://schemas.microsoft.com/office/spreadsheetml/2009/9/main" uri="{876F7934-8845-4945-9796-88D515C7AA90}">
      <x14:pivotCaches>
        <pivotCache cacheId="9" r:id="rId13"/>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99a6b694-9388-4378-a580-080f786525cf" name="dim_date" connection="Query - dim_date"/>
          <x15:modelTable id="dim_hotels_4ce1e88d-ff4b-4639-8dff-edcb4b177057" name="dim_hotels" connection="Query - dim_hotels"/>
          <x15:modelTable id="dim_rooms_302f4e6b-39b2-4812-b244-4ebfdada4086" name="dim_rooms" connection="Query - dim_rooms"/>
          <x15:modelTable id="fact_aggregated_bookings_f284c990-8fb0-4cfb-b506-da6c517dd8b2" name="fact_aggregated_bookings" connection="Query - fact_aggregated_bookings"/>
          <x15:modelTable id="fact_bookings_fb8abfbb-f9b7-4d0e-a1fe-89435d64913c" name="fact_bookings" connection="Query - fact_bookings"/>
        </x15:modelTables>
        <x15:modelRelationships>
          <x15:modelRelationship fromTable="fact_aggregated_bookings" fromColumn="property_id" toTable="dim_hotels" toColumn="property_id"/>
          <x15:modelRelationship fromTable="fact_aggregated_bookings" fromColumn="room_category" toTable="dim_rooms" toColumn="room_id"/>
          <x15:modelRelationship fromTable="fact_aggregated_bookings" fromColumn="check_in_date" toTable="dim_date" toColumn="date"/>
          <x15:modelRelationship fromTable="fact_bookings" fromColumn="property_id" toTable="dim_hotels" toColumn="property_id"/>
          <x15:modelRelationship fromTable="fact_bookings" fromColumn="room_category" toTable="dim_rooms" toColumn="room_id"/>
          <x15:modelRelationship fromTable="fact_bookings" fromColumn="check_in_date" toTable="dim_date" toColumn="date"/>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M7" i="1"/>
  <c r="N3" i="1" l="1"/>
  <c r="N4" i="1"/>
  <c r="N5" i="1"/>
  <c r="N2" i="1"/>
  <c r="O3" i="1"/>
  <c r="O4" i="1"/>
  <c r="O5" i="1"/>
  <c r="O2" i="1"/>
  <c r="M3" i="1"/>
  <c r="M4" i="1"/>
  <c r="M5" i="1"/>
  <c r="M2" i="1"/>
  <c r="D2" i="3"/>
  <c r="E2" i="3"/>
  <c r="Q3" i="1"/>
  <c r="Q2" i="1"/>
  <c r="Q4" i="1"/>
  <c r="Q5" i="1"/>
  <c r="N7" i="1"/>
  <c r="P5" i="1" l="1"/>
  <c r="G2" i="3"/>
  <c r="F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3AAA-9233-4854-A1CB-EDF5B6ECE399}" name="Query - dim_date" description="Connection to the 'dim_date' query in the workbook." type="100" refreshedVersion="8" minRefreshableVersion="5">
    <extLst>
      <ext xmlns:x15="http://schemas.microsoft.com/office/spreadsheetml/2010/11/main" uri="{DE250136-89BD-433C-8126-D09CA5730AF9}">
        <x15:connection id="191e4ad3-6ded-41f6-9fe8-61b502264797"/>
      </ext>
    </extLst>
  </connection>
  <connection id="2" xr16:uid="{3C0A24E5-9EE4-425F-A200-B7610E104084}" name="Query - dim_hotels" description="Connection to the 'dim_hotels' query in the workbook." type="100" refreshedVersion="8" minRefreshableVersion="5">
    <extLst>
      <ext xmlns:x15="http://schemas.microsoft.com/office/spreadsheetml/2010/11/main" uri="{DE250136-89BD-433C-8126-D09CA5730AF9}">
        <x15:connection id="4d93e281-c82a-42d8-aa69-4c1f2fd9d797">
          <x15:oledbPr connection="Provider=Microsoft.Mashup.OleDb.1;Data Source=$Workbook$;Location=dim_hotels;Extended Properties=&quot;&quot;">
            <x15:dbTables>
              <x15:dbTable name="dim_hotels"/>
            </x15:dbTables>
          </x15:oledbPr>
        </x15:connection>
      </ext>
    </extLst>
  </connection>
  <connection id="3" xr16:uid="{3973C8BA-36AA-4383-924A-8D907836314C}" name="Query - dim_rooms" description="Connection to the 'dim_rooms' query in the workbook." type="100" refreshedVersion="8" minRefreshableVersion="5">
    <extLst>
      <ext xmlns:x15="http://schemas.microsoft.com/office/spreadsheetml/2010/11/main" uri="{DE250136-89BD-433C-8126-D09CA5730AF9}">
        <x15:connection id="298d043d-d9be-420b-b307-cd3a38fe46bd">
          <x15:oledbPr connection="Provider=Microsoft.Mashup.OleDb.1;Data Source=$Workbook$;Location=dim_rooms;Extended Properties=&quot;&quot;">
            <x15:dbTables>
              <x15:dbTable name="dim_rooms"/>
            </x15:dbTables>
          </x15:oledbPr>
        </x15:connection>
      </ext>
    </extLst>
  </connection>
  <connection id="4" xr16:uid="{F59C3A68-1D44-4D72-9D29-0BC94D44DDC0}"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9a23ae08-9f7d-496b-bead-a4024f088365">
          <x15:oledbPr connection="Provider=Microsoft.Mashup.OleDb.1;Data Source=$Workbook$;Location=fact_aggregated_bookings;Extended Properties=&quot;&quot;">
            <x15:dbTables>
              <x15:dbTable name="fact_aggregated_bookings"/>
            </x15:dbTables>
          </x15:oledbPr>
        </x15:connection>
      </ext>
    </extLst>
  </connection>
  <connection id="5" xr16:uid="{2CC18111-B1D6-46F6-A06A-DB12DDEDD9D3}" name="Query - fact_bookings" description="Connection to the 'fact_bookings' query in the workbook." type="100" refreshedVersion="8" minRefreshableVersion="5">
    <extLst>
      <ext xmlns:x15="http://schemas.microsoft.com/office/spreadsheetml/2010/11/main" uri="{DE250136-89BD-433C-8126-D09CA5730AF9}">
        <x15:connection id="8da1d90e-09f1-40fd-9a31-e22986233f96">
          <x15:oledbPr connection="Provider=Microsoft.Mashup.OleDb.1;Data Source=$Workbook$;Location=fact_bookings;Extended Properties=&quot;&quot;">
            <x15:dbTables>
              <x15:dbTable name="fact_bookings"/>
            </x15:dbTables>
          </x15:oledbPr>
        </x15:connection>
      </ext>
    </extLst>
  </connection>
  <connection id="6" xr16:uid="{1DEAF8DC-15EF-4DB8-9392-391B98D46F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<sst xmlns="http://schemas.openxmlformats.org/spreadsheetml/2006/main" count="62" uniqueCount="31">
  <si>
    <t>Average_Ratings</t>
  </si>
  <si>
    <t>Total_Bookings</t>
  </si>
  <si>
    <t>Cancellation_Rate%</t>
  </si>
  <si>
    <t>Occupancy_Rate%</t>
  </si>
  <si>
    <t>Grand Total</t>
  </si>
  <si>
    <t>Row Labels</t>
  </si>
  <si>
    <t>July-22</t>
  </si>
  <si>
    <t>June-22</t>
  </si>
  <si>
    <t>May-22</t>
  </si>
  <si>
    <t>weekeday</t>
  </si>
  <si>
    <t>weekend</t>
  </si>
  <si>
    <t>Bangalore</t>
  </si>
  <si>
    <t>Delhi</t>
  </si>
  <si>
    <t>Hyderabad</t>
  </si>
  <si>
    <t>Mumbai</t>
  </si>
  <si>
    <t>Business</t>
  </si>
  <si>
    <t>Luxury</t>
  </si>
  <si>
    <t>Cancelled</t>
  </si>
  <si>
    <t>Checked Out</t>
  </si>
  <si>
    <t>No Show</t>
  </si>
  <si>
    <t>Total_Revenue_Realized</t>
  </si>
  <si>
    <t>Total_Revenue_Realized2</t>
  </si>
  <si>
    <t>Sum of revenue_realized</t>
  </si>
  <si>
    <t>Friday</t>
  </si>
  <si>
    <t>Monday</t>
  </si>
  <si>
    <t>Saturday</t>
  </si>
  <si>
    <t>Sunday</t>
  </si>
  <si>
    <t>Thursday</t>
  </si>
  <si>
    <t>Tuesday</t>
  </si>
  <si>
    <t>Wednesday</t>
  </si>
  <si>
    <t>Total_Revenue_Generated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</si>
</sst>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quot; K&quot;;\(#,##0\)\,&quot; K&quot;"/>
    <numFmt numFmtId="166" formatCode="&quot;₹&quot;\ #,##0.00,,&quot; M&quot;;#,##0.00,,&quot; M&quot;\ \-&quot;₹&quot;;&quot;₹&quot;\ #,##0.00,,&quot; M&quot;"/>
    <numFmt numFmtId="167" formatCode="&quot;₹&quot;\ #,##0.00;#,##0.00\ \-&quot;₹&quot;;&quot;₹&quot;\ #,##0.00"/>
    <numFmt numFmtId="168" formatCode="&quot;₹&quot;\ #,##0.00,,,&quot; B&quot;;#,##0.00,,,&quot; B&quot;\ \-&quot;₹&quot;;&quot;₹&quot;\ #,##0.00,,,&quot; B&quot;"/>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164" fontId="0" fillId="0" borderId="0" xfId="0" applyNumberFormat="1"/>
    <xf numFmtId="9" fontId="0" fillId="0" borderId="0" xfId="0" applyNumberFormat="1"/>
    <xf numFmtId="10" fontId="0" fillId="0" borderId="0" xfId="0" applyNumberFormat="1"/>
    <xf numFmtId="37"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0" fontId="0" fillId="2" borderId="0" xfId="0" applyFill="1"/>
    <xf numFmtId="167" fontId="0" fillId="0" borderId="0" xfId="0" applyNumberFormat="1"/>
    <xf numFmtId="9" fontId="0" fillId="0" borderId="0" xfId="1" applyFont="1"/>
    <xf numFmtId="10" fontId="0" fillId="0" borderId="0" xfId="1" applyNumberFormat="1" applyFont="1"/>
    <xf numFmtId="10" fontId="0" fillId="0" borderId="0" xfId="1" applyNumberFormat="1" applyFont="1" applyAlignment="1">
      <alignment horizontal="center"/>
    </xf>
    <xf numFmtId="168" fontId="0" fillId="0" borderId="0" xfId="0" applyNumberFormat="1"/>
  </cellXfs>
  <cellStyles count="2">
    <cellStyle name="Normal" xfId="0" builtinId="0"/>
    <cellStyle name="Percent" xfId="1" builtinId="5"/>
  </cellStyles>
  <dxfs count="28">
    <dxf>
      <numFmt numFmtId="165" formatCode="#,##0,&quot; K&quot;;\(#,##0\)\,&quot; K&quot;"/>
    </dxf>
    <dxf>
      <numFmt numFmtId="166" formatCode="&quot;₹&quot;\ #,##0.00,,&quot; M&quot;;#,##0.00,,&quot; M&quot;\ \-&quot;₹&quot;;&quot;₹&quot;\ #,##0.00,,&quot; M&quot;"/>
    </dxf>
    <dxf>
      <numFmt numFmtId="13" formatCode="0%"/>
    </dxf>
    <dxf>
      <numFmt numFmtId="164" formatCode="0.0"/>
    </dxf>
    <dxf>
      <numFmt numFmtId="166" formatCode="&quot;₹&quot;\ #,##0.00,,&quot; M&quot;;#,##0.00,,&quot; M&quot;\ \-&quot;₹&quot;;&quot;₹&quot;\ #,##0.00,,&quot; M&quot;"/>
    </dxf>
    <dxf>
      <numFmt numFmtId="5" formatCode="#,##0_);\(#,##0\)"/>
    </dxf>
    <dxf>
      <numFmt numFmtId="0" formatCode="General"/>
    </dxf>
    <dxf>
      <numFmt numFmtId="13" formatCode="0%"/>
    </dxf>
    <dxf>
      <numFmt numFmtId="166" formatCode="&quot;₹&quot;\ #,##0.00,,&quot; M&quot;;#,##0.00,,&quot; M&quot;\ \-&quot;₹&quot;;&quot;₹&quot;\ #,##0.00,,&quot; M&quot;"/>
    </dxf>
    <dxf>
      <numFmt numFmtId="5" formatCode="#,##0_);\(#,##0\)"/>
    </dxf>
    <dxf>
      <numFmt numFmtId="166" formatCode="&quot;₹&quot;\ #,##0.00,,&quot; M&quot;;#,##0.00,,&quot; M&quot;\ \-&quot;₹&quot;;&quot;₹&quot;\ #,##0.00,,&quot; M&quot;"/>
    </dxf>
    <dxf>
      <numFmt numFmtId="168" formatCode="&quot;₹&quot;\ #,##0.00,,,&quot; B&quot;;#,##0.00,,,&quot; B&quot;\ \-&quot;₹&quot;;&quot;₹&quot;\ #,##0.00,,,&quot; B&quot;"/>
    </dxf>
    <dxf>
      <numFmt numFmtId="164" formatCode="0.0"/>
    </dxf>
    <dxf>
      <numFmt numFmtId="14" formatCode="0.00%"/>
    </dxf>
    <dxf>
      <numFmt numFmtId="13" formatCode="0%"/>
    </dxf>
    <dxf>
      <numFmt numFmtId="165" formatCode="#,##0,&quot; K&quot;;\(#,##0\)\,&quot; K&quot;"/>
    </dxf>
    <dxf>
      <numFmt numFmtId="166" formatCode="&quot;₹&quot;\ #,##0.00,,&quot; M&quot;;#,##0.00,,&quot; M&quot;\ \-&quot;₹&quot;;&quot;₹&quot;\ #,##0.00,,&quot; M&quot;"/>
    </dxf>
    <dxf>
      <numFmt numFmtId="168" formatCode="&quot;₹&quot;\ #,##0.00,,,&quot; B&quot;;#,##0.00,,,&quot; B&quot;\ \-&quot;₹&quot;;&quot;₹&quot;\ #,##0.00,,,&quot; B&quot;"/>
    </dxf>
    <dxf>
      <numFmt numFmtId="164" formatCode="0.0"/>
    </dxf>
    <dxf>
      <numFmt numFmtId="14" formatCode="0.00%"/>
    </dxf>
    <dxf>
      <numFmt numFmtId="13" formatCode="0%"/>
    </dxf>
    <dxf>
      <numFmt numFmtId="165" formatCode="#,##0,&quot; K&quot;;\(#,##0\)\,&quot; K&quot;"/>
    </dxf>
    <dxf>
      <numFmt numFmtId="166" formatCode="&quot;₹&quot;\ #,##0.00,,&quot; M&quot;;#,##0.00,,&quot; M&quot;\ \-&quot;₹&quot;;&quot;₹&quot;\ #,##0.00,,&quot; M&quot;"/>
    </dxf>
    <dxf>
      <numFmt numFmtId="166" formatCode="&quot;₹&quot;\ #,##0.00,,&quot; M&quot;;#,##0.00,,&quot; M&quot;\ \-&quot;₹&quot;;&quot;₹&quot;\ #,##0.00,,&quot; M&quot;"/>
    </dxf>
    <dxf>
      <numFmt numFmtId="13" formatCode="0%"/>
    </dxf>
    <dxf>
      <numFmt numFmtId="5" formatCode="#,##0_);\(#,##0\)"/>
    </dxf>
    <dxf>
      <font>
        <b/>
        <i val="0"/>
      </font>
    </dxf>
    <dxf>
      <fill>
        <patternFill patternType="solid">
          <fgColor auto="1"/>
          <bgColor theme="8" tint="0.79998168889431442"/>
        </patternFill>
      </fill>
    </dxf>
  </dxfs>
  <tableStyles count="1" defaultTableStyle="TableStyleMedium2" defaultPivotStyle="PivotStyleLight16">
    <tableStyle name="Slicer Style 1" pivot="0" table="0" count="6" xr9:uid="{C6965B32-01A3-4918-B59E-C387DAB5A442}">
      <tableStyleElement type="wholeTable" dxfId="27"/>
      <tableStyleElement type="headerRow" dxfId="26"/>
    </tableStyle>
  </tableStyles>
  <colors>
    <mruColors>
      <color rgb="FF4D79C7"/>
      <color rgb="FF3762AF"/>
    </mruColors>
  </colors>
  <extLst>
    <ext xmlns:x14="http://schemas.microsoft.com/office/spreadsheetml/2009/9/main" uri="{46F421CA-312F-682f-3DD2-61675219B42D}">
      <x14:dxfs count="4">
        <dxf>
          <font>
            <b/>
            <i val="0"/>
          </font>
          <fill>
            <gradientFill degree="270">
              <stop position="0">
                <color theme="8" tint="0.80001220740379042"/>
              </stop>
              <stop position="1">
                <color theme="8" tint="0.40000610370189521"/>
              </stop>
            </gradientFill>
          </fill>
        </dxf>
        <dxf>
          <fill>
            <patternFill patternType="solid">
              <fgColor auto="1"/>
              <bgColor theme="8" tint="0.39994506668294322"/>
            </patternFill>
          </fill>
        </dxf>
        <dxf>
          <font>
            <b/>
            <i val="0"/>
          </font>
          <fill>
            <gradientFill degree="270">
              <stop position="0">
                <color theme="8" tint="0.40000610370189521"/>
              </stop>
              <stop position="1">
                <color theme="8" tint="-0.25098422193060094"/>
              </stop>
            </gradientFill>
          </fill>
        </dxf>
        <dxf>
          <fill>
            <gradientFill degree="270">
              <stop position="0">
                <color theme="8" tint="0.80001220740379042"/>
              </stop>
              <stop position="1">
                <color theme="0"/>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2.xml"/><Relationship Id="rId61" Type="http://schemas.openxmlformats.org/officeDocument/2006/relationships/customXml" Target="../customXml/item37.xml"/><Relationship Id="rId19" Type="http://schemas.openxmlformats.org/officeDocument/2006/relationships/theme" Target="theme/theme1.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62"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7.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diamond"/>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layout>
            <c:manualLayout>
              <c:x val="-6.2584323468335941E-17"/>
              <c:y val="-1.5462185419605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diamond"/>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Pivot!$F$5</c:f>
              <c:strCache>
                <c:ptCount val="1"/>
                <c:pt idx="0">
                  <c:v>Total_Revenue_Realized</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778A-485F-B338-B32CCCFB3BE6}"/>
              </c:ext>
            </c:extLst>
          </c:dPt>
          <c:dLbls>
            <c:dLbl>
              <c:idx val="1"/>
              <c:layout>
                <c:manualLayout>
                  <c:x val="-6.2584323468335941E-17"/>
                  <c:y val="-1.5462185419605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8A-485F-B338-B32CCCFB3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Pivot!$E$6:$E$9</c:f>
              <c:strCache>
                <c:ptCount val="3"/>
                <c:pt idx="0">
                  <c:v>July-22</c:v>
                </c:pt>
                <c:pt idx="1">
                  <c:v>June-22</c:v>
                </c:pt>
                <c:pt idx="2">
                  <c:v>May-22</c:v>
                </c:pt>
              </c:strCache>
            </c:strRef>
          </c:cat>
          <c:val>
            <c:numRef>
              <c:f>Pivot!$F$6:$F$9</c:f>
              <c:numCache>
                <c:formatCode>"₹"\ #,##0.00,," M";#,##0.00,," M"\ \-"₹";"₹"\ #,##0.00,," M"</c:formatCode>
                <c:ptCount val="3"/>
                <c:pt idx="0">
                  <c:v>572908208</c:v>
                </c:pt>
                <c:pt idx="1">
                  <c:v>553932355</c:v>
                </c:pt>
                <c:pt idx="2">
                  <c:v>581930666</c:v>
                </c:pt>
              </c:numCache>
            </c:numRef>
          </c:val>
          <c:smooth val="0"/>
          <c:extLst>
            <c:ext xmlns:c16="http://schemas.microsoft.com/office/drawing/2014/chart" uri="{C3380CC4-5D6E-409C-BE32-E72D297353CC}">
              <c16:uniqueId val="{00000000-778A-485F-B338-B32CCCFB3BE6}"/>
            </c:ext>
          </c:extLst>
        </c:ser>
        <c:dLbls>
          <c:showLegendKey val="0"/>
          <c:showVal val="0"/>
          <c:showCatName val="0"/>
          <c:showSerName val="0"/>
          <c:showPercent val="0"/>
          <c:showBubbleSize val="0"/>
        </c:dLbls>
        <c:marker val="1"/>
        <c:smooth val="0"/>
        <c:axId val="362919504"/>
        <c:axId val="411517120"/>
      </c:lineChart>
      <c:lineChart>
        <c:grouping val="standard"/>
        <c:varyColors val="0"/>
        <c:ser>
          <c:idx val="1"/>
          <c:order val="1"/>
          <c:tx>
            <c:strRef>
              <c:f>Pivot!$G$5</c:f>
              <c:strCache>
                <c:ptCount val="1"/>
                <c:pt idx="0">
                  <c:v>Occupancy_Rate%</c:v>
                </c:pt>
              </c:strCache>
            </c:strRef>
          </c:tx>
          <c:spPr>
            <a:ln w="28575" cap="rnd">
              <a:solidFill>
                <a:schemeClr val="accent2">
                  <a:lumMod val="75000"/>
                </a:schemeClr>
              </a:solidFill>
              <a:round/>
            </a:ln>
            <a:effectLst/>
          </c:spPr>
          <c:marker>
            <c:symbol val="diamond"/>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Pivot!$E$6:$E$9</c:f>
              <c:strCache>
                <c:ptCount val="3"/>
                <c:pt idx="0">
                  <c:v>July-22</c:v>
                </c:pt>
                <c:pt idx="1">
                  <c:v>June-22</c:v>
                </c:pt>
                <c:pt idx="2">
                  <c:v>May-22</c:v>
                </c:pt>
              </c:strCache>
            </c:strRef>
          </c:cat>
          <c:val>
            <c:numRef>
              <c:f>Pivot!$G$6:$G$9</c:f>
              <c:numCache>
                <c:formatCode>0%</c:formatCode>
                <c:ptCount val="3"/>
                <c:pt idx="0">
                  <c:v>0.57453297264189462</c:v>
                </c:pt>
                <c:pt idx="1">
                  <c:v>0.57598892405063296</c:v>
                </c:pt>
                <c:pt idx="2">
                  <c:v>0.58546855859534508</c:v>
                </c:pt>
              </c:numCache>
            </c:numRef>
          </c:val>
          <c:smooth val="0"/>
          <c:extLst>
            <c:ext xmlns:c16="http://schemas.microsoft.com/office/drawing/2014/chart" uri="{C3380CC4-5D6E-409C-BE32-E72D297353CC}">
              <c16:uniqueId val="{00000001-778A-485F-B338-B32CCCFB3BE6}"/>
            </c:ext>
          </c:extLst>
        </c:ser>
        <c:dLbls>
          <c:showLegendKey val="0"/>
          <c:showVal val="0"/>
          <c:showCatName val="0"/>
          <c:showSerName val="0"/>
          <c:showPercent val="0"/>
          <c:showBubbleSize val="0"/>
        </c:dLbls>
        <c:marker val="1"/>
        <c:smooth val="0"/>
        <c:axId val="411515680"/>
        <c:axId val="411514240"/>
      </c:lineChart>
      <c:catAx>
        <c:axId val="36291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517120"/>
        <c:crosses val="autoZero"/>
        <c:auto val="1"/>
        <c:lblAlgn val="ctr"/>
        <c:lblOffset val="100"/>
        <c:noMultiLvlLbl val="0"/>
      </c:catAx>
      <c:valAx>
        <c:axId val="411517120"/>
        <c:scaling>
          <c:orientation val="minMax"/>
        </c:scaling>
        <c:delete val="0"/>
        <c:axPos val="l"/>
        <c:numFmt formatCode="&quot;₹&quot;\ #,##0.00,,&quot; M&quot;;#,##0.00,,&quot; M&quot;\ \-&quot;₹&quot;;&quot;₹&quot;\ #,##0.00,,&quot; M&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19504"/>
        <c:crosses val="autoZero"/>
        <c:crossBetween val="between"/>
      </c:valAx>
      <c:valAx>
        <c:axId val="411514240"/>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515680"/>
        <c:crosses val="max"/>
        <c:crossBetween val="between"/>
      </c:valAx>
      <c:catAx>
        <c:axId val="411515680"/>
        <c:scaling>
          <c:orientation val="minMax"/>
        </c:scaling>
        <c:delete val="1"/>
        <c:axPos val="b"/>
        <c:numFmt formatCode="General" sourceLinked="1"/>
        <c:majorTickMark val="out"/>
        <c:minorTickMark val="none"/>
        <c:tickLblPos val="nextTo"/>
        <c:crossAx val="4115142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5875">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70C0"/>
          </a:solidFill>
          <a:ln w="15875">
            <a:solidFill>
              <a:schemeClr val="lt1"/>
            </a:solidFill>
          </a:ln>
          <a:effectLst/>
        </c:spPr>
        <c:dLbl>
          <c:idx val="0"/>
          <c:layout>
            <c:manualLayout>
              <c:x val="7.9434105245416012E-2"/>
              <c:y val="-9.38640635783853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50000"/>
            </a:schemeClr>
          </a:solidFill>
          <a:ln w="15875">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B0F0"/>
          </a:solidFill>
          <a:ln w="15875">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Pivot!$G$18</c:f>
              <c:strCache>
                <c:ptCount val="1"/>
                <c:pt idx="0">
                  <c:v>Total</c:v>
                </c:pt>
              </c:strCache>
            </c:strRef>
          </c:tx>
          <c:spPr>
            <a:ln w="15875">
              <a:solidFill>
                <a:schemeClr val="lt1"/>
              </a:solidFill>
            </a:ln>
          </c:spPr>
          <c:dPt>
            <c:idx val="0"/>
            <c:bubble3D val="0"/>
            <c:spPr>
              <a:solidFill>
                <a:srgbClr val="0070C0"/>
              </a:solidFill>
              <a:ln w="15875">
                <a:solidFill>
                  <a:schemeClr val="lt1"/>
                </a:solidFill>
              </a:ln>
              <a:effectLst/>
            </c:spPr>
            <c:extLst>
              <c:ext xmlns:c16="http://schemas.microsoft.com/office/drawing/2014/chart" uri="{C3380CC4-5D6E-409C-BE32-E72D297353CC}">
                <c16:uniqueId val="{00000001-F786-4517-8C71-FA5364ABD95C}"/>
              </c:ext>
            </c:extLst>
          </c:dPt>
          <c:dPt>
            <c:idx val="1"/>
            <c:bubble3D val="0"/>
            <c:spPr>
              <a:solidFill>
                <a:schemeClr val="accent5">
                  <a:lumMod val="50000"/>
                </a:schemeClr>
              </a:solidFill>
              <a:ln w="15875">
                <a:solidFill>
                  <a:schemeClr val="lt1"/>
                </a:solidFill>
              </a:ln>
              <a:effectLst/>
            </c:spPr>
            <c:extLst>
              <c:ext xmlns:c16="http://schemas.microsoft.com/office/drawing/2014/chart" uri="{C3380CC4-5D6E-409C-BE32-E72D297353CC}">
                <c16:uniqueId val="{00000003-F786-4517-8C71-FA5364ABD95C}"/>
              </c:ext>
            </c:extLst>
          </c:dPt>
          <c:dPt>
            <c:idx val="2"/>
            <c:bubble3D val="0"/>
            <c:spPr>
              <a:solidFill>
                <a:srgbClr val="00B0F0"/>
              </a:solidFill>
              <a:ln w="15875">
                <a:solidFill>
                  <a:schemeClr val="lt1"/>
                </a:solidFill>
              </a:ln>
              <a:effectLst/>
            </c:spPr>
            <c:extLst>
              <c:ext xmlns:c16="http://schemas.microsoft.com/office/drawing/2014/chart" uri="{C3380CC4-5D6E-409C-BE32-E72D297353CC}">
                <c16:uniqueId val="{00000005-F786-4517-8C71-FA5364ABD95C}"/>
              </c:ext>
            </c:extLst>
          </c:dPt>
          <c:dLbls>
            <c:dLbl>
              <c:idx val="0"/>
              <c:layout>
                <c:manualLayout>
                  <c:x val="7.9434105245416012E-2"/>
                  <c:y val="-9.386406357838530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86-4517-8C71-FA5364ABD95C}"/>
                </c:ext>
              </c:extLst>
            </c:dLbl>
            <c:dLbl>
              <c:idx val="1"/>
              <c:delete val="1"/>
              <c:extLst>
                <c:ext xmlns:c15="http://schemas.microsoft.com/office/drawing/2012/chart" uri="{CE6537A1-D6FC-4f65-9D91-7224C49458BB}"/>
                <c:ext xmlns:c16="http://schemas.microsoft.com/office/drawing/2014/chart" uri="{C3380CC4-5D6E-409C-BE32-E72D297353CC}">
                  <c16:uniqueId val="{00000003-F786-4517-8C71-FA5364ABD95C}"/>
                </c:ext>
              </c:extLst>
            </c:dLbl>
            <c:dLbl>
              <c:idx val="2"/>
              <c:delete val="1"/>
              <c:extLst>
                <c:ext xmlns:c15="http://schemas.microsoft.com/office/drawing/2012/chart" uri="{CE6537A1-D6FC-4f65-9D91-7224C49458BB}"/>
                <c:ext xmlns:c16="http://schemas.microsoft.com/office/drawing/2014/chart" uri="{C3380CC4-5D6E-409C-BE32-E72D297353CC}">
                  <c16:uniqueId val="{00000005-F786-4517-8C71-FA5364ABD95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Pivot!$F$19:$F$22</c:f>
              <c:strCache>
                <c:ptCount val="3"/>
                <c:pt idx="0">
                  <c:v>Cancelled</c:v>
                </c:pt>
                <c:pt idx="1">
                  <c:v>Checked Out</c:v>
                </c:pt>
                <c:pt idx="2">
                  <c:v>No Show</c:v>
                </c:pt>
              </c:strCache>
            </c:strRef>
          </c:cat>
          <c:val>
            <c:numRef>
              <c:f>Pivot!$G$19:$G$22</c:f>
              <c:numCache>
                <c:formatCode>#,##0," K";\(#,##0\)\," K"</c:formatCode>
                <c:ptCount val="3"/>
                <c:pt idx="0">
                  <c:v>33420</c:v>
                </c:pt>
                <c:pt idx="1">
                  <c:v>94411</c:v>
                </c:pt>
                <c:pt idx="2">
                  <c:v>6759</c:v>
                </c:pt>
              </c:numCache>
            </c:numRef>
          </c:val>
          <c:extLst>
            <c:ext xmlns:c16="http://schemas.microsoft.com/office/drawing/2014/chart" uri="{C3380CC4-5D6E-409C-BE32-E72D297353CC}">
              <c16:uniqueId val="{00000006-F786-4517-8C71-FA5364ABD95C}"/>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Weekday vs Weekend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a:solidFill>
              <a:srgbClr val="FFC000"/>
            </a:solidFill>
            <a:round/>
          </a:ln>
          <a:effectLst/>
        </c:spPr>
        <c:marker>
          <c:symbol val="circle"/>
          <c:size val="4"/>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c:f>
              <c:strCache>
                <c:ptCount val="1"/>
                <c:pt idx="0">
                  <c:v>Total_Revenue_Realized</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Pivot!$A$6:$A$8</c:f>
              <c:strCache>
                <c:ptCount val="2"/>
                <c:pt idx="0">
                  <c:v>weekeday</c:v>
                </c:pt>
                <c:pt idx="1">
                  <c:v>weekend</c:v>
                </c:pt>
              </c:strCache>
            </c:strRef>
          </c:cat>
          <c:val>
            <c:numRef>
              <c:f>Pivot!$B$6:$B$8</c:f>
              <c:numCache>
                <c:formatCode>"₹"\ #,##0.00,," M";#,##0.00,," M"\ \-"₹";"₹"\ #,##0.00,," M"</c:formatCode>
                <c:ptCount val="2"/>
                <c:pt idx="0">
                  <c:v>1069703782</c:v>
                </c:pt>
                <c:pt idx="1">
                  <c:v>639067447</c:v>
                </c:pt>
              </c:numCache>
            </c:numRef>
          </c:val>
          <c:extLst>
            <c:ext xmlns:c16="http://schemas.microsoft.com/office/drawing/2014/chart" uri="{C3380CC4-5D6E-409C-BE32-E72D297353CC}">
              <c16:uniqueId val="{00000000-34D5-4E11-A9D7-E454EDB5FEF2}"/>
            </c:ext>
          </c:extLst>
        </c:ser>
        <c:dLbls>
          <c:showLegendKey val="0"/>
          <c:showVal val="0"/>
          <c:showCatName val="0"/>
          <c:showSerName val="0"/>
          <c:showPercent val="0"/>
          <c:showBubbleSize val="0"/>
        </c:dLbls>
        <c:gapWidth val="219"/>
        <c:axId val="406473584"/>
        <c:axId val="406472144"/>
      </c:barChart>
      <c:lineChart>
        <c:grouping val="standard"/>
        <c:varyColors val="0"/>
        <c:ser>
          <c:idx val="1"/>
          <c:order val="1"/>
          <c:tx>
            <c:strRef>
              <c:f>Pivot!$C$5</c:f>
              <c:strCache>
                <c:ptCount val="1"/>
                <c:pt idx="0">
                  <c:v>Total_Bookings</c:v>
                </c:pt>
              </c:strCache>
            </c:strRef>
          </c:tx>
          <c:spPr>
            <a:ln w="19050" cap="rnd">
              <a:solidFill>
                <a:srgbClr val="FFC000"/>
              </a:solidFill>
              <a:round/>
            </a:ln>
            <a:effectLst/>
          </c:spPr>
          <c:marker>
            <c:symbol val="circle"/>
            <c:size val="4"/>
            <c:spPr>
              <a:solidFill>
                <a:schemeClr val="accent2"/>
              </a:solidFill>
              <a:ln w="9525">
                <a:solidFill>
                  <a:schemeClr val="accent2"/>
                </a:solidFill>
              </a:ln>
              <a:effectLst/>
            </c:spPr>
          </c:marker>
          <c:cat>
            <c:strRef>
              <c:f>Pivot!$A$6:$A$8</c:f>
              <c:strCache>
                <c:ptCount val="2"/>
                <c:pt idx="0">
                  <c:v>weekeday</c:v>
                </c:pt>
                <c:pt idx="1">
                  <c:v>weekend</c:v>
                </c:pt>
              </c:strCache>
            </c:strRef>
          </c:cat>
          <c:val>
            <c:numRef>
              <c:f>Pivot!$C$6:$C$8</c:f>
              <c:numCache>
                <c:formatCode>#,##0_);\(#,##0\)</c:formatCode>
                <c:ptCount val="2"/>
                <c:pt idx="0">
                  <c:v>84365</c:v>
                </c:pt>
                <c:pt idx="1">
                  <c:v>50225</c:v>
                </c:pt>
              </c:numCache>
            </c:numRef>
          </c:val>
          <c:smooth val="0"/>
          <c:extLst>
            <c:ext xmlns:c16="http://schemas.microsoft.com/office/drawing/2014/chart" uri="{C3380CC4-5D6E-409C-BE32-E72D297353CC}">
              <c16:uniqueId val="{00000001-34D5-4E11-A9D7-E454EDB5FEF2}"/>
            </c:ext>
          </c:extLst>
        </c:ser>
        <c:dLbls>
          <c:showLegendKey val="0"/>
          <c:showVal val="0"/>
          <c:showCatName val="0"/>
          <c:showSerName val="0"/>
          <c:showPercent val="0"/>
          <c:showBubbleSize val="0"/>
        </c:dLbls>
        <c:marker val="1"/>
        <c:smooth val="0"/>
        <c:axId val="474692752"/>
        <c:axId val="474690352"/>
      </c:lineChart>
      <c:catAx>
        <c:axId val="40647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72144"/>
        <c:crosses val="autoZero"/>
        <c:auto val="1"/>
        <c:lblAlgn val="ctr"/>
        <c:lblOffset val="100"/>
        <c:noMultiLvlLbl val="0"/>
      </c:catAx>
      <c:valAx>
        <c:axId val="406472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 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quot; M&quot;;#,##0.00,,&quot; M&quot;\ \-&quot;₹&quot;;&quot;₹&quot;\ #,##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73584"/>
        <c:crosses val="autoZero"/>
        <c:crossBetween val="between"/>
      </c:valAx>
      <c:valAx>
        <c:axId val="47469035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Bookings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 K&quot;;\(#,##0\)\,&quot; 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92752"/>
        <c:crosses val="max"/>
        <c:crossBetween val="between"/>
      </c:valAx>
      <c:catAx>
        <c:axId val="474692752"/>
        <c:scaling>
          <c:orientation val="minMax"/>
        </c:scaling>
        <c:delete val="1"/>
        <c:axPos val="b"/>
        <c:numFmt formatCode="General" sourceLinked="1"/>
        <c:majorTickMark val="out"/>
        <c:minorTickMark val="none"/>
        <c:tickLblPos val="nextTo"/>
        <c:crossAx val="4746903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project.xlsx]Pivot!PivotTable4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c:f>
              <c:strCache>
                <c:ptCount val="1"/>
                <c:pt idx="0">
                  <c:v>Total_Revenue_Realized2</c:v>
                </c:pt>
              </c:strCache>
            </c:strRef>
          </c:tx>
          <c:spPr>
            <a:solidFill>
              <a:schemeClr val="accent5">
                <a:lumMod val="75000"/>
              </a:schemeClr>
            </a:solidFill>
            <a:ln>
              <a:noFill/>
            </a:ln>
            <a:effectLst/>
          </c:spPr>
          <c:invertIfNegative val="0"/>
          <c:cat>
            <c:strRef>
              <c:f>Pivot!$A$11:$A$18</c:f>
              <c:strCache>
                <c:ptCount val="7"/>
                <c:pt idx="0">
                  <c:v>Sunday</c:v>
                </c:pt>
                <c:pt idx="1">
                  <c:v>Monday</c:v>
                </c:pt>
                <c:pt idx="2">
                  <c:v>Tuesday</c:v>
                </c:pt>
                <c:pt idx="3">
                  <c:v>Wednesday</c:v>
                </c:pt>
                <c:pt idx="4">
                  <c:v>Thursday</c:v>
                </c:pt>
                <c:pt idx="5">
                  <c:v>Friday</c:v>
                </c:pt>
                <c:pt idx="6">
                  <c:v>Saturday</c:v>
                </c:pt>
              </c:strCache>
            </c:strRef>
          </c:cat>
          <c:val>
            <c:numRef>
              <c:f>Pivot!$B$11:$B$18</c:f>
              <c:numCache>
                <c:formatCode>"₹"\ #,##0.00,," M";#,##0.00,," M"\ \-"₹";"₹"\ #,##0.00,," M"</c:formatCode>
                <c:ptCount val="7"/>
                <c:pt idx="0">
                  <c:v>329844106</c:v>
                </c:pt>
                <c:pt idx="1">
                  <c:v>214500027</c:v>
                </c:pt>
                <c:pt idx="2">
                  <c:v>213447772</c:v>
                </c:pt>
                <c:pt idx="3">
                  <c:v>213308627</c:v>
                </c:pt>
                <c:pt idx="4">
                  <c:v>213711524</c:v>
                </c:pt>
                <c:pt idx="5">
                  <c:v>214735832</c:v>
                </c:pt>
                <c:pt idx="6">
                  <c:v>309223341</c:v>
                </c:pt>
              </c:numCache>
            </c:numRef>
          </c:val>
          <c:extLst>
            <c:ext xmlns:c16="http://schemas.microsoft.com/office/drawing/2014/chart" uri="{C3380CC4-5D6E-409C-BE32-E72D297353CC}">
              <c16:uniqueId val="{00000000-1011-4657-8CF2-FCE63C021338}"/>
            </c:ext>
          </c:extLst>
        </c:ser>
        <c:dLbls>
          <c:showLegendKey val="0"/>
          <c:showVal val="0"/>
          <c:showCatName val="0"/>
          <c:showSerName val="0"/>
          <c:showPercent val="0"/>
          <c:showBubbleSize val="0"/>
        </c:dLbls>
        <c:gapWidth val="219"/>
        <c:axId val="1675646192"/>
        <c:axId val="405352416"/>
      </c:barChart>
      <c:lineChart>
        <c:grouping val="standard"/>
        <c:varyColors val="0"/>
        <c:ser>
          <c:idx val="1"/>
          <c:order val="1"/>
          <c:tx>
            <c:strRef>
              <c:f>Pivot!$C$10</c:f>
              <c:strCache>
                <c:ptCount val="1"/>
                <c:pt idx="0">
                  <c:v>Occupancy_Rate%</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Pivot!$A$11:$A$18</c:f>
              <c:strCache>
                <c:ptCount val="7"/>
                <c:pt idx="0">
                  <c:v>Sunday</c:v>
                </c:pt>
                <c:pt idx="1">
                  <c:v>Monday</c:v>
                </c:pt>
                <c:pt idx="2">
                  <c:v>Tuesday</c:v>
                </c:pt>
                <c:pt idx="3">
                  <c:v>Wednesday</c:v>
                </c:pt>
                <c:pt idx="4">
                  <c:v>Thursday</c:v>
                </c:pt>
                <c:pt idx="5">
                  <c:v>Friday</c:v>
                </c:pt>
                <c:pt idx="6">
                  <c:v>Saturday</c:v>
                </c:pt>
              </c:strCache>
            </c:strRef>
          </c:cat>
          <c:val>
            <c:numRef>
              <c:f>Pivot!$C$11:$C$18</c:f>
              <c:numCache>
                <c:formatCode>0%</c:formatCode>
                <c:ptCount val="7"/>
                <c:pt idx="0">
                  <c:v>0.73347084086799275</c:v>
                </c:pt>
                <c:pt idx="1">
                  <c:v>0.51427093476144115</c:v>
                </c:pt>
                <c:pt idx="2">
                  <c:v>0.51153237585199607</c:v>
                </c:pt>
                <c:pt idx="3">
                  <c:v>0.51351022395326196</c:v>
                </c:pt>
                <c:pt idx="4">
                  <c:v>0.51329722492697172</c:v>
                </c:pt>
                <c:pt idx="5">
                  <c:v>0.51448393378773127</c:v>
                </c:pt>
                <c:pt idx="6">
                  <c:v>0.73837633885102238</c:v>
                </c:pt>
              </c:numCache>
            </c:numRef>
          </c:val>
          <c:smooth val="0"/>
          <c:extLst>
            <c:ext xmlns:c16="http://schemas.microsoft.com/office/drawing/2014/chart" uri="{C3380CC4-5D6E-409C-BE32-E72D297353CC}">
              <c16:uniqueId val="{00000001-1011-4657-8CF2-FCE63C021338}"/>
            </c:ext>
          </c:extLst>
        </c:ser>
        <c:dLbls>
          <c:showLegendKey val="0"/>
          <c:showVal val="0"/>
          <c:showCatName val="0"/>
          <c:showSerName val="0"/>
          <c:showPercent val="0"/>
          <c:showBubbleSize val="0"/>
        </c:dLbls>
        <c:marker val="1"/>
        <c:smooth val="0"/>
        <c:axId val="1321777823"/>
        <c:axId val="1321777343"/>
      </c:lineChart>
      <c:catAx>
        <c:axId val="167564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52416"/>
        <c:crosses val="autoZero"/>
        <c:auto val="1"/>
        <c:lblAlgn val="ctr"/>
        <c:lblOffset val="100"/>
        <c:noMultiLvlLbl val="0"/>
      </c:catAx>
      <c:valAx>
        <c:axId val="40535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 M&quot;;#,##0.00,,&quot; M&quot;\ \-&quot;₹&quot;;&quot;₹&quot;\ #,##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46192"/>
        <c:crosses val="autoZero"/>
        <c:crossBetween val="between"/>
      </c:valAx>
      <c:valAx>
        <c:axId val="1321777343"/>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777823"/>
        <c:crosses val="max"/>
        <c:crossBetween val="between"/>
      </c:valAx>
      <c:catAx>
        <c:axId val="1321777823"/>
        <c:scaling>
          <c:orientation val="minMax"/>
        </c:scaling>
        <c:delete val="1"/>
        <c:axPos val="b"/>
        <c:numFmt formatCode="General" sourceLinked="1"/>
        <c:majorTickMark val="out"/>
        <c:minorTickMark val="none"/>
        <c:tickLblPos val="nextTo"/>
        <c:crossAx val="132177734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a:t>City wise Revenue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70C0"/>
            </a:solidFill>
            <a:ln>
              <a:noFill/>
            </a:ln>
            <a:effectLst/>
          </c:spPr>
          <c:invertIfNegative val="0"/>
          <c:cat>
            <c:strRef>
              <c:f>Pivot!$M$2:$M$5</c:f>
              <c:strCache>
                <c:ptCount val="4"/>
                <c:pt idx="0">
                  <c:v>Bangalore</c:v>
                </c:pt>
                <c:pt idx="1">
                  <c:v>Delhi</c:v>
                </c:pt>
                <c:pt idx="2">
                  <c:v>Hyderabad</c:v>
                </c:pt>
                <c:pt idx="3">
                  <c:v>Mumbai</c:v>
                </c:pt>
              </c:strCache>
            </c:strRef>
          </c:cat>
          <c:val>
            <c:numRef>
              <c:f>Pivot!$N$2:$N$5</c:f>
              <c:numCache>
                <c:formatCode>General</c:formatCode>
                <c:ptCount val="4"/>
                <c:pt idx="0">
                  <c:v>420397050</c:v>
                </c:pt>
                <c:pt idx="1">
                  <c:v>294500318</c:v>
                </c:pt>
                <c:pt idx="2">
                  <c:v>325232870</c:v>
                </c:pt>
                <c:pt idx="3">
                  <c:v>#N/A</c:v>
                </c:pt>
              </c:numCache>
            </c:numRef>
          </c:val>
          <c:extLst>
            <c:ext xmlns:c16="http://schemas.microsoft.com/office/drawing/2014/chart" uri="{C3380CC4-5D6E-409C-BE32-E72D297353CC}">
              <c16:uniqueId val="{00000000-B019-4250-8B53-1F2FC1E208E7}"/>
            </c:ext>
          </c:extLst>
        </c:ser>
        <c:ser>
          <c:idx val="1"/>
          <c:order val="1"/>
          <c:spPr>
            <a:solidFill>
              <a:schemeClr val="accent5">
                <a:lumMod val="50000"/>
              </a:schemeClr>
            </a:solidFill>
            <a:ln>
              <a:noFill/>
            </a:ln>
            <a:effectLst/>
          </c:spPr>
          <c:invertIfNegative val="0"/>
          <c:dLbls>
            <c:dLbl>
              <c:idx val="0"/>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B019-4250-8B53-1F2FC1E208E7}"/>
                </c:ext>
              </c:extLst>
            </c:dLbl>
            <c:dLbl>
              <c:idx val="1"/>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B019-4250-8B53-1F2FC1E208E7}"/>
                </c:ext>
              </c:extLst>
            </c:dLbl>
            <c:dLbl>
              <c:idx val="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B019-4250-8B53-1F2FC1E208E7}"/>
                </c:ext>
              </c:extLst>
            </c:dLbl>
            <c:dLbl>
              <c:idx val="3"/>
              <c:tx>
                <c:rich>
                  <a:bodyPr/>
                  <a:lstStyle/>
                  <a:p>
                    <a:fld id="{72F416E2-08B3-4134-B127-BFEB1102D06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019-4250-8B53-1F2FC1E208E7}"/>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Pivot!$M$2:$M$5</c:f>
              <c:strCache>
                <c:ptCount val="4"/>
                <c:pt idx="0">
                  <c:v>Bangalore</c:v>
                </c:pt>
                <c:pt idx="1">
                  <c:v>Delhi</c:v>
                </c:pt>
                <c:pt idx="2">
                  <c:v>Hyderabad</c:v>
                </c:pt>
                <c:pt idx="3">
                  <c:v>Mumbai</c:v>
                </c:pt>
              </c:strCache>
            </c:strRef>
          </c:cat>
          <c:val>
            <c:numRef>
              <c:f>Pivot!$O$2:$O$5</c:f>
              <c:numCache>
                <c:formatCode>General</c:formatCode>
                <c:ptCount val="4"/>
                <c:pt idx="0">
                  <c:v>#N/A</c:v>
                </c:pt>
                <c:pt idx="1">
                  <c:v>#N/A</c:v>
                </c:pt>
                <c:pt idx="2">
                  <c:v>#N/A</c:v>
                </c:pt>
                <c:pt idx="3">
                  <c:v>668640991</c:v>
                </c:pt>
              </c:numCache>
            </c:numRef>
          </c:val>
          <c:extLst>
            <c:ext xmlns:c15="http://schemas.microsoft.com/office/drawing/2012/chart" uri="{02D57815-91ED-43cb-92C2-25804820EDAC}">
              <c15:datalabelsRange>
                <c15:f>Pivot!$P$2:$P$5</c15:f>
                <c15:dlblRangeCache>
                  <c:ptCount val="4"/>
                  <c:pt idx="3">
                    <c:v>₹668.6 M (39%)</c:v>
                  </c:pt>
                </c15:dlblRangeCache>
              </c15:datalabelsRange>
            </c:ext>
            <c:ext xmlns:c16="http://schemas.microsoft.com/office/drawing/2014/chart" uri="{C3380CC4-5D6E-409C-BE32-E72D297353CC}">
              <c16:uniqueId val="{00000001-B019-4250-8B53-1F2FC1E208E7}"/>
            </c:ext>
          </c:extLst>
        </c:ser>
        <c:dLbls>
          <c:showLegendKey val="0"/>
          <c:showVal val="0"/>
          <c:showCatName val="0"/>
          <c:showSerName val="0"/>
          <c:showPercent val="0"/>
          <c:showBubbleSize val="0"/>
        </c:dLbls>
        <c:gapWidth val="86"/>
        <c:overlap val="93"/>
        <c:axId val="1795672367"/>
        <c:axId val="1795675247"/>
      </c:barChart>
      <c:catAx>
        <c:axId val="179567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95675247"/>
        <c:crosses val="autoZero"/>
        <c:auto val="1"/>
        <c:lblAlgn val="ctr"/>
        <c:lblOffset val="100"/>
        <c:noMultiLvlLbl val="0"/>
      </c:catAx>
      <c:valAx>
        <c:axId val="1795675247"/>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9567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image" Target="../media/image12.sv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svg"/><Relationship Id="rId15" Type="http://schemas.openxmlformats.org/officeDocument/2006/relationships/chart" Target="../charts/chart2.xml"/><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63499</xdr:colOff>
      <xdr:row>0</xdr:row>
      <xdr:rowOff>63500</xdr:rowOff>
    </xdr:from>
    <xdr:to>
      <xdr:col>20</xdr:col>
      <xdr:colOff>600488</xdr:colOff>
      <xdr:row>5</xdr:row>
      <xdr:rowOff>6350</xdr:rowOff>
    </xdr:to>
    <xdr:sp macro="" textlink="">
      <xdr:nvSpPr>
        <xdr:cNvPr id="2" name="Rectangle: Top Corners Rounded 1">
          <a:extLst>
            <a:ext uri="{FF2B5EF4-FFF2-40B4-BE49-F238E27FC236}">
              <a16:creationId xmlns:a16="http://schemas.microsoft.com/office/drawing/2014/main" id="{ABE523C9-E6F7-7C9A-BACB-B4A1799DD936}"/>
            </a:ext>
          </a:extLst>
        </xdr:cNvPr>
        <xdr:cNvSpPr/>
      </xdr:nvSpPr>
      <xdr:spPr>
        <a:xfrm>
          <a:off x="63499" y="63500"/>
          <a:ext cx="12684815" cy="874643"/>
        </a:xfrm>
        <a:prstGeom prst="round2Same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lvl="2" algn="l"/>
          <a:r>
            <a:rPr lang="en-US" sz="2000">
              <a:latin typeface="Bahnschrift SemiBold" panose="020B0502040204020203" pitchFamily="34" charset="0"/>
            </a:rPr>
            <a:t>HOSPITALITY EXECUTIVE </a:t>
          </a:r>
        </a:p>
        <a:p>
          <a:pPr lvl="2" algn="l"/>
          <a:r>
            <a:rPr lang="en-US" sz="2000">
              <a:latin typeface="Bahnschrift SemiBold" panose="020B0502040204020203" pitchFamily="34" charset="0"/>
            </a:rPr>
            <a:t>OVERVIEW</a:t>
          </a:r>
        </a:p>
      </xdr:txBody>
    </xdr:sp>
    <xdr:clientData/>
  </xdr:twoCellAnchor>
  <xdr:twoCellAnchor>
    <xdr:from>
      <xdr:col>6</xdr:col>
      <xdr:colOff>352012</xdr:colOff>
      <xdr:row>0</xdr:row>
      <xdr:rowOff>109054</xdr:rowOff>
    </xdr:from>
    <xdr:to>
      <xdr:col>20</xdr:col>
      <xdr:colOff>474042</xdr:colOff>
      <xdr:row>4</xdr:row>
      <xdr:rowOff>172554</xdr:rowOff>
    </xdr:to>
    <xdr:grpSp>
      <xdr:nvGrpSpPr>
        <xdr:cNvPr id="8" name="Group 7">
          <a:extLst>
            <a:ext uri="{FF2B5EF4-FFF2-40B4-BE49-F238E27FC236}">
              <a16:creationId xmlns:a16="http://schemas.microsoft.com/office/drawing/2014/main" id="{A0B11542-6D75-41F1-02A5-45C8629905D0}"/>
            </a:ext>
          </a:extLst>
        </xdr:cNvPr>
        <xdr:cNvGrpSpPr/>
      </xdr:nvGrpSpPr>
      <xdr:grpSpPr>
        <a:xfrm>
          <a:off x="3988830" y="109054"/>
          <a:ext cx="8607939" cy="813955"/>
          <a:chOff x="3994539" y="109054"/>
          <a:chExt cx="8621261" cy="789214"/>
        </a:xfrm>
      </xdr:grpSpPr>
      <xdr:sp macro="" textlink="Pivot!A2">
        <xdr:nvSpPr>
          <xdr:cNvPr id="3" name="Rectangle: Diagonal Corners Rounded 2">
            <a:extLst>
              <a:ext uri="{FF2B5EF4-FFF2-40B4-BE49-F238E27FC236}">
                <a16:creationId xmlns:a16="http://schemas.microsoft.com/office/drawing/2014/main" id="{FBB4415F-0A6E-C338-385C-734CAB92F0F3}"/>
              </a:ext>
            </a:extLst>
          </xdr:cNvPr>
          <xdr:cNvSpPr/>
        </xdr:nvSpPr>
        <xdr:spPr>
          <a:xfrm>
            <a:off x="3994539" y="115311"/>
            <a:ext cx="1691686"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47AC8F67-40A8-41F2-AE52-7075F3196F5A}" type="TxLink">
              <a:rPr lang="en-US" sz="2000" b="1" i="0" u="none" strike="noStrike">
                <a:solidFill>
                  <a:sysClr val="windowText" lastClr="000000"/>
                </a:solidFill>
                <a:latin typeface="Calibri"/>
                <a:ea typeface="Calibri"/>
                <a:cs typeface="Calibri"/>
              </a:rPr>
              <a:pPr algn="l"/>
              <a:t>₹ 1,708.77 M</a:t>
            </a:fld>
            <a:endParaRPr lang="en-US" sz="1200" b="1" i="0" u="none" strike="noStrike">
              <a:solidFill>
                <a:sysClr val="windowText" lastClr="000000"/>
              </a:solidFill>
              <a:latin typeface="Calibri"/>
              <a:ea typeface="Calibri"/>
              <a:cs typeface="Calibri"/>
            </a:endParaRPr>
          </a:p>
          <a:p>
            <a:pPr algn="l"/>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Revenue</a:t>
            </a:r>
            <a:endParaRPr lang="en-US" sz="1100"/>
          </a:p>
        </xdr:txBody>
      </xdr:sp>
      <xdr:sp macro="" textlink="Pivot!B2">
        <xdr:nvSpPr>
          <xdr:cNvPr id="4" name="Rectangle: Diagonal Corners Rounded 3">
            <a:extLst>
              <a:ext uri="{FF2B5EF4-FFF2-40B4-BE49-F238E27FC236}">
                <a16:creationId xmlns:a16="http://schemas.microsoft.com/office/drawing/2014/main" id="{4F75055C-D3ED-447F-AB56-45E8CB3B6277}"/>
              </a:ext>
            </a:extLst>
          </xdr:cNvPr>
          <xdr:cNvSpPr/>
        </xdr:nvSpPr>
        <xdr:spPr>
          <a:xfrm>
            <a:off x="5727081" y="115311"/>
            <a:ext cx="1689317"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8DED5602-4B21-4F50-96BA-E8BE0F2357E2}" type="TxLink">
              <a:rPr lang="en-US" sz="2000" b="1" i="0" u="none" strike="noStrike">
                <a:solidFill>
                  <a:srgbClr val="000000"/>
                </a:solidFill>
                <a:latin typeface="Calibri"/>
                <a:ea typeface="Calibri"/>
                <a:cs typeface="Calibri"/>
              </a:rPr>
              <a:pPr algn="l"/>
              <a:t>135 K</a:t>
            </a:fld>
            <a:endParaRPr lang="en-US" sz="2000" b="1"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Total Bookings</a:t>
            </a:r>
            <a:endParaRPr lang="en-US" sz="1100"/>
          </a:p>
        </xdr:txBody>
      </xdr:sp>
      <xdr:sp macro="" textlink="Pivot!C2">
        <xdr:nvSpPr>
          <xdr:cNvPr id="5" name="Rectangle: Diagonal Corners Rounded 4">
            <a:extLst>
              <a:ext uri="{FF2B5EF4-FFF2-40B4-BE49-F238E27FC236}">
                <a16:creationId xmlns:a16="http://schemas.microsoft.com/office/drawing/2014/main" id="{83A79B11-DBDE-47B2-B17A-368C8B07441B}"/>
              </a:ext>
            </a:extLst>
          </xdr:cNvPr>
          <xdr:cNvSpPr/>
        </xdr:nvSpPr>
        <xdr:spPr>
          <a:xfrm>
            <a:off x="7457254" y="115311"/>
            <a:ext cx="1691687"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FB6EB37F-3432-47F9-AE4C-F075CBD5CED7}" type="TxLink">
              <a:rPr lang="en-US" sz="2000" b="1" i="0" u="none" strike="noStrike">
                <a:solidFill>
                  <a:srgbClr val="000000"/>
                </a:solidFill>
                <a:latin typeface="Calibri"/>
                <a:ea typeface="Calibri"/>
                <a:cs typeface="Calibri"/>
              </a:rPr>
              <a:pPr algn="l"/>
              <a:t>24.83%</a:t>
            </a:fld>
            <a:endParaRPr lang="en-US" sz="2000" b="1"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Cancellation</a:t>
            </a:r>
            <a:r>
              <a:rPr lang="en-US" sz="1100" b="0" i="0" u="none" strike="noStrike" baseline="0">
                <a:solidFill>
                  <a:srgbClr val="000000"/>
                </a:solidFill>
                <a:latin typeface="Calibri"/>
                <a:ea typeface="Calibri"/>
                <a:cs typeface="Calibri"/>
              </a:rPr>
              <a:t> Rate</a:t>
            </a:r>
            <a:endParaRPr lang="en-US" sz="1100"/>
          </a:p>
        </xdr:txBody>
      </xdr:sp>
      <xdr:sp macro="" textlink="Pivot!D2">
        <xdr:nvSpPr>
          <xdr:cNvPr id="6" name="Rectangle: Diagonal Corners Rounded 5">
            <a:extLst>
              <a:ext uri="{FF2B5EF4-FFF2-40B4-BE49-F238E27FC236}">
                <a16:creationId xmlns:a16="http://schemas.microsoft.com/office/drawing/2014/main" id="{89850871-C3C9-4289-8BEC-77A9DDB5FBE5}"/>
              </a:ext>
            </a:extLst>
          </xdr:cNvPr>
          <xdr:cNvSpPr/>
        </xdr:nvSpPr>
        <xdr:spPr>
          <a:xfrm>
            <a:off x="9194238" y="115311"/>
            <a:ext cx="1691390"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AE2B8E3D-C986-45A6-AA91-28103829BF64}" type="TxLink">
              <a:rPr lang="en-US" sz="2000" b="1" i="0" u="none" strike="noStrike">
                <a:solidFill>
                  <a:srgbClr val="000000"/>
                </a:solidFill>
                <a:latin typeface="Calibri"/>
                <a:ea typeface="Calibri"/>
                <a:cs typeface="Calibri"/>
              </a:rPr>
              <a:pPr algn="l"/>
              <a:t>58%</a:t>
            </a:fld>
            <a:endParaRPr lang="en-US" sz="2000" b="1"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Occupancy</a:t>
            </a:r>
            <a:r>
              <a:rPr lang="en-US" sz="1100" b="0" i="0" u="none" strike="noStrike" baseline="0">
                <a:solidFill>
                  <a:srgbClr val="000000"/>
                </a:solidFill>
                <a:latin typeface="Calibri"/>
                <a:ea typeface="Calibri"/>
                <a:cs typeface="Calibri"/>
              </a:rPr>
              <a:t> Rate</a:t>
            </a:r>
            <a:endParaRPr lang="en-US" sz="1100"/>
          </a:p>
        </xdr:txBody>
      </xdr:sp>
      <xdr:sp macro="" textlink="Pivot!E2">
        <xdr:nvSpPr>
          <xdr:cNvPr id="7" name="Rectangle: Diagonal Corners Rounded 6">
            <a:extLst>
              <a:ext uri="{FF2B5EF4-FFF2-40B4-BE49-F238E27FC236}">
                <a16:creationId xmlns:a16="http://schemas.microsoft.com/office/drawing/2014/main" id="{C1A43FBC-997B-4F59-B457-DDDDF19CB595}"/>
              </a:ext>
            </a:extLst>
          </xdr:cNvPr>
          <xdr:cNvSpPr/>
        </xdr:nvSpPr>
        <xdr:spPr>
          <a:xfrm>
            <a:off x="10926485" y="109054"/>
            <a:ext cx="1689315" cy="782957"/>
          </a:xfrm>
          <a:prstGeom prst="round2DiagRect">
            <a:avLst/>
          </a:prstGeom>
          <a:effectLst>
            <a:innerShdw blurRad="63500" dist="50800" dir="54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fld id="{C44AC080-95C8-4B25-B33A-17B056C345CD}" type="TxLink">
              <a:rPr lang="en-US" sz="2000" b="1" i="0" u="none" strike="noStrike">
                <a:solidFill>
                  <a:srgbClr val="000000"/>
                </a:solidFill>
                <a:latin typeface="Calibri"/>
                <a:ea typeface="Calibri"/>
                <a:cs typeface="Calibri"/>
              </a:rPr>
              <a:pPr algn="l"/>
              <a:t>3.6</a:t>
            </a:fld>
            <a:endParaRPr lang="en-US" sz="1800" b="1"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Average Ratings</a:t>
            </a:r>
            <a:endParaRPr lang="en-US" sz="1100"/>
          </a:p>
        </xdr:txBody>
      </xdr:sp>
    </xdr:grpSp>
    <xdr:clientData/>
  </xdr:twoCellAnchor>
  <xdr:twoCellAnchor editAs="oneCell">
    <xdr:from>
      <xdr:col>19</xdr:col>
      <xdr:colOff>597380</xdr:colOff>
      <xdr:row>2</xdr:row>
      <xdr:rowOff>55824</xdr:rowOff>
    </xdr:from>
    <xdr:to>
      <xdr:col>20</xdr:col>
      <xdr:colOff>317499</xdr:colOff>
      <xdr:row>4</xdr:row>
      <xdr:rowOff>10213</xdr:rowOff>
    </xdr:to>
    <xdr:pic>
      <xdr:nvPicPr>
        <xdr:cNvPr id="10" name="Graphic 9" descr="Star with solid fill">
          <a:extLst>
            <a:ext uri="{FF2B5EF4-FFF2-40B4-BE49-F238E27FC236}">
              <a16:creationId xmlns:a16="http://schemas.microsoft.com/office/drawing/2014/main" id="{8246FD8C-818C-732A-6226-651C2C7107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32050" y="418681"/>
          <a:ext cx="327207" cy="317246"/>
        </a:xfrm>
        <a:prstGeom prst="rect">
          <a:avLst/>
        </a:prstGeom>
      </xdr:spPr>
    </xdr:pic>
    <xdr:clientData/>
  </xdr:twoCellAnchor>
  <xdr:twoCellAnchor editAs="oneCell">
    <xdr:from>
      <xdr:col>17</xdr:col>
      <xdr:colOff>40825</xdr:colOff>
      <xdr:row>2</xdr:row>
      <xdr:rowOff>6978</xdr:rowOff>
    </xdr:from>
    <xdr:to>
      <xdr:col>17</xdr:col>
      <xdr:colOff>400325</xdr:colOff>
      <xdr:row>4</xdr:row>
      <xdr:rowOff>6901</xdr:rowOff>
    </xdr:to>
    <xdr:pic>
      <xdr:nvPicPr>
        <xdr:cNvPr id="12" name="Picture 11">
          <a:extLst>
            <a:ext uri="{FF2B5EF4-FFF2-40B4-BE49-F238E27FC236}">
              <a16:creationId xmlns:a16="http://schemas.microsoft.com/office/drawing/2014/main" id="{C16A5474-5BB8-DD91-9B7B-2CA24124F65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4318" t="10435" r="9241" b="10212"/>
        <a:stretch>
          <a:fillRect/>
        </a:stretch>
      </xdr:blipFill>
      <xdr:spPr>
        <a:xfrm>
          <a:off x="10361320" y="369835"/>
          <a:ext cx="359500" cy="362780"/>
        </a:xfrm>
        <a:prstGeom prst="rect">
          <a:avLst/>
        </a:prstGeom>
      </xdr:spPr>
    </xdr:pic>
    <xdr:clientData/>
  </xdr:twoCellAnchor>
  <xdr:twoCellAnchor>
    <xdr:from>
      <xdr:col>8</xdr:col>
      <xdr:colOff>397747</xdr:colOff>
      <xdr:row>2</xdr:row>
      <xdr:rowOff>48316</xdr:rowOff>
    </xdr:from>
    <xdr:to>
      <xdr:col>9</xdr:col>
      <xdr:colOff>138042</xdr:colOff>
      <xdr:row>4</xdr:row>
      <xdr:rowOff>13956</xdr:rowOff>
    </xdr:to>
    <xdr:grpSp>
      <xdr:nvGrpSpPr>
        <xdr:cNvPr id="23" name="Group 22">
          <a:extLst>
            <a:ext uri="{FF2B5EF4-FFF2-40B4-BE49-F238E27FC236}">
              <a16:creationId xmlns:a16="http://schemas.microsoft.com/office/drawing/2014/main" id="{13EA26EF-3F1E-5C7A-CDF7-0B767433C942}"/>
            </a:ext>
          </a:extLst>
        </xdr:cNvPr>
        <xdr:cNvGrpSpPr/>
      </xdr:nvGrpSpPr>
      <xdr:grpSpPr>
        <a:xfrm>
          <a:off x="5246838" y="423543"/>
          <a:ext cx="346431" cy="340868"/>
          <a:chOff x="5038587" y="1884293"/>
          <a:chExt cx="1045541" cy="1097445"/>
        </a:xfrm>
      </xdr:grpSpPr>
      <xdr:pic>
        <xdr:nvPicPr>
          <xdr:cNvPr id="20" name="Graphic 19" descr="Money with solid fill">
            <a:extLst>
              <a:ext uri="{FF2B5EF4-FFF2-40B4-BE49-F238E27FC236}">
                <a16:creationId xmlns:a16="http://schemas.microsoft.com/office/drawing/2014/main" id="{60DAC830-4238-515A-B1BE-F3A3649DF7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69728" y="1884293"/>
            <a:ext cx="914400" cy="914400"/>
          </a:xfrm>
          <a:prstGeom prst="rect">
            <a:avLst/>
          </a:prstGeom>
        </xdr:spPr>
      </xdr:pic>
      <xdr:pic>
        <xdr:nvPicPr>
          <xdr:cNvPr id="22" name="Graphic 21" descr="Coins with solid fill">
            <a:extLst>
              <a:ext uri="{FF2B5EF4-FFF2-40B4-BE49-F238E27FC236}">
                <a16:creationId xmlns:a16="http://schemas.microsoft.com/office/drawing/2014/main" id="{97A80AB3-4662-4965-F204-BC64DB6986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38587" y="2298423"/>
            <a:ext cx="683315" cy="683315"/>
          </a:xfrm>
          <a:prstGeom prst="rect">
            <a:avLst/>
          </a:prstGeom>
        </xdr:spPr>
      </xdr:pic>
    </xdr:grpSp>
    <xdr:clientData/>
  </xdr:twoCellAnchor>
  <xdr:twoCellAnchor>
    <xdr:from>
      <xdr:col>14</xdr:col>
      <xdr:colOff>139560</xdr:colOff>
      <xdr:row>1</xdr:row>
      <xdr:rowOff>97692</xdr:rowOff>
    </xdr:from>
    <xdr:to>
      <xdr:col>14</xdr:col>
      <xdr:colOff>510762</xdr:colOff>
      <xdr:row>4</xdr:row>
      <xdr:rowOff>30919</xdr:rowOff>
    </xdr:to>
    <xdr:grpSp>
      <xdr:nvGrpSpPr>
        <xdr:cNvPr id="28" name="Group 27">
          <a:extLst>
            <a:ext uri="{FF2B5EF4-FFF2-40B4-BE49-F238E27FC236}">
              <a16:creationId xmlns:a16="http://schemas.microsoft.com/office/drawing/2014/main" id="{31F571C9-0E95-D4FC-EC51-BF6C6E853826}"/>
            </a:ext>
          </a:extLst>
        </xdr:cNvPr>
        <xdr:cNvGrpSpPr/>
      </xdr:nvGrpSpPr>
      <xdr:grpSpPr>
        <a:xfrm>
          <a:off x="8625469" y="285306"/>
          <a:ext cx="371202" cy="496068"/>
          <a:chOff x="5935870" y="1580597"/>
          <a:chExt cx="556616" cy="728041"/>
        </a:xfrm>
      </xdr:grpSpPr>
      <xdr:pic>
        <xdr:nvPicPr>
          <xdr:cNvPr id="25" name="Picture 24">
            <a:extLst>
              <a:ext uri="{FF2B5EF4-FFF2-40B4-BE49-F238E27FC236}">
                <a16:creationId xmlns:a16="http://schemas.microsoft.com/office/drawing/2014/main" id="{D0DD4DF4-5BB5-179D-5F21-9DD85858121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935870" y="1580597"/>
            <a:ext cx="556616" cy="412198"/>
          </a:xfrm>
          <a:prstGeom prst="rect">
            <a:avLst/>
          </a:prstGeom>
        </xdr:spPr>
      </xdr:pic>
      <xdr:pic>
        <xdr:nvPicPr>
          <xdr:cNvPr id="27" name="Graphic 26" descr="Building with solid fill">
            <a:extLst>
              <a:ext uri="{FF2B5EF4-FFF2-40B4-BE49-F238E27FC236}">
                <a16:creationId xmlns:a16="http://schemas.microsoft.com/office/drawing/2014/main" id="{1CC97D00-B2BD-2850-BB4E-6AD6BE96C0F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84185" y="1822173"/>
            <a:ext cx="486465" cy="486465"/>
          </a:xfrm>
          <a:prstGeom prst="rect">
            <a:avLst/>
          </a:prstGeom>
        </xdr:spPr>
      </xdr:pic>
    </xdr:grpSp>
    <xdr:clientData/>
  </xdr:twoCellAnchor>
  <xdr:twoCellAnchor>
    <xdr:from>
      <xdr:col>11</xdr:col>
      <xdr:colOff>202363</xdr:colOff>
      <xdr:row>1</xdr:row>
      <xdr:rowOff>167472</xdr:rowOff>
    </xdr:from>
    <xdr:to>
      <xdr:col>11</xdr:col>
      <xdr:colOff>551720</xdr:colOff>
      <xdr:row>3</xdr:row>
      <xdr:rowOff>167473</xdr:rowOff>
    </xdr:to>
    <xdr:grpSp>
      <xdr:nvGrpSpPr>
        <xdr:cNvPr id="36" name="Group 35">
          <a:extLst>
            <a:ext uri="{FF2B5EF4-FFF2-40B4-BE49-F238E27FC236}">
              <a16:creationId xmlns:a16="http://schemas.microsoft.com/office/drawing/2014/main" id="{49E6C7AC-DFEE-8EB7-46FB-1139312838D1}"/>
            </a:ext>
          </a:extLst>
        </xdr:cNvPr>
        <xdr:cNvGrpSpPr/>
      </xdr:nvGrpSpPr>
      <xdr:grpSpPr>
        <a:xfrm>
          <a:off x="6869863" y="355086"/>
          <a:ext cx="349357" cy="375228"/>
          <a:chOff x="4797011" y="1952565"/>
          <a:chExt cx="490055" cy="587434"/>
        </a:xfrm>
      </xdr:grpSpPr>
      <xdr:pic>
        <xdr:nvPicPr>
          <xdr:cNvPr id="32" name="Graphic 31" descr="Building with solid fill">
            <a:extLst>
              <a:ext uri="{FF2B5EF4-FFF2-40B4-BE49-F238E27FC236}">
                <a16:creationId xmlns:a16="http://schemas.microsoft.com/office/drawing/2014/main" id="{8C20C63B-59A9-8CF4-E6D4-33EEA305F4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27315" y="2074794"/>
            <a:ext cx="459751" cy="465205"/>
          </a:xfrm>
          <a:prstGeom prst="rect">
            <a:avLst/>
          </a:prstGeom>
        </xdr:spPr>
      </xdr:pic>
      <xdr:pic>
        <xdr:nvPicPr>
          <xdr:cNvPr id="30" name="Graphic 29" descr="Checkmark with solid fill">
            <a:extLst>
              <a:ext uri="{FF2B5EF4-FFF2-40B4-BE49-F238E27FC236}">
                <a16:creationId xmlns:a16="http://schemas.microsoft.com/office/drawing/2014/main" id="{7610B887-C5E5-832F-6059-60A94DCF29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824775" y="1952565"/>
            <a:ext cx="248323" cy="251269"/>
          </a:xfrm>
          <a:prstGeom prst="rect">
            <a:avLst/>
          </a:prstGeom>
        </xdr:spPr>
      </xdr:pic>
      <xdr:sp macro="" textlink="">
        <xdr:nvSpPr>
          <xdr:cNvPr id="33" name="Oval 32">
            <a:extLst>
              <a:ext uri="{FF2B5EF4-FFF2-40B4-BE49-F238E27FC236}">
                <a16:creationId xmlns:a16="http://schemas.microsoft.com/office/drawing/2014/main" id="{3206A934-FDE3-E399-8A48-FFE4B6F6D8A1}"/>
              </a:ext>
            </a:extLst>
          </xdr:cNvPr>
          <xdr:cNvSpPr/>
        </xdr:nvSpPr>
        <xdr:spPr>
          <a:xfrm>
            <a:off x="4797011" y="1980924"/>
            <a:ext cx="211691" cy="231759"/>
          </a:xfrm>
          <a:prstGeom prst="ellipse">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55217</xdr:colOff>
      <xdr:row>0</xdr:row>
      <xdr:rowOff>0</xdr:rowOff>
    </xdr:from>
    <xdr:to>
      <xdr:col>1</xdr:col>
      <xdr:colOff>568876</xdr:colOff>
      <xdr:row>5</xdr:row>
      <xdr:rowOff>144947</xdr:rowOff>
    </xdr:to>
    <xdr:pic>
      <xdr:nvPicPr>
        <xdr:cNvPr id="38" name="Picture 37">
          <a:extLst>
            <a:ext uri="{FF2B5EF4-FFF2-40B4-BE49-F238E27FC236}">
              <a16:creationId xmlns:a16="http://schemas.microsoft.com/office/drawing/2014/main" id="{154AD22E-90B4-1CA8-CEDE-6338C3B4C16A}"/>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9215" t="10010" r="22568" b="6115"/>
        <a:stretch>
          <a:fillRect/>
        </a:stretch>
      </xdr:blipFill>
      <xdr:spPr>
        <a:xfrm>
          <a:off x="55217" y="0"/>
          <a:ext cx="1121050" cy="1076740"/>
        </a:xfrm>
        <a:prstGeom prst="rect">
          <a:avLst/>
        </a:prstGeom>
      </xdr:spPr>
    </xdr:pic>
    <xdr:clientData/>
  </xdr:twoCellAnchor>
  <xdr:twoCellAnchor>
    <xdr:from>
      <xdr:col>3</xdr:col>
      <xdr:colOff>6902</xdr:colOff>
      <xdr:row>5</xdr:row>
      <xdr:rowOff>69023</xdr:rowOff>
    </xdr:from>
    <xdr:to>
      <xdr:col>9</xdr:col>
      <xdr:colOff>82825</xdr:colOff>
      <xdr:row>20</xdr:row>
      <xdr:rowOff>97693</xdr:rowOff>
    </xdr:to>
    <xdr:graphicFrame macro="">
      <xdr:nvGraphicFramePr>
        <xdr:cNvPr id="39" name="Chart 38">
          <a:extLst>
            <a:ext uri="{FF2B5EF4-FFF2-40B4-BE49-F238E27FC236}">
              <a16:creationId xmlns:a16="http://schemas.microsoft.com/office/drawing/2014/main" id="{E55CF086-B504-4863-8634-3D9FD2393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592666</xdr:colOff>
      <xdr:row>5</xdr:row>
      <xdr:rowOff>70555</xdr:rowOff>
    </xdr:from>
    <xdr:to>
      <xdr:col>20</xdr:col>
      <xdr:colOff>599722</xdr:colOff>
      <xdr:row>20</xdr:row>
      <xdr:rowOff>97693</xdr:rowOff>
    </xdr:to>
    <xdr:graphicFrame macro="">
      <xdr:nvGraphicFramePr>
        <xdr:cNvPr id="41" name="Chart 40">
          <a:extLst>
            <a:ext uri="{FF2B5EF4-FFF2-40B4-BE49-F238E27FC236}">
              <a16:creationId xmlns:a16="http://schemas.microsoft.com/office/drawing/2014/main" id="{0A626BEF-4ECC-48BB-9CC0-B94381F92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600110</xdr:colOff>
      <xdr:row>20</xdr:row>
      <xdr:rowOff>153517</xdr:rowOff>
    </xdr:from>
    <xdr:to>
      <xdr:col>9</xdr:col>
      <xdr:colOff>87907</xdr:colOff>
      <xdr:row>34</xdr:row>
      <xdr:rowOff>99617</xdr:rowOff>
    </xdr:to>
    <xdr:graphicFrame macro="">
      <xdr:nvGraphicFramePr>
        <xdr:cNvPr id="43" name="Chart 42">
          <a:extLst>
            <a:ext uri="{FF2B5EF4-FFF2-40B4-BE49-F238E27FC236}">
              <a16:creationId xmlns:a16="http://schemas.microsoft.com/office/drawing/2014/main" id="{7BE0F55B-FB85-4A0D-983A-5BCF0670C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146617</xdr:colOff>
      <xdr:row>20</xdr:row>
      <xdr:rowOff>160495</xdr:rowOff>
    </xdr:from>
    <xdr:to>
      <xdr:col>20</xdr:col>
      <xdr:colOff>592796</xdr:colOff>
      <xdr:row>34</xdr:row>
      <xdr:rowOff>99298</xdr:rowOff>
    </xdr:to>
    <xdr:graphicFrame macro="">
      <xdr:nvGraphicFramePr>
        <xdr:cNvPr id="45" name="Chart 44">
          <a:extLst>
            <a:ext uri="{FF2B5EF4-FFF2-40B4-BE49-F238E27FC236}">
              <a16:creationId xmlns:a16="http://schemas.microsoft.com/office/drawing/2014/main" id="{9750D051-1693-498C-B420-1F06C6CBE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65690</xdr:colOff>
      <xdr:row>5</xdr:row>
      <xdr:rowOff>116783</xdr:rowOff>
    </xdr:from>
    <xdr:to>
      <xdr:col>2</xdr:col>
      <xdr:colOff>547414</xdr:colOff>
      <xdr:row>15</xdr:row>
      <xdr:rowOff>48846</xdr:rowOff>
    </xdr:to>
    <mc:AlternateContent xmlns:mc="http://schemas.openxmlformats.org/markup-compatibility/2006" xmlns:a14="http://schemas.microsoft.com/office/drawing/2010/main">
      <mc:Choice Requires="a14">
        <xdr:graphicFrame macro="">
          <xdr:nvGraphicFramePr>
            <xdr:cNvPr id="46" name="mmm_yy">
              <a:extLst>
                <a:ext uri="{FF2B5EF4-FFF2-40B4-BE49-F238E27FC236}">
                  <a16:creationId xmlns:a16="http://schemas.microsoft.com/office/drawing/2014/main" id="{D72F3BB5-3723-4F5A-8BDE-9A6F1E5136E4}"/>
                </a:ext>
              </a:extLst>
            </xdr:cNvPr>
            <xdr:cNvGraphicFramePr/>
          </xdr:nvGraphicFramePr>
          <xdr:xfrm>
            <a:off x="0" y="0"/>
            <a:ext cx="0" cy="0"/>
          </xdr:xfrm>
          <a:graphic>
            <a:graphicData uri="http://schemas.microsoft.com/office/drawing/2010/slicer">
              <sle:slicer xmlns:sle="http://schemas.microsoft.com/office/drawing/2010/slicer" name="mmm_yy"/>
            </a:graphicData>
          </a:graphic>
        </xdr:graphicFrame>
      </mc:Choice>
      <mc:Fallback xmlns="">
        <xdr:sp macro="" textlink="">
          <xdr:nvSpPr>
            <xdr:cNvPr id="0" name=""/>
            <xdr:cNvSpPr>
              <a:spLocks noTextEdit="1"/>
            </xdr:cNvSpPr>
          </xdr:nvSpPr>
          <xdr:spPr>
            <a:xfrm>
              <a:off x="65690" y="1038557"/>
              <a:ext cx="1697100" cy="1775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65690</xdr:colOff>
      <xdr:row>23</xdr:row>
      <xdr:rowOff>6978</xdr:rowOff>
    </xdr:from>
    <xdr:to>
      <xdr:col>2</xdr:col>
      <xdr:colOff>554713</xdr:colOff>
      <xdr:row>34</xdr:row>
      <xdr:rowOff>100260</xdr:rowOff>
    </xdr:to>
    <mc:AlternateContent xmlns:mc="http://schemas.openxmlformats.org/markup-compatibility/2006" xmlns:a14="http://schemas.microsoft.com/office/drawing/2010/main">
      <mc:Choice Requires="a14">
        <xdr:graphicFrame macro="">
          <xdr:nvGraphicFramePr>
            <xdr:cNvPr id="47" name="city">
              <a:extLst>
                <a:ext uri="{FF2B5EF4-FFF2-40B4-BE49-F238E27FC236}">
                  <a16:creationId xmlns:a16="http://schemas.microsoft.com/office/drawing/2014/main" id="{18F228DD-B9F7-4DFD-9B45-B8E62D56181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5690" y="4247139"/>
              <a:ext cx="1704399" cy="2121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72668</xdr:colOff>
      <xdr:row>15</xdr:row>
      <xdr:rowOff>90714</xdr:rowOff>
    </xdr:from>
    <xdr:to>
      <xdr:col>2</xdr:col>
      <xdr:colOff>554392</xdr:colOff>
      <xdr:row>22</xdr:row>
      <xdr:rowOff>126006</xdr:rowOff>
    </xdr:to>
    <mc:AlternateContent xmlns:mc="http://schemas.openxmlformats.org/markup-compatibility/2006" xmlns:a14="http://schemas.microsoft.com/office/drawing/2010/main">
      <mc:Choice Requires="a14">
        <xdr:graphicFrame macro="">
          <xdr:nvGraphicFramePr>
            <xdr:cNvPr id="48" name="category">
              <a:extLst>
                <a:ext uri="{FF2B5EF4-FFF2-40B4-BE49-F238E27FC236}">
                  <a16:creationId xmlns:a16="http://schemas.microsoft.com/office/drawing/2014/main" id="{A4400A07-177E-424E-BE53-48EDB80FFF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668" y="2856037"/>
              <a:ext cx="1697100" cy="1325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132583</xdr:colOff>
      <xdr:row>5</xdr:row>
      <xdr:rowOff>76759</xdr:rowOff>
    </xdr:from>
    <xdr:to>
      <xdr:col>15</xdr:col>
      <xdr:colOff>537307</xdr:colOff>
      <xdr:row>20</xdr:row>
      <xdr:rowOff>98531</xdr:rowOff>
    </xdr:to>
    <xdr:graphicFrame macro="">
      <xdr:nvGraphicFramePr>
        <xdr:cNvPr id="9" name="Chart 8">
          <a:extLst>
            <a:ext uri="{FF2B5EF4-FFF2-40B4-BE49-F238E27FC236}">
              <a16:creationId xmlns:a16="http://schemas.microsoft.com/office/drawing/2014/main" id="{6344F119-B348-44B9-B159-0F65546D0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0.35549</cdr:x>
      <cdr:y>0.40911</cdr:y>
    </cdr:from>
    <cdr:to>
      <cdr:x>0.65019</cdr:x>
      <cdr:y>0.51756</cdr:y>
    </cdr:to>
    <cdr:sp macro="" textlink="Pivot!$M$7">
      <cdr:nvSpPr>
        <cdr:cNvPr id="2" name="TextBox 1">
          <a:extLst xmlns:a="http://schemas.openxmlformats.org/drawingml/2006/main">
            <a:ext uri="{FF2B5EF4-FFF2-40B4-BE49-F238E27FC236}">
              <a16:creationId xmlns:a16="http://schemas.microsoft.com/office/drawing/2014/main" id="{0AED7BD6-170E-9061-28AA-4AF47FB614C2}"/>
            </a:ext>
          </a:extLst>
        </cdr:cNvPr>
        <cdr:cNvSpPr txBox="1"/>
      </cdr:nvSpPr>
      <cdr:spPr>
        <a:xfrm xmlns:a="http://schemas.openxmlformats.org/drawingml/2006/main">
          <a:off x="1082646" y="1142437"/>
          <a:ext cx="897506" cy="30281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53AA0BC1-CA58-498B-B5B2-34C8B7F7C89D}" type="TxLink">
            <a:rPr lang="en-US" sz="1050" b="1" i="0" u="none" strike="noStrike" kern="1200">
              <a:solidFill>
                <a:srgbClr val="000000"/>
              </a:solidFill>
              <a:latin typeface="Calibri"/>
              <a:ea typeface="Calibri"/>
              <a:cs typeface="Calibri"/>
            </a:rPr>
            <a:pPr algn="ctr"/>
            <a:t>₹ 498.49 M</a:t>
          </a:fld>
          <a:endParaRPr lang="en-US" sz="1050" b="1" kern="1200"/>
        </a:p>
      </cdr:txBody>
    </cdr:sp>
  </cdr:relSizeAnchor>
  <cdr:relSizeAnchor xmlns:cdr="http://schemas.openxmlformats.org/drawingml/2006/chartDrawing">
    <cdr:from>
      <cdr:x>0.35746</cdr:x>
      <cdr:y>0.53412</cdr:y>
    </cdr:from>
    <cdr:to>
      <cdr:x>0.65216</cdr:x>
      <cdr:y>0.64256</cdr:y>
    </cdr:to>
    <cdr:sp macro="" textlink="">
      <cdr:nvSpPr>
        <cdr:cNvPr id="3" name="TextBox 1">
          <a:extLst xmlns:a="http://schemas.openxmlformats.org/drawingml/2006/main">
            <a:ext uri="{FF2B5EF4-FFF2-40B4-BE49-F238E27FC236}">
              <a16:creationId xmlns:a16="http://schemas.microsoft.com/office/drawing/2014/main" id="{2C14FEAE-B13D-2E8D-F07B-3EB803E0B9A0}"/>
            </a:ext>
          </a:extLst>
        </cdr:cNvPr>
        <cdr:cNvSpPr txBox="1"/>
      </cdr:nvSpPr>
      <cdr:spPr>
        <a:xfrm xmlns:a="http://schemas.openxmlformats.org/drawingml/2006/main">
          <a:off x="1088650" y="1491498"/>
          <a:ext cx="897506" cy="302816"/>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50" b="1" i="0" u="none" strike="noStrike" kern="1200">
              <a:solidFill>
                <a:srgbClr val="000000"/>
              </a:solidFill>
              <a:latin typeface="Calibri"/>
              <a:ea typeface="Calibri"/>
              <a:cs typeface="Calibri"/>
            </a:rPr>
            <a:t>Revenue at Risk</a:t>
          </a:r>
          <a:endParaRPr lang="en-US" sz="1050" b="1"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3</xdr:col>
      <xdr:colOff>444500</xdr:colOff>
      <xdr:row>4</xdr:row>
      <xdr:rowOff>82551</xdr:rowOff>
    </xdr:from>
    <xdr:to>
      <xdr:col>7</xdr:col>
      <xdr:colOff>19050</xdr:colOff>
      <xdr:row>11</xdr:row>
      <xdr:rowOff>114301</xdr:rowOff>
    </xdr:to>
    <mc:AlternateContent xmlns:mc="http://schemas.openxmlformats.org/markup-compatibility/2006" xmlns:a14="http://schemas.microsoft.com/office/drawing/2010/main">
      <mc:Choice Requires="a14">
        <xdr:graphicFrame macro="">
          <xdr:nvGraphicFramePr>
            <xdr:cNvPr id="2" name="mmm_yy 1">
              <a:extLst>
                <a:ext uri="{FF2B5EF4-FFF2-40B4-BE49-F238E27FC236}">
                  <a16:creationId xmlns:a16="http://schemas.microsoft.com/office/drawing/2014/main" id="{5732C2CE-F53C-EBA7-5EC9-92068095F0FD}"/>
                </a:ext>
              </a:extLst>
            </xdr:cNvPr>
            <xdr:cNvGraphicFramePr/>
          </xdr:nvGraphicFramePr>
          <xdr:xfrm>
            <a:off x="0" y="0"/>
            <a:ext cx="0" cy="0"/>
          </xdr:xfrm>
          <a:graphic>
            <a:graphicData uri="http://schemas.microsoft.com/office/drawing/2010/slicer">
              <sle:slicer xmlns:sle="http://schemas.microsoft.com/office/drawing/2010/slicer" name="mmm_yy 1"/>
            </a:graphicData>
          </a:graphic>
        </xdr:graphicFrame>
      </mc:Choice>
      <mc:Fallback xmlns="">
        <xdr:sp macro="" textlink="">
          <xdr:nvSpPr>
            <xdr:cNvPr id="0" name=""/>
            <xdr:cNvSpPr>
              <a:spLocks noTextEdit="1"/>
            </xdr:cNvSpPr>
          </xdr:nvSpPr>
          <xdr:spPr>
            <a:xfrm>
              <a:off x="3435350" y="819151"/>
              <a:ext cx="18288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31338888886" backgroundQuery="1" createdVersion="8" refreshedVersion="8" minRefreshableVersion="3" recordCount="0" supportSubquery="1" supportAdvancedDrill="1" xr:uid="{6CA80C8F-04E6-42E7-A6F2-7E76B1E9323E}">
  <cacheSource type="external" connectionId="6"/>
  <cacheFields count="2">
    <cacheField name="[dim_date].[mmm_yy].[mmm_yy]" caption="mmm_yy" numFmtId="0" hierarchy="1" level="1">
      <sharedItems count="3">
        <s v="July-22"/>
        <s v="June-22"/>
        <s v="May-22"/>
      </sharedItems>
    </cacheField>
    <cacheField name="[Measures].[Sum of revenue_realized]" caption="Sum of revenue_realized" numFmtId="0" hierarchy="54" level="32767"/>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0"/>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31343749996" backgroundQuery="1" createdVersion="8" refreshedVersion="8" minRefreshableVersion="3" recordCount="0" supportSubquery="1" supportAdvancedDrill="1" xr:uid="{68EA2A1C-F2CA-42FB-B022-0ECF825D2745}">
  <cacheSource type="external" connectionId="6"/>
  <cacheFields count="2">
    <cacheField name="[dim_date].[mmm_yy].[mmm_yy]" caption="mmm_yy" numFmtId="0" hierarchy="1" level="1">
      <sharedItems count="3">
        <s v="July-22"/>
        <s v="June-22"/>
        <s v="May-22"/>
      </sharedItems>
    </cacheField>
    <cacheField name="[Measures].[Sum of revenue_realized]" caption="Sum of revenue_realized" numFmtId="0" hierarchy="54" level="32767"/>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0"/>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50712962965" backgroundQuery="1" createdVersion="8" refreshedVersion="8" minRefreshableVersion="3" recordCount="0" supportSubquery="1" supportAdvancedDrill="1" xr:uid="{40A2CB58-5C8B-424C-A5E7-FFE2478A31C3}">
  <cacheSource type="external" connectionId="6"/>
  <cacheFields count="3">
    <cacheField name="[dim_hotels].[city].[city]" caption="city" numFmtId="0" hierarchy="10" level="1">
      <sharedItems count="4">
        <s v="Bangalore"/>
        <s v="Delhi"/>
        <s v="Hyderabad"/>
        <s v="Mumbai"/>
      </sharedItems>
    </cacheField>
    <cacheField name="[Measures].[Total_Revenue_Realized]" caption="Total_Revenue_Realized" numFmtId="0" hierarchy="43" level="32767"/>
    <cacheField name="[dim_hotels].[category].[category]" caption="category" numFmtId="0" hierarchy="9" level="1">
      <sharedItems containsSemiMixedTypes="0" containsNonDate="0" containsString="0"/>
    </cacheField>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2"/>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oneField="1">
      <fieldsUsage count="1">
        <fieldUsage x="1"/>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51232291665" backgroundQuery="1" createdVersion="8" refreshedVersion="8" minRefreshableVersion="3" recordCount="0" supportSubquery="1" supportAdvancedDrill="1" xr:uid="{D8026EF5-F135-4A2A-9A6B-102E0E2FBCFC}">
  <cacheSource type="external" connectionId="6"/>
  <cacheFields count="4">
    <cacheField name="[dim_date].[mmm_yy].[mmm_yy]" caption="mmm_yy" numFmtId="0" hierarchy="1" level="1">
      <sharedItems count="3">
        <s v="July-22"/>
        <s v="June-22"/>
        <s v="May-22"/>
      </sharedItems>
    </cacheField>
    <cacheField name="[Measures].[Occupancy_Rate%]" caption="Occupancy_Rate%" numFmtId="0" hierarchy="42" level="32767"/>
    <cacheField name="[Measures].[Total_Revenue_Realized]" caption="Total_Revenue_Realized" numFmtId="0" hierarchy="43" level="32767"/>
    <cacheField name="[dim_hotels].[city].[city]" caption="city" numFmtId="0" hierarchy="10" level="1">
      <sharedItems containsSemiMixedTypes="0" containsNonDate="0" containsString="0"/>
    </cacheField>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0"/>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oneField="1">
      <fieldsUsage count="1">
        <fieldUsage x="1"/>
      </fieldsUsage>
    </cacheHierarchy>
    <cacheHierarchy uniqueName="[Measures].[Total_Revenue_Realized]" caption="Total_Revenue_Realized" measure="1" displayFolder="" measureGroup="fact_bookings" count="0" oneField="1">
      <fieldsUsage count="1">
        <fieldUsage x="2"/>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51233217596" backgroundQuery="1" createdVersion="8" refreshedVersion="8" minRefreshableVersion="3" recordCount="0" supportSubquery="1" supportAdvancedDrill="1" xr:uid="{506C1D82-3CF1-4E40-A2FC-5B57B1196AC5}">
  <cacheSource type="external" connectionId="6"/>
  <cacheFields count="4">
    <cacheField name="[dim_date].[day_type].[day_type]" caption="day_type" numFmtId="0" hierarchy="3" level="1">
      <sharedItems count="2">
        <s v="weekeday"/>
        <s v="weekend"/>
      </sharedItems>
    </cacheField>
    <cacheField name="[Measures].[Total_Revenue_Realized]" caption="Total_Revenue_Realized" numFmtId="0" hierarchy="43" level="32767"/>
    <cacheField name="[Measures].[Total_Bookings]" caption="Total_Bookings" numFmtId="0" hierarchy="39" level="32767"/>
    <cacheField name="[dim_hotels].[city].[city]" caption="city" numFmtId="0" hierarchy="10" level="1">
      <sharedItems containsSemiMixedTypes="0" containsNonDate="0" containsString="0"/>
    </cacheField>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oneField="1">
      <fieldsUsage count="1">
        <fieldUsage x="2"/>
      </fieldsUsage>
    </cacheHierarchy>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oneField="1">
      <fieldsUsage count="1">
        <fieldUsage x="1"/>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51233680558" backgroundQuery="1" createdVersion="8" refreshedVersion="8" minRefreshableVersion="3" recordCount="0" supportSubquery="1" supportAdvancedDrill="1" xr:uid="{3CB8ACBD-5CAD-46A7-8420-BFD086F1EA0C}">
  <cacheSource type="external" connectionId="6"/>
  <cacheFields count="4">
    <cacheField name="[Measures].[Total_Revenue_Realized]" caption="Total_Revenue_Realized" numFmtId="0" hierarchy="43" level="32767"/>
    <cacheField name="[Measures].[Occupancy_Rate%]" caption="Occupancy_Rate%" numFmtId="0" hierarchy="42" level="32767"/>
    <cacheField name="[dim_date].[Day].[Day]" caption="Day" numFmtId="0" hierarchy="4" level="1">
      <sharedItems count="7">
        <s v="Sunday"/>
        <s v="Monday"/>
        <s v="Tuesday"/>
        <s v="Wednesday"/>
        <s v="Thursday"/>
        <s v="Friday"/>
        <s v="Saturday"/>
      </sharedItems>
    </cacheField>
    <cacheField name="[dim_hotels].[city].[city]" caption="city" numFmtId="0" hierarchy="10" level="1">
      <sharedItems containsSemiMixedTypes="0" containsNonDate="0" containsString="0"/>
    </cacheField>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2" memberValueDatatype="130" unbalanced="0">
      <fieldsUsage count="2">
        <fieldUsage x="-1"/>
        <fieldUsage x="2"/>
      </fieldsUsage>
    </cacheHierarchy>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oneField="1">
      <fieldsUsage count="1">
        <fieldUsage x="1"/>
      </fieldsUsage>
    </cacheHierarchy>
    <cacheHierarchy uniqueName="[Measures].[Total_Revenue_Realized]" caption="Total_Revenue_Realized" measure="1" displayFolder="" measureGroup="fact_bookings" count="0" oneField="1">
      <fieldsUsage count="1">
        <fieldUsage x="0"/>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51234259258" backgroundQuery="1" createdVersion="8" refreshedVersion="8" minRefreshableVersion="3" recordCount="0" supportSubquery="1" supportAdvancedDrill="1" xr:uid="{B334175D-E849-4EE3-BA25-DF93DE05BADF}">
  <cacheSource type="external" connectionId="6"/>
  <cacheFields count="5">
    <cacheField name="[Measures].[Total_Revenue_Realized]" caption="Total_Revenue_Realized" numFmtId="0" hierarchy="43" level="32767"/>
    <cacheField name="[dim_hotels].[category].[category]" caption="category" numFmtId="0" hierarchy="9" level="1">
      <sharedItems count="2">
        <s v="Business"/>
        <s v="Luxury"/>
      </sharedItems>
    </cacheField>
    <cacheField name="[Measures].[Occupancy_Rate%]" caption="Occupancy_Rate%" numFmtId="0" hierarchy="42" level="32767"/>
    <cacheField name="[Measures].[Average_Ratings]" caption="Average_Ratings" numFmtId="0" hierarchy="38" level="32767"/>
    <cacheField name="[dim_hotels].[city].[city]" caption="city" numFmtId="0" hierarchy="10" level="1">
      <sharedItems containsSemiMixedTypes="0" containsNonDate="0" containsString="0"/>
    </cacheField>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oneField="1">
      <fieldsUsage count="1">
        <fieldUsage x="3"/>
      </fieldsUsage>
    </cacheHierarchy>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oneField="1">
      <fieldsUsage count="1">
        <fieldUsage x="2"/>
      </fieldsUsage>
    </cacheHierarchy>
    <cacheHierarchy uniqueName="[Measures].[Total_Revenue_Realized]" caption="Total_Revenue_Realized" measure="1" displayFolder="" measureGroup="fact_bookings" count="0" oneField="1">
      <fieldsUsage count="1">
        <fieldUsage x="0"/>
      </fieldsUsage>
    </cacheHierarchy>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51234606482" backgroundQuery="1" createdVersion="8" refreshedVersion="8" minRefreshableVersion="3" recordCount="0" supportSubquery="1" supportAdvancedDrill="1" xr:uid="{80674D65-2F14-4EFF-B9B9-55F83A1CD430}">
  <cacheSource type="external" connectionId="6"/>
  <cacheFields count="3">
    <cacheField name="[fact_bookings].[booking_status].[booking_status]" caption="booking_status" numFmtId="0" hierarchy="27" level="1">
      <sharedItems count="3">
        <s v="Cancelled"/>
        <s v="Checked Out"/>
        <s v="No Show"/>
      </sharedItems>
    </cacheField>
    <cacheField name="[Measures].[Total_Bookings]" caption="Total_Bookings" numFmtId="0" hierarchy="39" level="32767"/>
    <cacheField name="[dim_hotels].[city].[city]" caption="city" numFmtId="0" hierarchy="10" level="1">
      <sharedItems containsSemiMixedTypes="0" containsNonDate="0" containsString="0"/>
    </cacheField>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oneField="1">
      <fieldsUsage count="1">
        <fieldUsage x="1"/>
      </fieldsUsage>
    </cacheHierarchy>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986602662037" backgroundQuery="1" createdVersion="8" refreshedVersion="8" minRefreshableVersion="3" recordCount="0" supportSubquery="1" supportAdvancedDrill="1" xr:uid="{7FBF1DF5-6302-417A-A34D-113439FB42B2}">
  <cacheSource type="external" connectionId="6"/>
  <cacheFields count="6">
    <cacheField name="[Measures].[Total_Revenue_Realized]" caption="Total_Revenue_Realized" numFmtId="0" hierarchy="43" level="32767"/>
    <cacheField name="[Measures].[Average_Ratings]" caption="Average_Ratings" numFmtId="0" hierarchy="38" level="32767"/>
    <cacheField name="[Measures].[Total_Bookings]" caption="Total_Bookings" numFmtId="0" hierarchy="39" level="32767"/>
    <cacheField name="[Measures].[Cancellation_Rate%]" caption="Cancellation_Rate%" numFmtId="0" hierarchy="41" level="32767"/>
    <cacheField name="[Measures].[Occupancy_Rate%]" caption="Occupancy_Rate%" numFmtId="0" hierarchy="42" level="32767"/>
    <cacheField name="[Measures].[Total_Revenue_Generated]" caption="Total_Revenue_Generated" numFmtId="0" hierarchy="44" level="32767"/>
  </cacheFields>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oneField="1">
      <fieldsUsage count="1">
        <fieldUsage x="1"/>
      </fieldsUsage>
    </cacheHierarchy>
    <cacheHierarchy uniqueName="[Measures].[Total_Bookings]" caption="Total_Bookings" measure="1" displayFolder="" measureGroup="fact_bookings" count="0" oneField="1">
      <fieldsUsage count="1">
        <fieldUsage x="2"/>
      </fieldsUsage>
    </cacheHierarchy>
    <cacheHierarchy uniqueName="[Measures].[Booking_Cancelled]" caption="Booking_Cancelled" measure="1" displayFolder="" measureGroup="fact_bookings" count="0"/>
    <cacheHierarchy uniqueName="[Measures].[Cancellation_Rate%]" caption="Cancellation_Rate%" measure="1" displayFolder="" measureGroup="fact_bookings" count="0" oneField="1">
      <fieldsUsage count="1">
        <fieldUsage x="3"/>
      </fieldsUsage>
    </cacheHierarchy>
    <cacheHierarchy uniqueName="[Measures].[Occupancy_Rate%]" caption="Occupancy_Rate%" measure="1" displayFolder="" measureGroup="fact_aggregated_bookings" count="0" oneField="1">
      <fieldsUsage count="1">
        <fieldUsage x="4"/>
      </fieldsUsage>
    </cacheHierarchy>
    <cacheHierarchy uniqueName="[Measures].[Total_Revenue_Realized]" caption="Total_Revenue_Realized" measure="1" displayFolder="" measureGroup="fact_bookings" count="0" oneField="1">
      <fieldsUsage count="1">
        <fieldUsage x="0"/>
      </fieldsUsage>
    </cacheHierarchy>
    <cacheHierarchy uniqueName="[Measures].[Total_Revenue_Generated]" caption="Total_Revenue_Generated" measure="1" displayFolder="" measureGroup="fact_bookings" count="0" oneField="1">
      <fieldsUsage count="1">
        <fieldUsage x="5"/>
      </fieldsUsage>
    </cacheHierarchy>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3134074074" backgroundQuery="1" createdVersion="3" refreshedVersion="8" minRefreshableVersion="3" recordCount="0" supportSubquery="1" supportAdvancedDrill="1" xr:uid="{6C71F8BF-9446-42EC-8373-6D7888335FDE}">
  <cacheSource type="external" connectionId="6">
    <extLst>
      <ext xmlns:x14="http://schemas.microsoft.com/office/spreadsheetml/2009/9/main" uri="{F057638F-6D5F-4e77-A914-E7F072B9BCA8}">
        <x14:sourceConnection name="ThisWorkbookDataModel"/>
      </ext>
    </extLst>
  </cacheSource>
  <cacheFields count="0"/>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203597796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4.831347222222" backgroundQuery="1" createdVersion="3" refreshedVersion="8" minRefreshableVersion="3" recordCount="0" supportSubquery="1" supportAdvancedDrill="1" xr:uid="{485F8556-5461-4425-9D1D-961F0C2B8DD4}">
  <cacheSource type="external" connectionId="6">
    <extLst>
      <ext xmlns:x14="http://schemas.microsoft.com/office/spreadsheetml/2009/9/main" uri="{F057638F-6D5F-4e77-A914-E7F072B9BCA8}">
        <x14:sourceConnection name="ThisWorkbookDataModel"/>
      </ext>
    </extLst>
  </cacheSource>
  <cacheFields count="0"/>
  <cacheHierarchies count="55">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13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13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13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Lead_Time]" caption="Lead_Time" attribute="1" defaultMemberUniqueName="[fact_bookings].[Lead_Time].[All]" allUniqueName="[fact_bookings].[Lead_Time].[All]" dimensionUniqueName="[fact_bookings]" displayFolder="" count="0" memberValueDatatype="20" unbalanced="0"/>
    <cacheHierarchy uniqueName="[fact_bookings].[Stay_Length]" caption="Stay_Length" attribute="1" defaultMemberUniqueName="[fact_bookings].[Stay_Length].[All]" allUniqueName="[fact_bookings].[Stay_Length].[All]" dimensionUniqueName="[fact_bookings]" displayFolder="" count="0" memberValueDatatype="20" unbalanced="0"/>
    <cacheHierarchy uniqueName="[fact_bookings].[Stay_slab]" caption="Stay_slab" attribute="1" defaultMemberUniqueName="[fact_bookings].[Stay_slab].[All]" allUniqueName="[fact_bookings].[Stay_slab].[All]" dimensionUniqueName="[fact_bookings]" displayFolder="" count="0" memberValueDatatype="130" unbalanced="0"/>
    <cacheHierarchy uniqueName="[fact_bookings].[Lead_time_slab]" caption="Lead_time_slab" attribute="1" defaultMemberUniqueName="[fact_bookings].[Lead_time_slab].[All]" allUniqueName="[fact_bookings].[Lead_time_slab].[All]" dimensionUniqueName="[fact_bookings]" displayFolder="" count="0" memberValueDatatype="130" unbalanced="0"/>
    <cacheHierarchy uniqueName="[fact_bookings].[lead_sort]" caption="lead_sort" attribute="1" defaultMemberUniqueName="[fact_bookings].[lead_sort].[All]" allUniqueName="[fact_bookings].[lead_sort].[All]" dimensionUniqueName="[fact_bookings]" displayFolder="" count="0" memberValueDatatype="2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Average_Ratings]" caption="Average_Ratings" measure="1" displayFolder="" measureGroup="fact_bookings" count="0"/>
    <cacheHierarchy uniqueName="[Measures].[Total_Bookings]" caption="Total_Bookings" measure="1" displayFolder="" measureGroup="fact_bookings" count="0"/>
    <cacheHierarchy uniqueName="[Measures].[Booking_Cancelled]" caption="Booking_Cancelled" measure="1" displayFolder="" measureGroup="fact_bookings" count="0"/>
    <cacheHierarchy uniqueName="[Measures].[Cancellation_Rate%]" caption="Cancellation_Rate%" measure="1" displayFolder="" measureGroup="fact_bookings" count="0"/>
    <cacheHierarchy uniqueName="[Measures].[Occupancy_Rate%]" caption="Occupancy_Rate%" measure="1" displayFolder="" measureGroup="fact_aggregated_bookings" count="0"/>
    <cacheHierarchy uniqueName="[Measures].[Total_Revenue_Realized]" caption="Total_Revenue_Realized" measure="1" displayFolder="" measureGroup="fact_bookings" count="0"/>
    <cacheHierarchy uniqueName="[Measures].[Total_Revenue_Generated]" caption="Total_Revenue_Generated" measure="1" displayFolder="" measureGroup="fact_bookings" count="0"/>
    <cacheHierarchy uniqueName="[Measures].[RevPAR]" caption="RevPAR" measure="1" displayFolder="" measureGroup="fact_bookings" count="0"/>
    <cacheHierarchy uniqueName="[Measures].[ADR]" caption="ADR"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lead_sort]" caption="Sum of lead_sort" measure="1" displayFolder="" measureGroup="fact_bookings" count="0" hidden="1">
      <extLst>
        <ext xmlns:x15="http://schemas.microsoft.com/office/spreadsheetml/2010/11/main" uri="{B97F6D7D-B522-45F9-BDA1-12C45D357490}">
          <x15:cacheHierarchy aggregatedColumn="34"/>
        </ext>
      </extLst>
    </cacheHierarchy>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9032102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2E02D2-91BC-460B-993A-78E5AE42640F}" name="PivotTable3" cacheId="5" applyNumberFormats="0" applyBorderFormats="0" applyFontFormats="0" applyPatternFormats="0" applyAlignmentFormats="0" applyWidthHeightFormats="1" dataCaption="Values" tag="956dcba4-7dbb-441c-929d-f02507f0fe35" updatedVersion="8" minRefreshableVersion="3" useAutoFormatting="1" subtotalHiddenItems="1" itemPrintTitles="1" createdVersion="8" indent="0" outline="1" outlineData="1" multipleFieldFilters="0" chartFormat="4">
  <location ref="A5:C8"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numFmtId="166"/>
    <dataField fld="2" subtotal="count" baseField="0" baseItem="0"/>
  </dataFields>
  <formats count="2">
    <format dxfId="9">
      <pivotArea outline="0" collapsedLevelsAreSubtotals="1" fieldPosition="0"/>
    </format>
    <format dxfId="10">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BE031C-71BA-48DE-B89E-84DE087562EF}" name="PivotTable8" cacheId="8" applyNumberFormats="0" applyBorderFormats="0" applyFontFormats="0" applyPatternFormats="0" applyAlignmentFormats="0" applyWidthHeightFormats="1" dataCaption="Values" tag="297784e5-7940-4480-9df3-42c049b98c78" updatedVersion="8" minRefreshableVersion="3" useAutoFormatting="1" subtotalHiddenItems="1" itemPrintTitles="1" createdVersion="8" indent="0" outline="1" outlineData="1" multipleFieldFilters="0" chartFormat="3">
  <location ref="F18:G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formats count="1">
    <format dxfId="0">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AA128F-213C-48D6-9062-5F1FB394046D}" name="PivotTable4" cacheId="6" applyNumberFormats="0" applyBorderFormats="0" applyFontFormats="0" applyPatternFormats="0" applyAlignmentFormats="0" applyWidthHeightFormats="1" dataCaption="Values" tag="d43baa99-19ec-454c-b6ad-e154716c11e9" updatedVersion="8" minRefreshableVersion="3" useAutoFormatting="1" subtotalHiddenItems="1" itemPrintTitles="1" createdVersion="8" indent="0" outline="1" outlineData="1" multipleFieldFilters="0" chartFormat="10">
  <location ref="A10:C1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Fields count="1">
    <field x="-2"/>
  </colFields>
  <colItems count="2">
    <i>
      <x/>
    </i>
    <i i="1">
      <x v="1"/>
    </i>
  </colItems>
  <dataFields count="2">
    <dataField name="Total_Revenue_Realized2" fld="0" subtotal="count" baseField="0" baseItem="0" numFmtId="166"/>
    <dataField fld="1" subtotal="count" baseField="0" baseItem="0" numFmtId="9"/>
  </dataFields>
  <formats count="4">
    <format dxfId="5">
      <pivotArea outline="0" collapsedLevelsAreSubtotals="1" fieldPosition="0"/>
    </format>
    <format dxfId="6">
      <pivotArea outline="0" fieldPosition="0">
        <references count="1">
          <reference field="4294967294" count="1">
            <x v="1"/>
          </reference>
        </references>
      </pivotArea>
    </format>
    <format dxfId="7">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s>
  <chartFormats count="2">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6995E9-991E-47FB-962B-420F446A1AC3}" name="PivotTable1" cacheId="13" applyNumberFormats="0" applyBorderFormats="0" applyFontFormats="0" applyPatternFormats="0" applyAlignmentFormats="0" applyWidthHeightFormats="1" dataCaption="Values" tag="7591c6fd-89d7-4060-a5b4-2cce539a961e" updatedVersion="8" minRefreshableVersion="3" useAutoFormatting="1" subtotalHiddenItems="1" itemPrintTitles="1" createdVersion="8" indent="0" outline="1" outlineData="1" multipleFieldFilters="0">
  <location ref="A1:F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numFmtId="166"/>
    <dataField fld="2" subtotal="count" baseField="0" baseItem="0" numFmtId="165"/>
    <dataField fld="3" subtotal="count" baseField="0" baseItem="0" numFmtId="10"/>
    <dataField fld="4" subtotal="count" baseField="0" baseItem="0" numFmtId="9"/>
    <dataField fld="1" subtotal="count" baseField="0" baseItem="0" numFmtId="164"/>
    <dataField fld="5" subtotal="count" baseField="0" baseItem="0"/>
  </dataFields>
  <formats count="6">
    <format dxfId="11">
      <pivotArea outline="0" collapsedLevelsAreSubtotals="1" fieldPosition="0"/>
    </format>
    <format dxfId="12">
      <pivotArea outline="0" collapsedLevelsAreSubtotals="1" fieldPosition="0">
        <references count="1">
          <reference field="4294967294" count="1" selected="0">
            <x v="4"/>
          </reference>
        </references>
      </pivotArea>
    </format>
    <format dxfId="13">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0"/>
          </reference>
        </references>
      </pivotArea>
    </format>
  </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1AFC0B-7739-44C0-963E-CD4B77831FA5}" name="PivotTable6" cacheId="2" applyNumberFormats="0" applyBorderFormats="0" applyFontFormats="0" applyPatternFormats="0" applyAlignmentFormats="0" applyWidthHeightFormats="1" dataCaption="Values" tag="b0e7a27f-671f-4aac-9071-8afe5c056937" updatedVersion="8" minRefreshableVersion="3" useAutoFormatting="1" subtotalHiddenItems="1" itemPrintTitles="1" createdVersion="8" indent="0" outline="1" outlineData="1" multipleFieldFilters="0" chartFormat="8">
  <location ref="E11:F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6"/>
  </dataFields>
  <formats count="1">
    <format dxfId="4">
      <pivotArea outline="0" collapsedLevelsAreSubtotals="1" fieldPosition="0"/>
    </format>
  </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D6078B-3462-4BA6-9B0B-95480E8E3735}" name="PivotTable7" cacheId="7" applyNumberFormats="0" applyBorderFormats="0" applyFontFormats="0" applyPatternFormats="0" applyAlignmentFormats="0" applyWidthHeightFormats="1" dataCaption="Values" tag="4bcbe8de-c637-4711-8076-518d5dafc378" updatedVersion="8" minRefreshableVersion="3" useAutoFormatting="1" subtotalHiddenItems="1" itemPrintTitles="1" createdVersion="8" indent="0" outline="1" outlineData="1" multipleFieldFilters="0">
  <location ref="A20:D23"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fld="0" subtotal="count" baseField="0" baseItem="0" numFmtId="166"/>
    <dataField fld="2" subtotal="count" baseField="0" baseItem="0" numFmtId="9"/>
    <dataField fld="3" subtotal="count" baseField="0" baseItem="0" numFmtId="164"/>
  </dataFields>
  <formats count="3">
    <format dxfId="1">
      <pivotArea outline="0" collapsedLevelsAreSubtotals="1" fieldPosition="0"/>
    </format>
    <format dxfId="2">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0B71E5-FDE5-4D54-95B6-C9C35C4DDB37}" name="PivotTable5" cacheId="3" applyNumberFormats="0" applyBorderFormats="0" applyFontFormats="0" applyPatternFormats="0" applyAlignmentFormats="0" applyWidthHeightFormats="1" dataCaption="Values" tag="4ad0d6ca-053e-46b2-9c1a-ea6f53f88dc3" updatedVersion="8" minRefreshableVersion="3" useAutoFormatting="1" subtotalHiddenItems="1" itemPrintTitles="1" createdVersion="8" indent="0" outline="1" outlineData="1" multipleFieldFilters="0" chartFormat="8">
  <location ref="E5:G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2" subtotal="count" baseField="0" baseItem="0" numFmtId="166"/>
    <dataField fld="1" subtotal="count" baseField="0" baseItem="0" numFmtId="9"/>
  </dataFields>
  <formats count="3">
    <format dxfId="25">
      <pivotArea outline="0" collapsedLevelsAreSubtotals="1" fieldPosition="0"/>
    </format>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0"/>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hotels]"/>
        <x15:activeTabTopLevelEntity name="[dim_rooms]"/>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6408A4-8D1E-4174-A10C-7AF466768387}" name="previous_pivot" cacheId="0" applyNumberFormats="0" applyBorderFormats="0" applyFontFormats="0" applyPatternFormats="0" applyAlignmentFormats="0" applyWidthHeightFormats="1" dataCaption="Values" tag="81e1d770-c8d1-4756-832d-f92a5c1a7d96" updatedVersion="8" minRefreshableVersion="3" useAutoFormatting="1" itemPrintTitles="1" createdVersion="8" indent="0" outline="1" outlineData="1" multipleFieldFilters="0">
  <location ref="A8:B12" firstHeaderRow="1" firstDataRow="1" firstDataCol="1"/>
  <pivotFields count="2">
    <pivotField axis="axisRow" allDrilled="1" subtotalTop="0" showAll="0" sortType="descending" defaultSubtotal="0" defaultAttributeDrillState="1">
      <items count="3">
        <item x="2"/>
        <item x="1"/>
        <item x="0"/>
      </items>
    </pivotField>
    <pivotField dataField="1" subtotalTop="0" showAll="0" defaultSubtotal="0"/>
  </pivotFields>
  <rowFields count="1">
    <field x="0"/>
  </rowFields>
  <rowItems count="4">
    <i>
      <x/>
    </i>
    <i>
      <x v="1"/>
    </i>
    <i>
      <x v="2"/>
    </i>
    <i t="grand">
      <x/>
    </i>
  </rowItems>
  <colItems count="1">
    <i/>
  </colItems>
  <dataFields count="1">
    <dataField name="Sum of revenue_realized"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C7C7A0-D767-49C3-B1A3-65E034CEF09C}" name="current_pivot" cacheId="1" applyNumberFormats="0" applyBorderFormats="0" applyFontFormats="0" applyPatternFormats="0" applyAlignmentFormats="0" applyWidthHeightFormats="1" dataCaption="Values" tag="49a7d174-3dfa-48db-bef1-526eeb8bb087" updatedVersion="8" minRefreshableVersion="3" useAutoFormatting="1" subtotalHiddenItems="1" itemPrintTitles="1" createdVersion="8" indent="0" outline="1" outlineData="1" multipleFieldFilters="0">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_realized" fld="1" baseField="0" baseItem="0"/>
  </dataField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 xr10:uid="{06FBA6FC-39EF-43BC-911D-4CEA83CD1283}" sourceName="[dim_date].[mmm_yy]">
  <pivotTables>
    <pivotTable tabId="1" name="PivotTable1"/>
    <pivotTable tabId="1" name="PivotTable3"/>
    <pivotTable tabId="1" name="PivotTable4"/>
    <pivotTable tabId="1" name="PivotTable6"/>
    <pivotTable tabId="1" name="PivotTable7"/>
    <pivotTable tabId="1" name="PivotTable8"/>
  </pivotTables>
  <data>
    <olap pivotCacheId="903210246">
      <levels count="2">
        <level uniqueName="[dim_date].[mmm_yy].[(All)]" sourceCaption="(All)" count="0"/>
        <level uniqueName="[dim_date].[mmm_yy].[mmm_yy]" sourceCaption="mmm_yy" count="3">
          <ranges>
            <range startItem="0">
              <i n="[dim_date].[mmm_yy].&amp;[July-22]" c="July-22"/>
              <i n="[dim_date].[mmm_yy].&amp;[June-22]" c="June-22"/>
              <i n="[dim_date].[mmm_yy].&amp;[May-22]" c="May-22"/>
            </range>
          </ranges>
        </level>
      </levels>
      <selections count="1">
        <selection n="[dim_date].[mmm_y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F3999D5-056C-4BE0-82C5-F872849F1230}" sourceName="[dim_hotels].[city]">
  <pivotTables>
    <pivotTable tabId="1" name="PivotTable5"/>
    <pivotTable tabId="1" name="PivotTable1"/>
    <pivotTable tabId="1" name="PivotTable3"/>
    <pivotTable tabId="1" name="PivotTable4"/>
    <pivotTable tabId="1" name="PivotTable7"/>
    <pivotTable tabId="1" name="PivotTable8"/>
  </pivotTables>
  <data>
    <olap pivotCacheId="903210246">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7A9207-526D-449E-89D4-BB9FAF10EC81}" sourceName="[dim_hotels].[category]">
  <pivotTables>
    <pivotTable tabId="1" name="PivotTable5"/>
    <pivotTable tabId="1" name="PivotTable1"/>
    <pivotTable tabId="1" name="PivotTable3"/>
    <pivotTable tabId="1" name="PivotTable4"/>
    <pivotTable tabId="1" name="PivotTable6"/>
    <pivotTable tabId="1" name="PivotTable7"/>
    <pivotTable tabId="1" name="PivotTable8"/>
  </pivotTables>
  <data>
    <olap pivotCacheId="903210246">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1" xr10:uid="{B22B35F3-12C5-411B-83A3-1B4612FD27B8}" sourceName="[dim_date].[mmm_yy]">
  <pivotTables>
    <pivotTable tabId="3" name="current_pivot"/>
  </pivotTables>
  <data>
    <olap pivotCacheId="2035977964">
      <levels count="2">
        <level uniqueName="[dim_date].[mmm_yy].[(All)]" sourceCaption="(All)" count="0"/>
        <level uniqueName="[dim_date].[mmm_yy].[mmm_yy]" sourceCaption="mmm_yy" count="3">
          <ranges>
            <range startItem="0">
              <i n="[dim_date].[mmm_yy].&amp;[July-22]" c="July-22"/>
              <i n="[dim_date].[mmm_yy].&amp;[June-22]" c="June-22"/>
              <i n="[dim_date].[mmm_yy].&amp;[May-22]" c="May-22"/>
            </range>
          </ranges>
        </level>
      </levels>
      <selections count="1">
        <selection n="[dim_date].[mmm_y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mm_yy" xr10:uid="{09C5CE68-C471-4562-9116-8B1B0A4A3B0E}" cache="Slicer_mmm_yy" caption="mmm_yy" level="1" style="Slicer Style 1" rowHeight="429768"/>
  <slicer name="city" xr10:uid="{F838A72E-08A2-443C-BC7D-871C9D4119E4}" cache="Slicer_city" caption="city" level="1" style="Slicer Style 1" rowHeight="393192"/>
  <slicer name="category" xr10:uid="{6B771B77-DA90-40C9-94EE-20E043CA03EA}" cache="Slicer_category" caption="category" level="1" style="Slicer Style 1" rowHeight="42976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mm_yy 1" xr10:uid="{A32C2B58-7BA4-43D0-B1D3-7A0E36E69E3C}" cache="Slicer_mmm_yy1" caption="mmm_y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
  <sheetViews>
    <sheetView topLeftCell="E1" workbookViewId="0">
      <selection activeCell="M8" sqref="M8"/>
    </sheetView>
  </sheetViews>
  <sheetFormatPr defaultRowHeight="14.5" x14ac:dyDescent="0.35"/>
  <cols>
    <col min="1" max="1" width="21.453125" bestFit="1" customWidth="1"/>
    <col min="2" max="2" width="13.7265625" bestFit="1" customWidth="1"/>
    <col min="3" max="3" width="17.54296875" bestFit="1" customWidth="1"/>
    <col min="4" max="4" width="16.1796875" bestFit="1" customWidth="1"/>
    <col min="5" max="5" width="14.7265625" bestFit="1" customWidth="1"/>
    <col min="6" max="6" width="23.453125" bestFit="1" customWidth="1"/>
    <col min="7" max="7" width="13.7265625" bestFit="1" customWidth="1"/>
    <col min="8" max="8" width="12.36328125" bestFit="1" customWidth="1"/>
    <col min="9" max="10" width="13.7265625" bestFit="1" customWidth="1"/>
    <col min="11" max="11" width="15.26953125" bestFit="1" customWidth="1"/>
    <col min="12" max="12" width="21.453125" bestFit="1" customWidth="1"/>
    <col min="13" max="13" width="15.26953125" bestFit="1" customWidth="1"/>
    <col min="14" max="15" width="10" bestFit="1" customWidth="1"/>
    <col min="16" max="16" width="11.54296875" bestFit="1" customWidth="1"/>
    <col min="17" max="97" width="15.26953125" bestFit="1" customWidth="1"/>
    <col min="98" max="98" width="10.7265625" bestFit="1" customWidth="1"/>
  </cols>
  <sheetData>
    <row r="1" spans="1:17" x14ac:dyDescent="0.35">
      <c r="A1" t="s">
        <v>20</v>
      </c>
      <c r="B1" t="s">
        <v>1</v>
      </c>
      <c r="C1" t="s">
        <v>2</v>
      </c>
      <c r="D1" t="s">
        <v>3</v>
      </c>
      <c r="E1" t="s">
        <v>0</v>
      </c>
      <c r="F1" t="s">
        <v>30</v>
      </c>
    </row>
    <row r="2" spans="1:17" x14ac:dyDescent="0.35">
      <c r="A2" s="7">
        <v>1708771229</v>
      </c>
      <c r="B2" s="6">
        <v>134590</v>
      </c>
      <c r="C2" s="4">
        <v>0.24830968125417935</v>
      </c>
      <c r="D2" s="3">
        <v>0.57869255641166761</v>
      </c>
      <c r="E2" s="2">
        <v>3.6190039341601539</v>
      </c>
      <c r="F2" s="14">
        <v>2007546215</v>
      </c>
      <c r="M2" t="str">
        <f>E12</f>
        <v>Bangalore</v>
      </c>
      <c r="N2">
        <f>IF(F12=MAX($F$12:$F$15),NA(),F12)</f>
        <v>420397050</v>
      </c>
      <c r="O2" t="e">
        <f>IF(F12=MAX($F$12:$F$15),F12,NA())</f>
        <v>#N/A</v>
      </c>
      <c r="P2" t="str">
        <f t="shared" ref="P2:P4" si="0">IF(F12=MAX($F$12:$F$15), "₹"&amp;TEXT(F12/1000000,"#,##0.0")&amp;" M"&amp; " (" &amp; TEXT(Q2,"0%") &amp; ")", "")</f>
        <v/>
      </c>
      <c r="Q2" s="11" t="str">
        <f t="shared" ref="Q2:Q4" si="1">IFERROR(O2/GETPIVOTDATA("[Measures].[Total_Revenue_Realized]",$E$11),"")</f>
        <v/>
      </c>
    </row>
    <row r="3" spans="1:17" x14ac:dyDescent="0.35">
      <c r="A3" s="7"/>
      <c r="B3" s="6"/>
      <c r="C3" s="4"/>
      <c r="D3" s="3"/>
      <c r="E3" s="2"/>
      <c r="M3" t="str">
        <f>E13</f>
        <v>Delhi</v>
      </c>
      <c r="N3">
        <f>IF(F13=MAX($F$12:$F$15),NA(),F13)</f>
        <v>294500318</v>
      </c>
      <c r="O3" t="e">
        <f>IF(F13=MAX($F$12:$F$15),F13,NA())</f>
        <v>#N/A</v>
      </c>
      <c r="P3" t="str">
        <f t="shared" si="0"/>
        <v/>
      </c>
      <c r="Q3" s="11" t="str">
        <f t="shared" si="1"/>
        <v/>
      </c>
    </row>
    <row r="4" spans="1:17" x14ac:dyDescent="0.35">
      <c r="M4" t="str">
        <f>E14</f>
        <v>Hyderabad</v>
      </c>
      <c r="N4">
        <f>IF(F14=MAX($F$12:$F$15),NA(),F14)</f>
        <v>325232870</v>
      </c>
      <c r="O4" t="e">
        <f>IF(F14=MAX($F$12:$F$15),F14,NA())</f>
        <v>#N/A</v>
      </c>
      <c r="P4" t="str">
        <f t="shared" si="0"/>
        <v/>
      </c>
      <c r="Q4" s="11" t="str">
        <f t="shared" si="1"/>
        <v/>
      </c>
    </row>
    <row r="5" spans="1:17" x14ac:dyDescent="0.35">
      <c r="A5" s="1" t="s">
        <v>5</v>
      </c>
      <c r="B5" t="s">
        <v>20</v>
      </c>
      <c r="C5" t="s">
        <v>1</v>
      </c>
      <c r="E5" s="1" t="s">
        <v>5</v>
      </c>
      <c r="F5" t="s">
        <v>20</v>
      </c>
      <c r="G5" t="s">
        <v>3</v>
      </c>
      <c r="M5" t="str">
        <f>E15</f>
        <v>Mumbai</v>
      </c>
      <c r="N5" t="e">
        <f>IF(F15=MAX($F$12:$F$15),NA(),F15)</f>
        <v>#N/A</v>
      </c>
      <c r="O5">
        <f>IF(F15=MAX($F$12:$F$15),F15,NA())</f>
        <v>668640991</v>
      </c>
      <c r="P5" t="str">
        <f>IF(F15=MAX($F$12:$F$15), "₹"&amp;TEXT(F15/1000000,"#,##0.0")&amp;" M"&amp; " (" &amp; TEXT(Q5,"0%") &amp; ")", "")</f>
        <v>₹668.6 M (39%)</v>
      </c>
      <c r="Q5" s="11">
        <f>IFERROR(O5/GETPIVOTDATA("[Measures].[Total_Revenue_Realized]",$A$1),"")</f>
        <v>0.3912993030619431</v>
      </c>
    </row>
    <row r="6" spans="1:17" x14ac:dyDescent="0.35">
      <c r="A6" s="8" t="s">
        <v>9</v>
      </c>
      <c r="B6" s="7">
        <v>1069703782</v>
      </c>
      <c r="C6" s="5">
        <v>84365</v>
      </c>
      <c r="E6" s="8" t="s">
        <v>6</v>
      </c>
      <c r="F6" s="7">
        <v>572908208</v>
      </c>
      <c r="G6" s="3">
        <v>0.57453297264189462</v>
      </c>
      <c r="J6" s="7"/>
    </row>
    <row r="7" spans="1:17" x14ac:dyDescent="0.35">
      <c r="A7" s="8" t="s">
        <v>10</v>
      </c>
      <c r="B7" s="7">
        <v>639067447</v>
      </c>
      <c r="C7" s="5">
        <v>50225</v>
      </c>
      <c r="E7" s="8" t="s">
        <v>7</v>
      </c>
      <c r="F7" s="7">
        <v>553932355</v>
      </c>
      <c r="G7" s="3">
        <v>0.57598892405063296</v>
      </c>
      <c r="J7" s="12"/>
      <c r="M7" s="7">
        <f>GETPIVOTDATA("[Measures].[Total_Revenue_Generated]",$A$1)*GETPIVOTDATA("[Measures].[Cancellation_Rate%]",$A$1)</f>
        <v>498493160.74968421</v>
      </c>
      <c r="N7" s="11">
        <f>GETPIVOTDATA("[Measures].[Cancellation_Rate%]",$A$1)</f>
        <v>0.24830968125417935</v>
      </c>
    </row>
    <row r="8" spans="1:17" x14ac:dyDescent="0.35">
      <c r="A8" s="8" t="s">
        <v>4</v>
      </c>
      <c r="B8" s="7">
        <v>1708771229</v>
      </c>
      <c r="C8" s="5">
        <v>134590</v>
      </c>
      <c r="E8" s="8" t="s">
        <v>8</v>
      </c>
      <c r="F8" s="7">
        <v>581930666</v>
      </c>
      <c r="G8" s="3">
        <v>0.58546855859534508</v>
      </c>
      <c r="J8" s="12"/>
    </row>
    <row r="9" spans="1:17" x14ac:dyDescent="0.35">
      <c r="E9" s="8" t="s">
        <v>4</v>
      </c>
      <c r="F9" s="7">
        <v>1708771229</v>
      </c>
      <c r="G9" s="3">
        <v>0.57869255641166761</v>
      </c>
    </row>
    <row r="10" spans="1:17" x14ac:dyDescent="0.35">
      <c r="A10" s="1" t="s">
        <v>5</v>
      </c>
      <c r="B10" t="s">
        <v>21</v>
      </c>
      <c r="C10" t="s">
        <v>3</v>
      </c>
    </row>
    <row r="11" spans="1:17" x14ac:dyDescent="0.35">
      <c r="A11" s="8" t="s">
        <v>26</v>
      </c>
      <c r="B11" s="7">
        <v>329844106</v>
      </c>
      <c r="C11" s="3">
        <v>0.73347084086799275</v>
      </c>
      <c r="E11" s="1" t="s">
        <v>5</v>
      </c>
      <c r="F11" t="s">
        <v>20</v>
      </c>
    </row>
    <row r="12" spans="1:17" x14ac:dyDescent="0.35">
      <c r="A12" s="8" t="s">
        <v>24</v>
      </c>
      <c r="B12" s="7">
        <v>214500027</v>
      </c>
      <c r="C12" s="3">
        <v>0.51427093476144115</v>
      </c>
      <c r="E12" s="8" t="s">
        <v>11</v>
      </c>
      <c r="F12" s="7">
        <v>420397050</v>
      </c>
    </row>
    <row r="13" spans="1:17" x14ac:dyDescent="0.35">
      <c r="A13" s="8" t="s">
        <v>28</v>
      </c>
      <c r="B13" s="7">
        <v>213447772</v>
      </c>
      <c r="C13" s="3">
        <v>0.51153237585199607</v>
      </c>
      <c r="E13" s="8" t="s">
        <v>12</v>
      </c>
      <c r="F13" s="7">
        <v>294500318</v>
      </c>
    </row>
    <row r="14" spans="1:17" x14ac:dyDescent="0.35">
      <c r="A14" s="8" t="s">
        <v>29</v>
      </c>
      <c r="B14" s="7">
        <v>213308627</v>
      </c>
      <c r="C14" s="3">
        <v>0.51351022395326196</v>
      </c>
      <c r="E14" s="8" t="s">
        <v>13</v>
      </c>
      <c r="F14" s="7">
        <v>325232870</v>
      </c>
    </row>
    <row r="15" spans="1:17" x14ac:dyDescent="0.35">
      <c r="A15" s="8" t="s">
        <v>27</v>
      </c>
      <c r="B15" s="7">
        <v>213711524</v>
      </c>
      <c r="C15" s="3">
        <v>0.51329722492697172</v>
      </c>
      <c r="E15" s="8" t="s">
        <v>14</v>
      </c>
      <c r="F15" s="7">
        <v>668640991</v>
      </c>
    </row>
    <row r="16" spans="1:17" x14ac:dyDescent="0.35">
      <c r="A16" s="8" t="s">
        <v>23</v>
      </c>
      <c r="B16" s="7">
        <v>214735832</v>
      </c>
      <c r="C16" s="3">
        <v>0.51448393378773127</v>
      </c>
      <c r="E16" s="8" t="s">
        <v>4</v>
      </c>
      <c r="F16" s="7">
        <v>1708771229</v>
      </c>
    </row>
    <row r="17" spans="1:7" x14ac:dyDescent="0.35">
      <c r="A17" s="8" t="s">
        <v>25</v>
      </c>
      <c r="B17" s="7">
        <v>309223341</v>
      </c>
      <c r="C17" s="3">
        <v>0.73837633885102238</v>
      </c>
    </row>
    <row r="18" spans="1:7" x14ac:dyDescent="0.35">
      <c r="A18" s="8" t="s">
        <v>4</v>
      </c>
      <c r="B18" s="7">
        <v>1708771229</v>
      </c>
      <c r="C18" s="3">
        <v>0.57869255641166761</v>
      </c>
      <c r="F18" s="1" t="s">
        <v>5</v>
      </c>
      <c r="G18" t="s">
        <v>1</v>
      </c>
    </row>
    <row r="19" spans="1:7" x14ac:dyDescent="0.35">
      <c r="F19" s="8" t="s">
        <v>17</v>
      </c>
      <c r="G19" s="6">
        <v>33420</v>
      </c>
    </row>
    <row r="20" spans="1:7" x14ac:dyDescent="0.35">
      <c r="A20" s="1" t="s">
        <v>5</v>
      </c>
      <c r="B20" t="s">
        <v>20</v>
      </c>
      <c r="C20" t="s">
        <v>3</v>
      </c>
      <c r="D20" t="s">
        <v>0</v>
      </c>
      <c r="F20" s="8" t="s">
        <v>18</v>
      </c>
      <c r="G20" s="6">
        <v>94411</v>
      </c>
    </row>
    <row r="21" spans="1:7" x14ac:dyDescent="0.35">
      <c r="A21" s="8" t="s">
        <v>15</v>
      </c>
      <c r="B21" s="7">
        <v>656019297</v>
      </c>
      <c r="C21" s="3">
        <v>0.58211036437617159</v>
      </c>
      <c r="D21" s="2">
        <v>3.6110723424052105</v>
      </c>
      <c r="F21" s="8" t="s">
        <v>19</v>
      </c>
      <c r="G21" s="6">
        <v>6759</v>
      </c>
    </row>
    <row r="22" spans="1:7" x14ac:dyDescent="0.35">
      <c r="A22" s="8" t="s">
        <v>16</v>
      </c>
      <c r="B22" s="7">
        <v>1052751932</v>
      </c>
      <c r="C22" s="3">
        <v>0.57663146866642767</v>
      </c>
      <c r="D22" s="2">
        <v>3.6238490394452656</v>
      </c>
      <c r="F22" s="8" t="s">
        <v>4</v>
      </c>
      <c r="G22" s="6">
        <v>134590</v>
      </c>
    </row>
    <row r="23" spans="1:7" x14ac:dyDescent="0.35">
      <c r="A23" s="8" t="s">
        <v>4</v>
      </c>
      <c r="B23" s="7">
        <v>1708771229</v>
      </c>
      <c r="C23" s="3">
        <v>0.57869255641166761</v>
      </c>
      <c r="D23" s="2">
        <v>3.6190039341601539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9BBF-BDD5-409F-899F-0356CDE0C7D4}">
  <dimension ref="A1"/>
  <sheetViews>
    <sheetView showGridLines="0" tabSelected="1" topLeftCell="C1" zoomScale="88" zoomScaleNormal="80" workbookViewId="0">
      <selection activeCell="W12" sqref="W12"/>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A0D0-2CD3-4D19-881F-20D4C5E07D56}">
  <dimension ref="A1:N12"/>
  <sheetViews>
    <sheetView workbookViewId="0">
      <selection activeCell="E2" sqref="E2"/>
    </sheetView>
  </sheetViews>
  <sheetFormatPr defaultRowHeight="14.5" x14ac:dyDescent="0.35"/>
  <cols>
    <col min="1" max="1" width="12.36328125" bestFit="1" customWidth="1"/>
    <col min="2" max="2" width="21.7265625" bestFit="1" customWidth="1"/>
    <col min="4" max="4" width="10.81640625" bestFit="1" customWidth="1"/>
    <col min="5" max="5" width="9.81640625" bestFit="1" customWidth="1"/>
    <col min="6" max="6" width="2.90625" customWidth="1"/>
    <col min="11" max="11" width="14.81640625" bestFit="1" customWidth="1"/>
  </cols>
  <sheetData>
    <row r="1" spans="1:14" x14ac:dyDescent="0.35">
      <c r="A1" s="1" t="s">
        <v>5</v>
      </c>
      <c r="B1" t="s">
        <v>22</v>
      </c>
    </row>
    <row r="2" spans="1:14" x14ac:dyDescent="0.35">
      <c r="A2" s="8" t="s">
        <v>6</v>
      </c>
      <c r="B2" s="10">
        <v>572908208</v>
      </c>
      <c r="D2">
        <f>GETPIVOTDATA("[Measures].[Sum of revenue_realized]",$A$1)</f>
        <v>1708771229</v>
      </c>
      <c r="E2">
        <f>IFERROR(GETPIVOTDATA("[Measures].[Sum of revenue_realized]",$A$8,"[dim_date].[mmm_yy].[mmm_yy]","[dim_date].[mmm_yy].&amp;[" &amp; TEXT(EDATE(A2,-1),"mmmm-yy") &amp; "]"),"")</f>
        <v>553932355</v>
      </c>
      <c r="F2" s="12">
        <f>IFERROR((D2-E2)/E2,"")</f>
        <v>2.0848012642265679</v>
      </c>
      <c r="G2" s="12" t="str">
        <f>IF(IFERROR((D2-E2)/E2,"")="","",TEXT((D2-E2)/E2,"0.0%")&amp;" vs last month")</f>
        <v>208.5% vs last month</v>
      </c>
      <c r="K2" s="4"/>
    </row>
    <row r="3" spans="1:14" x14ac:dyDescent="0.35">
      <c r="A3" s="8" t="s">
        <v>7</v>
      </c>
      <c r="B3" s="10">
        <v>553932355</v>
      </c>
      <c r="K3" s="10"/>
    </row>
    <row r="4" spans="1:14" x14ac:dyDescent="0.35">
      <c r="A4" s="8" t="s">
        <v>8</v>
      </c>
      <c r="B4" s="10">
        <v>581930666</v>
      </c>
      <c r="K4" s="13"/>
      <c r="L4" s="13"/>
      <c r="M4" s="13"/>
      <c r="N4" s="4"/>
    </row>
    <row r="5" spans="1:14" x14ac:dyDescent="0.35">
      <c r="A5" s="8" t="s">
        <v>4</v>
      </c>
      <c r="B5" s="10">
        <v>1708771229</v>
      </c>
    </row>
    <row r="8" spans="1:14" x14ac:dyDescent="0.35">
      <c r="A8" s="1" t="s">
        <v>5</v>
      </c>
      <c r="B8" t="s">
        <v>22</v>
      </c>
    </row>
    <row r="9" spans="1:14" x14ac:dyDescent="0.35">
      <c r="A9" s="8" t="s">
        <v>8</v>
      </c>
      <c r="B9" s="10">
        <v>581930666</v>
      </c>
    </row>
    <row r="10" spans="1:14" x14ac:dyDescent="0.35">
      <c r="A10" s="8" t="s">
        <v>7</v>
      </c>
      <c r="B10" s="10">
        <v>553932355</v>
      </c>
    </row>
    <row r="11" spans="1:14" x14ac:dyDescent="0.35">
      <c r="A11" s="8" t="s">
        <v>6</v>
      </c>
      <c r="B11" s="10">
        <v>572908208</v>
      </c>
    </row>
    <row r="12" spans="1:14" x14ac:dyDescent="0.35">
      <c r="A12" s="8" t="s">
        <v>4</v>
      </c>
      <c r="B12" s="10">
        <v>1708771229</v>
      </c>
    </row>
  </sheetData>
  <mergeCells count="1">
    <mergeCell ref="K4:M4"/>
  </mergeCells>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iconSet" priority="1" id="{3D500F0F-0CE1-403D-B7C4-2AD99A205B3E}">
            <x14:iconSet iconSet="3Triangles" showValue="0">
              <x14:cfvo type="percent">
                <xm:f>0</xm:f>
              </x14:cfvo>
              <x14:cfvo type="num">
                <xm:f>0</xm:f>
              </x14:cfvo>
              <x14:cfvo type="num">
                <xm:f>0</xm:f>
              </x14:cfvo>
            </x14:iconSet>
          </x14:cfRule>
          <xm:sqref>F2</xm:sqref>
        </x14:conditionalFormatting>
        <x14:conditionalFormatting xmlns:xm="http://schemas.microsoft.com/office/excel/2006/main">
          <x14:cfRule type="iconSet" priority="2" id="{F76B2E56-2A54-4A97-9487-61D32FBE011E}">
            <x14:iconSet iconSet="3Triangles">
              <x14:cfvo type="percent">
                <xm:f>0</xm:f>
              </x14:cfvo>
              <x14:cfvo type="formula">
                <xm:f>0</xm:f>
              </x14:cfvo>
              <x14:cfvo type="formula" gte="0">
                <xm:f>0</xm:f>
              </x14:cfvo>
            </x14:iconSet>
          </x14:cfRule>
          <xm:sqref>G2</xm:sqref>
        </x14:conditionalFormatting>
        <x14:conditionalFormatting xmlns:xm="http://schemas.microsoft.com/office/excel/2006/main">
          <x14:cfRule type="iconSet" priority="3" id="{531DED14-69B8-435D-BA57-060DAEDE7308}">
            <x14:iconSet iconSet="3Triangles" showValue="0" custom="1">
              <x14:cfvo type="percent">
                <xm:f>0</xm:f>
              </x14:cfvo>
              <x14:cfvo type="num">
                <xm:f>0</xm:f>
              </x14:cfvo>
              <x14:cfvo type="num" gte="0">
                <xm:f>0</xm:f>
              </x14:cfvo>
              <x14:cfIcon iconSet="3Triangles" iconId="0"/>
              <x14:cfIcon iconSet="3Triangles" iconId="1"/>
              <x14:cfIcon iconSet="3Triangles" iconId="2"/>
            </x14:iconSet>
          </x14:cfRule>
          <xm:sqref>K4</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2A736AA8-EDDC-4AB3-952F-74137FAC00D5}">
  <ds:schemaRefs/>
</ds:datastoreItem>
</file>

<file path=customXml/itemProps2.xml><?xml version="1.0" encoding="utf-8"?>
<ds:datastoreItem xmlns:ds="http://schemas.openxmlformats.org/officeDocument/2006/customXml" ds:itemID="{07CA8A7F-CCF1-44AB-AC71-CE3C515AB4BD}">
  <ds:schemaRefs/>
</ds:datastoreItem>
</file>

<file path=customXml/itemProps3.xml><?xml version="1.0" encoding="utf-8"?>
<ds:datastoreItem xmlns:ds="http://schemas.openxmlformats.org/officeDocument/2006/customXml" ds:itemID="{5EE3ECD8-828A-4A29-B029-47E8F858E603}">
  <ds:schemaRefs/>
</ds:datastoreItem>
</file>

<file path=customXml/itemProps4.xml><?xml version="1.0" encoding="utf-8"?>
<ds:datastoreItem xmlns:ds="http://schemas.openxmlformats.org/officeDocument/2006/customXml" ds:itemID="{6706C72A-32BC-4A67-94D8-21C0F0FA89E9}">
  <ds:schemaRefs/>
</ds:datastoreItem>
</file>

<file path=customXml/itemProps5.xml><?xml version="1.0" encoding="utf-8"?>
<ds:datastoreItem xmlns:ds="http://schemas.openxmlformats.org/officeDocument/2006/customXml" ds:itemID="{23187BD0-0B87-4AB9-A653-F28E82F3B39D}">
  <ds:schemaRefs/>
</ds:datastoreItem>
</file>

<file path=customXml/itemProps6.xml><?xml version="1.0" encoding="utf-8"?>
<ds:datastoreItem xmlns:ds="http://schemas.openxmlformats.org/officeDocument/2006/customXml" ds:itemID="{AA13F6A3-5414-46BF-B993-D95AB3ED046B}">
  <ds:schemaRefs/>
</ds:datastoreItem>
</file>

<file path=customXml/itemProps7.xml><?xml version="1.0" encoding="utf-8"?>
<ds:datastoreItem xmlns:ds="http://schemas.openxmlformats.org/officeDocument/2006/customXml" ds:itemID="{A2E1FF3E-1C6F-4E16-BF39-903B9B5D57D3}">
  <ds:schemaRefs/>
</ds:datastoreItem>
</file>

<file path=customXml/itemProps8.xml><?xml version="1.0" encoding="utf-8"?>
<ds:datastoreItem xmlns:ds="http://schemas.openxmlformats.org/officeDocument/2006/customXml" ds:itemID="{EA69F092-16CB-4CE1-A937-5EBC186C60BE}">
  <ds:schemaRefs/>
</ds:datastoreItem>
</file>

<file path=customXml/itemProps9.xml><?xml version="1.0" encoding="utf-8"?>
<ds:datastoreItem xmlns:ds="http://schemas.openxmlformats.org/officeDocument/2006/customXml" ds:itemID="{CDA4A0B5-7C36-4C88-A607-AF8429A41F36}">
  <ds:schemaRefs/>
</ds:datastoreItem>
</file>

<file path=customXml/itemProps10.xml><?xml version="1.0" encoding="utf-8"?>
<ds:datastoreItem xmlns:ds="http://schemas.openxmlformats.org/officeDocument/2006/customXml" ds:itemID="{C46EB55D-66B3-4596-91EA-50C674AB2FE0}">
  <ds:schemaRefs/>
</ds:datastoreItem>
</file>

<file path=customXml/itemProps11.xml><?xml version="1.0" encoding="utf-8"?>
<ds:datastoreItem xmlns:ds="http://schemas.openxmlformats.org/officeDocument/2006/customXml" ds:itemID="{A71FEAD5-58AB-4170-AA3E-FC0E42D31581}">
  <ds:schemaRefs/>
</ds:datastoreItem>
</file>

<file path=customXml/itemProps12.xml><?xml version="1.0" encoding="utf-8"?>
<ds:datastoreItem xmlns:ds="http://schemas.openxmlformats.org/officeDocument/2006/customXml" ds:itemID="{F75BCC2C-9300-4D81-B66D-5C5C5B0B2915}">
  <ds:schemaRefs/>
</ds:datastoreItem>
</file>

<file path=customXml/itemProps13.xml><?xml version="1.0" encoding="utf-8"?>
<ds:datastoreItem xmlns:ds="http://schemas.openxmlformats.org/officeDocument/2006/customXml" ds:itemID="{65F70A99-376E-4F10-8EF1-F52437654AA0}">
  <ds:schemaRefs/>
</ds:datastoreItem>
</file>

<file path=customXml/itemProps14.xml><?xml version="1.0" encoding="utf-8"?>
<ds:datastoreItem xmlns:ds="http://schemas.openxmlformats.org/officeDocument/2006/customXml" ds:itemID="{8E1BAFA6-F7D8-4139-AF23-B52F7062AD5C}">
  <ds:schemaRefs/>
</ds:datastoreItem>
</file>

<file path=customXml/itemProps15.xml><?xml version="1.0" encoding="utf-8"?>
<ds:datastoreItem xmlns:ds="http://schemas.openxmlformats.org/officeDocument/2006/customXml" ds:itemID="{905E41CE-F3CC-40E9-9EDD-65D659520168}">
  <ds:schemaRefs/>
</ds:datastoreItem>
</file>

<file path=customXml/itemProps16.xml><?xml version="1.0" encoding="utf-8"?>
<ds:datastoreItem xmlns:ds="http://schemas.openxmlformats.org/officeDocument/2006/customXml" ds:itemID="{513606AA-CDB5-47D9-9985-A88C0F06395A}">
  <ds:schemaRefs/>
</ds:datastoreItem>
</file>

<file path=customXml/itemProps17.xml><?xml version="1.0" encoding="utf-8"?>
<ds:datastoreItem xmlns:ds="http://schemas.openxmlformats.org/officeDocument/2006/customXml" ds:itemID="{C2EAB3F1-1BA1-4519-AB66-4FE9748F8854}">
  <ds:schemaRefs/>
</ds:datastoreItem>
</file>

<file path=customXml/itemProps18.xml><?xml version="1.0" encoding="utf-8"?>
<ds:datastoreItem xmlns:ds="http://schemas.openxmlformats.org/officeDocument/2006/customXml" ds:itemID="{678D26EF-2087-43ED-BCF0-32AF9401769D}">
  <ds:schemaRefs>
    <ds:schemaRef ds:uri="http://schemas.microsoft.com/DataMashup"/>
  </ds:schemaRefs>
</ds:datastoreItem>
</file>

<file path=customXml/itemProps19.xml><?xml version="1.0" encoding="utf-8"?>
<ds:datastoreItem xmlns:ds="http://schemas.openxmlformats.org/officeDocument/2006/customXml" ds:itemID="{2227677C-7A3E-42F5-91FD-24CFFF93EDE0}">
  <ds:schemaRefs/>
</ds:datastoreItem>
</file>

<file path=customXml/itemProps20.xml><?xml version="1.0" encoding="utf-8"?>
<ds:datastoreItem xmlns:ds="http://schemas.openxmlformats.org/officeDocument/2006/customXml" ds:itemID="{83B41BB9-371B-40F3-B943-44C29184A6F4}">
  <ds:schemaRefs/>
</ds:datastoreItem>
</file>

<file path=customXml/itemProps21.xml><?xml version="1.0" encoding="utf-8"?>
<ds:datastoreItem xmlns:ds="http://schemas.openxmlformats.org/officeDocument/2006/customXml" ds:itemID="{071DACA1-FA98-4A69-8FF6-B930A49EC256}">
  <ds:schemaRefs/>
</ds:datastoreItem>
</file>

<file path=customXml/itemProps22.xml><?xml version="1.0" encoding="utf-8"?>
<ds:datastoreItem xmlns:ds="http://schemas.openxmlformats.org/officeDocument/2006/customXml" ds:itemID="{529498F9-FD02-4017-8557-E6782A5A7E03}">
  <ds:schemaRefs/>
</ds:datastoreItem>
</file>

<file path=customXml/itemProps23.xml><?xml version="1.0" encoding="utf-8"?>
<ds:datastoreItem xmlns:ds="http://schemas.openxmlformats.org/officeDocument/2006/customXml" ds:itemID="{E460252B-BB75-4429-B316-9514B567A55A}">
  <ds:schemaRefs/>
</ds:datastoreItem>
</file>

<file path=customXml/itemProps24.xml><?xml version="1.0" encoding="utf-8"?>
<ds:datastoreItem xmlns:ds="http://schemas.openxmlformats.org/officeDocument/2006/customXml" ds:itemID="{6F022DA2-F11F-4EE8-B551-194336388D62}">
  <ds:schemaRefs/>
</ds:datastoreItem>
</file>

<file path=customXml/itemProps25.xml><?xml version="1.0" encoding="utf-8"?>
<ds:datastoreItem xmlns:ds="http://schemas.openxmlformats.org/officeDocument/2006/customXml" ds:itemID="{B7842786-DE9B-4CEF-A0A6-52E3E9CB965B}">
  <ds:schemaRefs/>
</ds:datastoreItem>
</file>

<file path=customXml/itemProps26.xml><?xml version="1.0" encoding="utf-8"?>
<ds:datastoreItem xmlns:ds="http://schemas.openxmlformats.org/officeDocument/2006/customXml" ds:itemID="{C163E9EB-A25A-4AD0-9A19-6505385AB0D9}">
  <ds:schemaRefs/>
</ds:datastoreItem>
</file>

<file path=customXml/itemProps27.xml><?xml version="1.0" encoding="utf-8"?>
<ds:datastoreItem xmlns:ds="http://schemas.openxmlformats.org/officeDocument/2006/customXml" ds:itemID="{E9013C03-2436-4D92-8184-DF0B2A4B3710}">
  <ds:schemaRefs/>
</ds:datastoreItem>
</file>

<file path=customXml/itemProps28.xml><?xml version="1.0" encoding="utf-8"?>
<ds:datastoreItem xmlns:ds="http://schemas.openxmlformats.org/officeDocument/2006/customXml" ds:itemID="{A265EB3B-166A-4248-B6CA-A975CB57779F}">
  <ds:schemaRefs/>
</ds:datastoreItem>
</file>

<file path=customXml/itemProps29.xml><?xml version="1.0" encoding="utf-8"?>
<ds:datastoreItem xmlns:ds="http://schemas.openxmlformats.org/officeDocument/2006/customXml" ds:itemID="{0804CB99-0D83-4D78-A679-EEF96F14EACB}">
  <ds:schemaRefs/>
</ds:datastoreItem>
</file>

<file path=customXml/itemProps30.xml><?xml version="1.0" encoding="utf-8"?>
<ds:datastoreItem xmlns:ds="http://schemas.openxmlformats.org/officeDocument/2006/customXml" ds:itemID="{003A250E-3E1C-47E2-A44B-5500A5E27A43}">
  <ds:schemaRefs/>
</ds:datastoreItem>
</file>

<file path=customXml/itemProps31.xml><?xml version="1.0" encoding="utf-8"?>
<ds:datastoreItem xmlns:ds="http://schemas.openxmlformats.org/officeDocument/2006/customXml" ds:itemID="{AB65F641-D52B-4216-AC0B-5A4DEE09CDE6}">
  <ds:schemaRefs/>
</ds:datastoreItem>
</file>

<file path=customXml/itemProps32.xml><?xml version="1.0" encoding="utf-8"?>
<ds:datastoreItem xmlns:ds="http://schemas.openxmlformats.org/officeDocument/2006/customXml" ds:itemID="{1DDBA68C-AE3F-4977-91C7-56BF3464A54B}">
  <ds:schemaRefs/>
</ds:datastoreItem>
</file>

<file path=customXml/itemProps33.xml><?xml version="1.0" encoding="utf-8"?>
<ds:datastoreItem xmlns:ds="http://schemas.openxmlformats.org/officeDocument/2006/customXml" ds:itemID="{2E53F75C-846F-4FF5-9150-017D3D763BAD}">
  <ds:schemaRefs/>
</ds:datastoreItem>
</file>

<file path=customXml/itemProps34.xml><?xml version="1.0" encoding="utf-8"?>
<ds:datastoreItem xmlns:ds="http://schemas.openxmlformats.org/officeDocument/2006/customXml" ds:itemID="{F404BAA7-68D2-4B6B-A632-DC11DFE773B3}">
  <ds:schemaRefs/>
</ds:datastoreItem>
</file>

<file path=customXml/itemProps35.xml><?xml version="1.0" encoding="utf-8"?>
<ds:datastoreItem xmlns:ds="http://schemas.openxmlformats.org/officeDocument/2006/customXml" ds:itemID="{196B94B3-BF05-4E9D-884A-3F78C1141EFE}">
  <ds:schemaRefs/>
</ds:datastoreItem>
</file>

<file path=customXml/itemProps36.xml><?xml version="1.0" encoding="utf-8"?>
<ds:datastoreItem xmlns:ds="http://schemas.openxmlformats.org/officeDocument/2006/customXml" ds:itemID="{947F0C75-2E46-4E7E-BE24-EAC7E9EBE94F}">
  <ds:schemaRefs/>
</ds:datastoreItem>
</file>

<file path=customXml/itemProps37.xml><?xml version="1.0" encoding="utf-8"?>
<ds:datastoreItem xmlns:ds="http://schemas.openxmlformats.org/officeDocument/2006/customXml" ds:itemID="{AABE3D0C-1B6B-4CFE-B2D6-A8C6320BF4BA}">
  <ds:schemaRefs/>
</ds:datastoreItem>
</file>

<file path=customXml/itemProps38.xml><?xml version="1.0" encoding="utf-8"?>
<ds:datastoreItem xmlns:ds="http://schemas.openxmlformats.org/officeDocument/2006/customXml" ds:itemID="{29ACC445-4BA4-4E2A-A71E-EA097882A1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nutan rane</cp:lastModifiedBy>
  <dcterms:created xsi:type="dcterms:W3CDTF">2015-06-05T18:17:20Z</dcterms:created>
  <dcterms:modified xsi:type="dcterms:W3CDTF">2026-01-12T18:16:18Z</dcterms:modified>
</cp:coreProperties>
</file>